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Sheet10" sheetId="2" r:id="rId4"/>
    <sheet state="visible" name="Bioschemas mapping fields" sheetId="3" r:id="rId5"/>
    <sheet state="visible" name="Use cases" sheetId="4" r:id="rId6"/>
  </sheets>
  <definedNames/>
  <calcPr/>
</workbook>
</file>

<file path=xl/sharedStrings.xml><?xml version="1.0" encoding="utf-8"?>
<sst xmlns="http://schemas.openxmlformats.org/spreadsheetml/2006/main" count="579" uniqueCount="370">
  <si>
    <t>Firstnames</t>
  </si>
  <si>
    <t>Surname</t>
  </si>
  <si>
    <t>Role</t>
  </si>
  <si>
    <t>Institution</t>
  </si>
  <si>
    <t>schema.org</t>
  </si>
  <si>
    <t>Subtitle</t>
  </si>
  <si>
    <t>Bioschemas specification for describing data repositories and data catalogues in the life-sciences.</t>
  </si>
  <si>
    <t>Contribution</t>
  </si>
  <si>
    <t>Susanna</t>
  </si>
  <si>
    <t>bioschemas</t>
  </si>
  <si>
    <t>Editor</t>
  </si>
  <si>
    <t>OX</t>
  </si>
  <si>
    <t>Editor of the spec</t>
  </si>
  <si>
    <t>Alasdair</t>
  </si>
  <si>
    <t>Gray</t>
  </si>
  <si>
    <t>Contributor</t>
  </si>
  <si>
    <t>HWU</t>
  </si>
  <si>
    <t>Identifiers.org</t>
  </si>
  <si>
    <t>BioSharing</t>
  </si>
  <si>
    <t>&lt;USE CASE NAME&gt;</t>
  </si>
  <si>
    <t>Taverna</t>
  </si>
  <si>
    <t>Description</t>
  </si>
  <si>
    <t xml:space="preserve">This document covers the schema.org and bioschemas.org properties necessary to describe data repositories, catalogues and databases in the life sciences, organised by their requirement level (M for mandatory, R for recommended and O for optional) and driven by a set of use cases. A simple example in JSON-LD is also provided. The majority of these fields already exist in schema.org, others are pending. 
Note that this draft will be improved progressively through the bioschemas process.
</t>
  </si>
  <si>
    <t>http://identifier.org/</t>
  </si>
  <si>
    <t>https://biosharing.org</t>
  </si>
  <si>
    <t>&lt;USE CASE URL&gt;</t>
  </si>
  <si>
    <t>http://www.taverna.org.uk/</t>
  </si>
  <si>
    <t>Sarala</t>
  </si>
  <si>
    <t>Pete</t>
  </si>
  <si>
    <t>&lt;CONTRIBUTOR1, CONTRIBUTOR2,...&gt;</t>
  </si>
  <si>
    <t>Property</t>
  </si>
  <si>
    <t>Expected Type</t>
  </si>
  <si>
    <t>BSC Description</t>
  </si>
  <si>
    <t>Marginality</t>
  </si>
  <si>
    <t>Cardinality</t>
  </si>
  <si>
    <t>Controlled Vocabulary</t>
  </si>
  <si>
    <t>Name</t>
  </si>
  <si>
    <t>Content Example</t>
  </si>
  <si>
    <t>UseCase</t>
  </si>
  <si>
    <t>Extends DataCatalog</t>
  </si>
  <si>
    <t>use case topic</t>
  </si>
  <si>
    <t>Use case description</t>
  </si>
  <si>
    <t>Scehma.org</t>
  </si>
  <si>
    <t>PROPERTIES</t>
  </si>
  <si>
    <t>Data entity Identifiers</t>
  </si>
  <si>
    <t>If the identifier resolution is broken we need to know who to contact</t>
  </si>
  <si>
    <t>dataset</t>
  </si>
  <si>
    <t>provider:email,name</t>
  </si>
  <si>
    <t>M - contact email</t>
  </si>
  <si>
    <t>R - contact name</t>
  </si>
  <si>
    <t>Data repositories might change their identifier pattern. Resolution services do not have a way to know about these changes.  Identifiers.org needs to know about these changes in order to resolve new patterns (n2t.net does not need to know about changes in order to resolve new patterns).</t>
  </si>
  <si>
    <t>identifier</t>
  </si>
  <si>
    <t>M - identifier.url_pattern</t>
  </si>
  <si>
    <t>Dataset</t>
  </si>
  <si>
    <t>M - identifier.id_pattern</t>
  </si>
  <si>
    <t>For ids that are meant to resolve, need to check if the service is running with a test identifier</t>
  </si>
  <si>
    <t>M/R - test identifier</t>
  </si>
  <si>
    <t>A dataset contained in this catalog.
Inverse property: includedInDataCatalog.</t>
  </si>
  <si>
    <t>Release</t>
  </si>
  <si>
    <t>Services integrating data (e.g. Intermine) need to know when new data is updated.</t>
  </si>
  <si>
    <t>dateModified</t>
  </si>
  <si>
    <t>M - release date</t>
  </si>
  <si>
    <t>R - release version</t>
  </si>
  <si>
    <t>Recommended</t>
  </si>
  <si>
    <t>R - release type (enumeration: continuous, discontinuous)</t>
  </si>
  <si>
    <t>MANY</t>
  </si>
  <si>
    <t>Data analysis, e.g. genomic data analysis needs stable archives to allow comparison and translation of datasets</t>
  </si>
  <si>
    <t>about</t>
  </si>
  <si>
    <t>As a data integrator I need to know the license of the data to know how I can use the data</t>
  </si>
  <si>
    <t>Thing</t>
  </si>
  <si>
    <t>license</t>
  </si>
  <si>
    <t>R - data licence (using SWO if possible)</t>
  </si>
  <si>
    <t>The subject matter of the content.</t>
  </si>
  <si>
    <t>Search and Browse</t>
  </si>
  <si>
    <t>To know what the resource is called, address etc. And to increase consistency in the data</t>
  </si>
  <si>
    <t>name, alternateName, description, url, sourceOrganization:[name,location],datePublished</t>
  </si>
  <si>
    <t>M - Resource name</t>
  </si>
  <si>
    <t>M - Resource homepage URL</t>
  </si>
  <si>
    <t>M - Resource description</t>
  </si>
  <si>
    <t>R - Resource abbreviation (Alternative name)</t>
  </si>
  <si>
    <t>O - Organisation type</t>
  </si>
  <si>
    <t>R - Organisation Name</t>
  </si>
  <si>
    <t>R - Country</t>
  </si>
  <si>
    <t>R - Database creation date</t>
  </si>
  <si>
    <t>accessMode</t>
  </si>
  <si>
    <t>Text</t>
  </si>
  <si>
    <t>The human sensory perceptual system or cognitive faculty through which a person may process or perceive information. Expected values include: auditory, tactile, textual, visual, colorDependent, chartOnVisual, chemOnVisual, diagramOnVisual, mathOnVisual, musicOnVisual, textOnVisual.</t>
  </si>
  <si>
    <t>As a researcher I would like to find all the data repositories providing molecular interactions information for a specific species</t>
  </si>
  <si>
    <t>keywords(topics and taxon)</t>
  </si>
  <si>
    <t>M - scientific topic (based on suggested ontologies)</t>
  </si>
  <si>
    <t>M - Taxonomic range (NCBI Taxon)</t>
  </si>
  <si>
    <t>Data Access/Interfaces</t>
  </si>
  <si>
    <t>eg. intermine needs to know where to download data or where to find the programatic interfaces to access data. I need to know if there is any change in the structure of these interfaces.</t>
  </si>
  <si>
    <t>???</t>
  </si>
  <si>
    <t>O - access type (ftp, rest etc.)</t>
  </si>
  <si>
    <t>accessModeSufficient</t>
  </si>
  <si>
    <t>R - access type location (URL)</t>
  </si>
  <si>
    <t>R - access change date</t>
  </si>
  <si>
    <t>O - version</t>
  </si>
  <si>
    <t>R- Name</t>
  </si>
  <si>
    <t>A list of single or combined accessModes that are sufficient to understand all the intellectual content of a resource. Expected values include: auditory, tactile, textual, visual.</t>
  </si>
  <si>
    <t>Citation</t>
  </si>
  <si>
    <t>I am a researcher and I want to acknowledge I am using a data repository. How should I cite the repository?</t>
  </si>
  <si>
    <t>PublicationEvent</t>
  </si>
  <si>
    <t>R - Citation Identifier (DOI, pubmed, ...)</t>
  </si>
  <si>
    <t>Data provenance</t>
  </si>
  <si>
    <t>Capture the interdependencies between databases - where does the data come from</t>
  </si>
  <si>
    <t>citation</t>
  </si>
  <si>
    <t>R - Database name and URI link to other database</t>
  </si>
  <si>
    <t>accessibilityAPI</t>
  </si>
  <si>
    <t>Type?</t>
  </si>
  <si>
    <t>Knowledbase or Archive? Maybe other types? Distinction between Knowledge Base and database (CG insists the best inspiration is to follow EXCELERATE approach)</t>
  </si>
  <si>
    <t>Indicates that the resource is compatible with the referenced accessibility API (WebSchemas wiki lists possible values).</t>
  </si>
  <si>
    <t>keywords(...,database_type)</t>
  </si>
  <si>
    <t>O - Resource type (with option to be both)</t>
  </si>
  <si>
    <t>Formats</t>
  </si>
  <si>
    <t>What standards (including versions) are used in the database. Ideally referencing the BioSharing format in the URL</t>
  </si>
  <si>
    <t>fileFormat</t>
  </si>
  <si>
    <t>O - Formats:name,url (BioSharing record),version</t>
  </si>
  <si>
    <t>accessibilityControl</t>
  </si>
  <si>
    <t>Metric</t>
  </si>
  <si>
    <t>User wants to know content statistics, data turnover, usage statistics (community adoption)</t>
  </si>
  <si>
    <t>O - Metric:name,value</t>
  </si>
  <si>
    <t>Tools</t>
  </si>
  <si>
    <t>People want to know what tools are available and how to access them</t>
  </si>
  <si>
    <t>Identifies input methods that are sufficient to fully control the described resource (WebSchemas wiki lists possible values).</t>
  </si>
  <si>
    <t>O - Tools:name,url</t>
  </si>
  <si>
    <t>Data repository indentifier</t>
  </si>
  <si>
    <t>I need a way to reference the data resource using an identifier. Ideally this identifier should be assign by identifier.org</t>
  </si>
  <si>
    <t>R - Identifier</t>
  </si>
  <si>
    <t>Datasets</t>
  </si>
  <si>
    <t>What are the data collections of data (datasets eg: predicted:trembl and curated:uniprot in uniprot) available in a data repositorie</t>
  </si>
  <si>
    <t>M - Datasets</t>
  </si>
  <si>
    <t>accessibilityFeature</t>
  </si>
  <si>
    <t>Content features of the resource, such as accessible media, alternatives and supported enhancements for accessibility (WebSchemas wiki lists possible values).</t>
  </si>
  <si>
    <t>accessibilityHazard</t>
  </si>
  <si>
    <t>A characteristic of the described resource that is physiologically dangerous to some users. Related to WCAG 2.0 guideline 2.3 (WebSchemas wiki lists possible values).</t>
  </si>
  <si>
    <t>accessibilitySummary</t>
  </si>
  <si>
    <t>A human-readable summary of specific accessibility features or deficiencies, consistent with the other accessibility metadata but expressing subtleties such as "short descriptions are present but long descriptions will be needed for non-visual users" or "short descriptions are present and no long descriptions are needed."</t>
  </si>
  <si>
    <t>accountablePerson</t>
  </si>
  <si>
    <t>Person</t>
  </si>
  <si>
    <t>Specifies the Person that is legally accountable for the CreativeWork.</t>
  </si>
  <si>
    <t>aggregateRating</t>
  </si>
  <si>
    <t>AggregateRating</t>
  </si>
  <si>
    <t>The overall rating, based on a collection of reviews or ratings, of the item.</t>
  </si>
  <si>
    <t>alternativeHeadline</t>
  </si>
  <si>
    <t>A secondary title of the CreativeWork.</t>
  </si>
  <si>
    <t>associatedMedia</t>
  </si>
  <si>
    <t>MediaObject</t>
  </si>
  <si>
    <t>A media object that encodes this CreativeWork. This property is a synonym for encoding.</t>
  </si>
  <si>
    <t>audience</t>
  </si>
  <si>
    <t>Audience</t>
  </si>
  <si>
    <t>An intended audience, i.e. a group for whom something was created. Supersedes serviceAudience.</t>
  </si>
  <si>
    <t>audio</t>
  </si>
  <si>
    <t>AudioObject</t>
  </si>
  <si>
    <t>An embedded audio object.</t>
  </si>
  <si>
    <t>author</t>
  </si>
  <si>
    <t>Organization or 
Person</t>
  </si>
  <si>
    <t>The author of this content or rating. Please note that author is special in that HTML 5 provides a special mechanism for indicating authorship via the rel tag. That is equivalent to this and may be used interchangeably.</t>
  </si>
  <si>
    <t>award</t>
  </si>
  <si>
    <t>An award won by or for this item. Supersedes awards.</t>
  </si>
  <si>
    <t>character</t>
  </si>
  <si>
    <t>Fictional person connected with a creative work.</t>
  </si>
  <si>
    <t>CreativeWork or 
Text</t>
  </si>
  <si>
    <t>A citation or reference to another creative work, such as another publication, web page, scholarly article, etc.</t>
  </si>
  <si>
    <t>CreativeWork:Name,URL</t>
  </si>
  <si>
    <t>documentation</t>
  </si>
  <si>
    <t>Match</t>
  </si>
  <si>
    <t>??</t>
  </si>
  <si>
    <t>comment</t>
  </si>
  <si>
    <t>Comment</t>
  </si>
  <si>
    <t>Comments, typically from users.</t>
  </si>
  <si>
    <t>commentCount</t>
  </si>
  <si>
    <t>Integer</t>
  </si>
  <si>
    <t>The number of comments this CreativeWork (e.g. Article, Question or Answer) has received. This is most applicable to works published in Web sites with commenting system; additional comments may exist elsewhere.</t>
  </si>
  <si>
    <t>contentLocation</t>
  </si>
  <si>
    <t>Place</t>
  </si>
  <si>
    <t>The location depicted or described in the content. For example, the location in a photograph or painting.</t>
  </si>
  <si>
    <t>contentRating</t>
  </si>
  <si>
    <t>Official rating of a piece of content—for example,'MPAA PG-13'.</t>
  </si>
  <si>
    <t>contributor</t>
  </si>
  <si>
    <t>A secondary contributor to the CreativeWork or Event.</t>
  </si>
  <si>
    <t>copyrightHolder</t>
  </si>
  <si>
    <t>The party holding the legal copyright to the CreativeWork.</t>
  </si>
  <si>
    <t>copyrightYear</t>
  </si>
  <si>
    <t>Number</t>
  </si>
  <si>
    <t>The year during which the claimed copyright for the CreativeWork was first asserted.</t>
  </si>
  <si>
    <t>creator</t>
  </si>
  <si>
    <t>The creator/author of this CreativeWork. This is the same as the Author property for CreativeWork.</t>
  </si>
  <si>
    <t>dateCreated</t>
  </si>
  <si>
    <t>Date or 
DateTime</t>
  </si>
  <si>
    <t>The date on which the CreativeWork was created or the item was added to a DataFeed.</t>
  </si>
  <si>
    <t>The date on which the CreativeWork was most recently modified or when the item's entry was modified within a DataFeed.</t>
  </si>
  <si>
    <t>ONE</t>
  </si>
  <si>
    <t>datePublished</t>
  </si>
  <si>
    <t>Date</t>
  </si>
  <si>
    <t>Date of first broadcast/publication.</t>
  </si>
  <si>
    <t>Optional</t>
  </si>
  <si>
    <t>Resource created</t>
  </si>
  <si>
    <t>1992 (i.e.year)</t>
  </si>
  <si>
    <t>discussionUrl</t>
  </si>
  <si>
    <t>URL</t>
  </si>
  <si>
    <t>A link to the page containing the comments of the CreativeWork.</t>
  </si>
  <si>
    <t>editor</t>
  </si>
  <si>
    <t>Specifies the Person who edited the CreativeWork.</t>
  </si>
  <si>
    <t>educationalAlignment</t>
  </si>
  <si>
    <t>AlignmentObject</t>
  </si>
  <si>
    <t>An alignment to an established educational framework.</t>
  </si>
  <si>
    <t>educationalUse</t>
  </si>
  <si>
    <t>The purpose of a work in the context of education; for example, 'assignment', 'group work'.</t>
  </si>
  <si>
    <t>encoding</t>
  </si>
  <si>
    <t>A media object that encodes this CreativeWork. This property is a synonym for associatedMedia. Supersedes encodings.</t>
  </si>
  <si>
    <t>exampleOfWork</t>
  </si>
  <si>
    <t>CreativeWork</t>
  </si>
  <si>
    <t>A creative work that this work is an example/instance/realization/derivation of.
Inverse property: workExample.</t>
  </si>
  <si>
    <t>Text or 
URL</t>
  </si>
  <si>
    <t>Media type, typically MIME format (see IANA site) of the content e.g. application/zip of a SoftwareApplication binary. In cases where a CreativeWork has several media type representations, 'encoding' can be used to indicate each MediaObject alongside particular fileFormat information. Unregistered or niche file formats can be indicated instead via the most appropriate URL, e.g. defining Web page or a Wikipedia entry.</t>
  </si>
  <si>
    <t>formats</t>
  </si>
  <si>
    <t>No Match</t>
  </si>
  <si>
    <t>funder</t>
  </si>
  <si>
    <t>A person or organization that supports (sponsors) something through some kind of financial contribution.</t>
  </si>
  <si>
    <t>genre</t>
  </si>
  <si>
    <t>Genre of the creative work, broadcast channel or group.</t>
  </si>
  <si>
    <t>hasPart</t>
  </si>
  <si>
    <t>Indicates a CreativeWork that is (in some sense) a part of this CreativeWork.
Inverse property: isPartOf.</t>
  </si>
  <si>
    <t>headline</t>
  </si>
  <si>
    <t>Headline of the article.</t>
  </si>
  <si>
    <t>inLanguage</t>
  </si>
  <si>
    <t>Language or 
Text</t>
  </si>
  <si>
    <t>The language of the content or performance or used in an action. Please use one of the language codes from the IETF BCP 47 standard. See also availableLanguage. Supersedes language.</t>
  </si>
  <si>
    <t>interactionStatistic</t>
  </si>
  <si>
    <t>InteractionCounter</t>
  </si>
  <si>
    <t>The number of interactions for the CreativeWork using the WebSite or SoftwareApplication. The most specific child type of InteractionCounter should be used. Supersedes interactionCount.</t>
  </si>
  <si>
    <t>interactivityType</t>
  </si>
  <si>
    <t>The predominant mode of learning supported by the learning resource. Acceptable values are 'active', 'expositive', or 'mixed'.</t>
  </si>
  <si>
    <t>isAccessibleForFree</t>
  </si>
  <si>
    <t>Boolean</t>
  </si>
  <si>
    <t>A flag to signal that the publication is accessible for free. Supersedes free.</t>
  </si>
  <si>
    <t>isBasedOn</t>
  </si>
  <si>
    <t>CreativeWork or 
Product or 
URL</t>
  </si>
  <si>
    <t>A resource that was used in the creation of this resource. This term can be repeated for multiple sources. For example, http://example.com/great-multiplication-intro.html. Supersedes isBasedOnUrl.</t>
  </si>
  <si>
    <t>isFamilyFriendly</t>
  </si>
  <si>
    <t>Indicates whether this content is family friendly.</t>
  </si>
  <si>
    <t>isPartOf</t>
  </si>
  <si>
    <t>Indicates a CreativeWork that this CreativeWork is (in some sense) part of.
Inverse property: hasPart.</t>
  </si>
  <si>
    <t>keywords</t>
  </si>
  <si>
    <t>Keywords or tags used to describe this content. Multiple entries in a keywords list are typically delimited by commas.</t>
  </si>
  <si>
    <t>Minimum</t>
  </si>
  <si>
    <t>tags</t>
  </si>
  <si>
    <t>Scope and Datatypes</t>
  </si>
  <si>
    <t>Over 1000 tags in a structured hierarchy. Examples include 'Life Science'; 'Agriculture'; 'Cognition'</t>
  </si>
  <si>
    <t>learningResourceType</t>
  </si>
  <si>
    <t>The predominant type or kind characterizing the learning resource. For example, 'presentation', 'handout'.</t>
  </si>
  <si>
    <t>CreativeWork or 
URL</t>
  </si>
  <si>
    <t>A license document that applies to this content, typically indicated by URL.</t>
  </si>
  <si>
    <t>License</t>
  </si>
  <si>
    <t>Creative Commons Attribution (CC BY) 2.0</t>
  </si>
  <si>
    <t>locationCreated</t>
  </si>
  <si>
    <t>The location where the CreativeWork was created, which may not be the same as the location depicted in the CreativeWork.</t>
  </si>
  <si>
    <t>mainEntity</t>
  </si>
  <si>
    <t>Indicates the primary entity described in some page or other CreativeWork.
Inverse property: mainEntityOfPage.</t>
  </si>
  <si>
    <t>material</t>
  </si>
  <si>
    <t>Product or 
Text or 
URL</t>
  </si>
  <si>
    <t>A material that something is made from, e.g. leather, wool, cotton, paper.</t>
  </si>
  <si>
    <t>mentions</t>
  </si>
  <si>
    <t>Indicates that the CreativeWork contains a reference to, but is not necessarily about a concept.</t>
  </si>
  <si>
    <t>offers</t>
  </si>
  <si>
    <t>Offer</t>
  </si>
  <si>
    <t>An offer to provide this item—for example, an offer to sell a product, rent the DVD of a movie, perform a service, or give away tickets to an event.</t>
  </si>
  <si>
    <t>position</t>
  </si>
  <si>
    <t>Integer or 
Text</t>
  </si>
  <si>
    <t>The position of an item in a series or sequence of items.</t>
  </si>
  <si>
    <t>producer</t>
  </si>
  <si>
    <t>The person or organization who produced the work (e.g. music album, movie, tv/radio series etc.).</t>
  </si>
  <si>
    <t>provider</t>
  </si>
  <si>
    <t>The service provider, service operator, or service performer; the goods producer. Another party (a seller) may offer those services or goods on behalf of the provider. A provider may also serve as the seller. Supersedes carrier.</t>
  </si>
  <si>
    <t>person:email,name</t>
  </si>
  <si>
    <t>Maintainer</t>
  </si>
  <si>
    <t>Username and email of maintainer, e.g. 'skeating'</t>
  </si>
  <si>
    <t>publication</t>
  </si>
  <si>
    <t>A publication event associated with the item.</t>
  </si>
  <si>
    <t>Publication</t>
  </si>
  <si>
    <t>E.g. full publication details for a scientific article</t>
  </si>
  <si>
    <t>publisher</t>
  </si>
  <si>
    <t>The publisher of the creative work.</t>
  </si>
  <si>
    <t>publishingPrinciples</t>
  </si>
  <si>
    <t>Link to page describing the editorial principles of the organization primarily responsible for the creation of the CreativeWork.</t>
  </si>
  <si>
    <t>recordedAt</t>
  </si>
  <si>
    <t>Event</t>
  </si>
  <si>
    <t>The Event where the CreativeWork was recorded. The CreativeWork may capture all or part of the event.
Inverse property: recordedIn.</t>
  </si>
  <si>
    <t>releasedEvent</t>
  </si>
  <si>
    <t>The place and time the release was issued, expressed as a PublicationEvent.</t>
  </si>
  <si>
    <t>review</t>
  </si>
  <si>
    <t>Review</t>
  </si>
  <si>
    <t>A review of the item. Supersedes reviews.</t>
  </si>
  <si>
    <t>schemaVersion</t>
  </si>
  <si>
    <t>Indicates (by URL or string) a particular version of a schema used in some CreativeWork. For example, a document could declare a schemaVersion using an URL such as http://schema.org/version/2.0/ if precise indication of schema version was required by some application.</t>
  </si>
  <si>
    <t>sourceOrganization</t>
  </si>
  <si>
    <t>Organization</t>
  </si>
  <si>
    <t>The Organization on whose behalf the creator was working.</t>
  </si>
  <si>
    <t>organization:name,location</t>
  </si>
  <si>
    <t>Organisation</t>
  </si>
  <si>
    <t>European Bioinformatics Institute (EMBL-EBI), Wellcome Trust Genome Campus, Hinxton, Cambridge, UK (Research institute) (these are based on FundRef where available)</t>
  </si>
  <si>
    <t>spatialCoverage</t>
  </si>
  <si>
    <t>The spatialCoverage of a CreativeWork indicates the place(s) which are the focus of the content. It is a subproperty of contentLocation intended primarily for more technical and detailed materials. For example with a Dataset, it indicates areas that the dataset describes: a dataset of New York weather would have spatialCoverage which was the place: the state of New York. Supersedes spatial.</t>
  </si>
  <si>
    <t>sponsor</t>
  </si>
  <si>
    <t>A person or organization that supports a thing through a pledge, promise, or financial contribution. e.g. a sponsor of a Medical Study or a corporate sponsor of an event.</t>
  </si>
  <si>
    <t>temporalCoverage</t>
  </si>
  <si>
    <t>DateTime or 
Text or 
URL</t>
  </si>
  <si>
    <t>The temporalCoverage of a CreativeWork indicates the period that the content applies to, i.e. that it describes, either as a DateTime or as a textual string indicating a time period in ISO 8601 time interval format. In the case of a Dataset it will typically indicate the relevant time period in a precise notation (e.g. for a 2011 census dataset, the year 2011 would be written "2011/2012"). Other forms of content e.g. ScholarlyArticle, Book, TVSeries or TVEpisode may indicate their temporalCoverage in broader terms - textually or via well-known URL. Written works such as books may sometimes have precise temporal coverage too, e.g. a work set in 1939 - 1945 can be indicated in ISO 8601 interval format format via "1939/1945". Supersedes datasetTimeInterval, temporal.</t>
  </si>
  <si>
    <t>text</t>
  </si>
  <si>
    <t>The textual content of this CreativeWork.</t>
  </si>
  <si>
    <t>thumbnailUrl</t>
  </si>
  <si>
    <t>A thumbnail image relevant to the Thing.</t>
  </si>
  <si>
    <t>timeRequired</t>
  </si>
  <si>
    <t>Duration</t>
  </si>
  <si>
    <t>Approximate or typical time it takes to work with or through this learning resource for the typical intended target audience, e.g. 'P30M', 'P1H25M'.</t>
  </si>
  <si>
    <t>translator</t>
  </si>
  <si>
    <t>Organization or person who adapts a creative work to different languages, regional differences and technical requirements of a target market, or that translates during some event.</t>
  </si>
  <si>
    <t>typicalAgeRange</t>
  </si>
  <si>
    <t>The typical expected age range, e.g. '7-9', '11-'.</t>
  </si>
  <si>
    <t>version</t>
  </si>
  <si>
    <t>Number or 
Text</t>
  </si>
  <si>
    <t>The version of the CreativeWork embodied by a specified resource.</t>
  </si>
  <si>
    <t>video</t>
  </si>
  <si>
    <t>VideoObject</t>
  </si>
  <si>
    <t>An embedded video object.</t>
  </si>
  <si>
    <t>workExample</t>
  </si>
  <si>
    <t>Example/instance/realization/derivation of the concept of this creative work. eg. The paperback edition, first edition, or eBook.
Inverse property: exampleOfWork.</t>
  </si>
  <si>
    <t>Reused properties from Thing</t>
  </si>
  <si>
    <t>additionalType</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</si>
  <si>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</si>
  <si>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alternateName</t>
  </si>
  <si>
    <t>An alias for the item.</t>
  </si>
  <si>
    <t>synonyms</t>
  </si>
  <si>
    <t>Abbreviations</t>
  </si>
  <si>
    <t>BioSD</t>
  </si>
  <si>
    <t>Partial Match</t>
  </si>
  <si>
    <t>description</t>
  </si>
  <si>
    <t>A description of the item.</t>
  </si>
  <si>
    <t>Free text hand curated description of a resource</t>
  </si>
  <si>
    <t>disambiguatingDescription</t>
  </si>
  <si>
    <t>A sub property of description. A short description of the item used to disambiguate from other, similar items. Information from other properties (in particular, name) may be necessary for the description to be useful for disambiguation.</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</si>
  <si>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</si>
  <si>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</si>
  <si>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 xml:space="preserve">identifier:accessURL,identifierPattern,exampleIdentifeir </t>
  </si>
  <si>
    <t xml:space="preserve">url_pattern, id_pattern, test _identifeir </t>
  </si>
  <si>
    <t>BioSharing identifier</t>
  </si>
  <si>
    <t>bioDBcore-000008</t>
  </si>
  <si>
    <t>image</t>
  </si>
  <si>
    <t>ImageObject or 
URL</t>
  </si>
  <si>
    <t>An image of the item. This can be a URL or a fully described ImageObject.</t>
  </si>
  <si>
    <t>mainEntityOfPage</t>
  </si>
  <si>
    <t>Indicates a page (or other CreativeWork) for which this thing is the main entity being described. See background notes for details.
Inverse property: mainEntity.</t>
  </si>
  <si>
    <t>name</t>
  </si>
  <si>
    <t>The name of the item.</t>
  </si>
  <si>
    <t>Full name</t>
  </si>
  <si>
    <t>FlyBase</t>
  </si>
  <si>
    <t>potentialAction</t>
  </si>
  <si>
    <t>Action</t>
  </si>
  <si>
    <t>Indicates a potential Action, which describes an idealized action in which this thing would play an 'object' role.</t>
  </si>
  <si>
    <t>sameAs</t>
  </si>
  <si>
    <t>URL of a reference Web page that unambiguously indicates the item's identity. E.g. the URL of the item's Wikipedia page, Wikidata entry, or official website.</t>
  </si>
  <si>
    <t>url</t>
  </si>
  <si>
    <t>URL of the item.</t>
  </si>
  <si>
    <t>homepage?</t>
  </si>
  <si>
    <t>Homepage URL</t>
  </si>
  <si>
    <t>www.flybase.org</t>
  </si>
  <si>
    <t>New Properties</t>
  </si>
  <si>
    <t>metrics</t>
  </si>
</sst>
</file>

<file path=xl/styles.xml><?xml version="1.0" encoding="utf-8"?>
<styleSheet xmlns="http://schemas.openxmlformats.org/spreadsheetml/2006/main" xmlns:x14ac="http://schemas.microsoft.com/office/spreadsheetml/2009/9/ac" xmlns:mc="http://schemas.openxmlformats.org/markup-compatibility/2006">
  <fonts count="24">
    <font>
      <sz val="10.0"/>
      <color rgb="FF000000"/>
      <name val="Arial"/>
    </font>
    <font/>
    <font>
      <b/>
      <name val="Arial"/>
    </font>
    <font>
      <b/>
      <u/>
      <color rgb="FFFFFFFF"/>
      <name val="Arial"/>
    </font>
    <font>
      <name val="Arial"/>
    </font>
    <font>
      <b/>
      <color rgb="FFFFFFFF"/>
      <name val="Arial"/>
    </font>
    <font>
      <b/>
    </font>
    <font>
      <b/>
      <u/>
      <color rgb="FFFFFFFF"/>
    </font>
    <font>
      <b/>
      <color rgb="FFFFFFFF"/>
    </font>
    <font>
      <b/>
      <u/>
      <color rgb="FFFFFFFF"/>
    </font>
    <font>
      <b/>
      <u/>
      <color rgb="FFFFFFFF"/>
    </font>
    <font>
      <b/>
      <u/>
      <color rgb="FFFFFFFF"/>
    </font>
    <font>
      <b/>
      <sz val="9.0"/>
      <color rgb="FFFFFFFF"/>
      <name val="Trebuchet MS"/>
    </font>
    <font>
      <b/>
      <sz val="9.0"/>
      <color rgb="FF000000"/>
      <name val="&quot;Lucida Grande&quot;"/>
    </font>
    <font>
      <u/>
      <color rgb="FF1155CC"/>
      <name val="Arial"/>
    </font>
    <font>
      <b/>
      <u/>
      <sz val="9.0"/>
      <color rgb="FF990000"/>
      <name val="Courier"/>
    </font>
    <font>
      <u/>
      <sz val="9.0"/>
      <color rgb="FF990000"/>
      <name val="&quot;Lucida Grande&quot;"/>
    </font>
    <font>
      <u/>
      <sz val="9.0"/>
      <color rgb="FF000000"/>
      <name val="&quot;Lucida Grande&quot;"/>
    </font>
    <font>
      <strike/>
      <name val="Arial"/>
    </font>
    <font>
      <sz val="9.0"/>
      <color rgb="FF000000"/>
      <name val="&quot;Lucida Grande&quot;"/>
    </font>
    <font>
      <sz val="9.0"/>
      <color rgb="FF000000"/>
      <name val="Arial"/>
    </font>
    <font>
      <sz val="9.0"/>
      <name val="Arial"/>
    </font>
    <font>
      <sz val="9.0"/>
      <color rgb="FF990000"/>
      <name val="&quot;Lucida Grande&quot;"/>
    </font>
    <font>
      <u/>
      <color rgb="FF0000FF"/>
    </font>
  </fonts>
  <fills count="18">
    <fill>
      <patternFill patternType="none"/>
    </fill>
    <fill>
      <patternFill patternType="lightGray"/>
    </fill>
    <fill>
      <patternFill patternType="solid">
        <fgColor rgb="FFFFFFFF"/>
        <bgColor rgb="FFFFFFFF"/>
      </patternFill>
    </fill>
    <fill>
      <patternFill patternType="solid">
        <fgColor rgb="FFCC4125"/>
        <bgColor rgb="FFCC4125"/>
      </patternFill>
    </fill>
    <fill>
      <patternFill patternType="solid">
        <fgColor rgb="FF38761D"/>
        <bgColor rgb="FF38761D"/>
      </patternFill>
    </fill>
    <fill>
      <patternFill patternType="solid">
        <fgColor rgb="FF434343"/>
        <bgColor rgb="FF434343"/>
      </patternFill>
    </fill>
    <fill>
      <patternFill patternType="solid">
        <fgColor rgb="FF999999"/>
        <bgColor rgb="FF999999"/>
      </patternFill>
    </fill>
    <fill>
      <patternFill patternType="solid">
        <fgColor rgb="FFDD7E6B"/>
        <bgColor rgb="FFDD7E6B"/>
      </patternFill>
    </fill>
    <fill>
      <patternFill patternType="solid">
        <fgColor rgb="FF6AA84F"/>
        <bgColor rgb="FF6AA84F"/>
      </patternFill>
    </fill>
    <fill>
      <patternFill patternType="solid">
        <fgColor rgb="FF666666"/>
        <bgColor rgb="FF666666"/>
      </patternFill>
    </fill>
    <fill>
      <patternFill patternType="solid">
        <fgColor rgb="FFB7B7B7"/>
        <bgColor rgb="FFB7B7B7"/>
      </patternFill>
    </fill>
    <fill>
      <patternFill patternType="solid">
        <fgColor rgb="FFD9EAD3"/>
        <bgColor rgb="FFD9EAD3"/>
      </patternFill>
    </fill>
    <fill>
      <patternFill patternType="solid">
        <fgColor rgb="FFC7CBCE"/>
        <bgColor rgb="FFC7CBCE"/>
      </patternFill>
    </fill>
    <fill>
      <patternFill patternType="solid">
        <fgColor rgb="FFFCE5CD"/>
        <bgColor rgb="FFFCE5CD"/>
      </patternFill>
    </fill>
    <fill>
      <patternFill patternType="solid">
        <fgColor rgb="FFEEEEEE"/>
        <bgColor rgb="FFEEEEEE"/>
      </patternFill>
    </fill>
    <fill>
      <patternFill patternType="solid">
        <fgColor rgb="FFE6B8AF"/>
        <bgColor rgb="FFE6B8AF"/>
      </patternFill>
    </fill>
    <fill>
      <patternFill patternType="solid">
        <fgColor rgb="FFD9D9D9"/>
        <bgColor rgb="FFD9D9D9"/>
      </patternFill>
    </fill>
    <fill>
      <patternFill patternType="solid">
        <fgColor rgb="FFF4CCCC"/>
        <bgColor rgb="FFF4CCCC"/>
      </patternFill>
    </fill>
  </fills>
  <borders count="1">
    <border/>
  </borders>
  <cellStyleXfs count="1">
    <xf borderId="0" fillId="0" fontId="0" numFmtId="0" applyAlignment="1" applyFont="1"/>
  </cellStyleXfs>
  <cellXfs count="56">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vertical="bottom"/>
    </xf>
    <xf borderId="0" fillId="3" fontId="3" numFmtId="0" xfId="0" applyAlignment="1" applyFill="1" applyFont="1">
      <alignment horizontal="center" vertical="bottom"/>
    </xf>
    <xf borderId="0" fillId="0" fontId="4" numFmtId="0" xfId="0" applyAlignment="1" applyFont="1">
      <alignment readingOrder="0" shrinkToFit="0" vertical="bottom" wrapText="1"/>
    </xf>
    <xf borderId="0" fillId="4" fontId="5" numFmtId="0" xfId="0" applyAlignment="1" applyFill="1" applyFont="1">
      <alignment horizontal="center" shrinkToFit="0" vertical="bottom" wrapText="1"/>
    </xf>
    <xf borderId="0" fillId="2" fontId="6" numFmtId="0" xfId="0" applyAlignment="1" applyFont="1">
      <alignment readingOrder="0"/>
    </xf>
    <xf borderId="0" fillId="5" fontId="7" numFmtId="0" xfId="0" applyAlignment="1" applyFill="1" applyFont="1">
      <alignment horizontal="center" readingOrder="0"/>
    </xf>
    <xf borderId="0" fillId="6" fontId="8" numFmtId="0" xfId="0" applyAlignment="1" applyFill="1" applyFont="1">
      <alignment horizontal="center" readingOrder="0"/>
    </xf>
    <xf borderId="0" fillId="7" fontId="5" numFmtId="0" xfId="0" applyAlignment="1" applyFill="1" applyFont="1">
      <alignment vertical="bottom"/>
    </xf>
    <xf borderId="0" fillId="5" fontId="8" numFmtId="0" xfId="0" applyAlignment="1" applyFont="1">
      <alignment horizontal="center" readingOrder="0"/>
    </xf>
    <xf borderId="0" fillId="7" fontId="5" numFmtId="0" xfId="0" applyAlignment="1" applyFont="1">
      <alignment shrinkToFit="0" vertical="bottom" wrapText="1"/>
    </xf>
    <xf borderId="0" fillId="8" fontId="5" numFmtId="0" xfId="0" applyAlignment="1" applyFill="1" applyFont="1">
      <alignment shrinkToFit="0" vertical="bottom" wrapText="1"/>
    </xf>
    <xf borderId="0" fillId="8" fontId="5" numFmtId="0" xfId="0" applyAlignment="1" applyFont="1">
      <alignment vertical="bottom"/>
    </xf>
    <xf borderId="0" fillId="2" fontId="4" numFmtId="0" xfId="0" applyAlignment="1" applyFont="1">
      <alignment readingOrder="0" shrinkToFit="0" vertical="bottom" wrapText="1"/>
    </xf>
    <xf borderId="0" fillId="5" fontId="9" numFmtId="0" xfId="0" applyAlignment="1" applyFont="1">
      <alignment horizontal="center" readingOrder="0" shrinkToFit="0" vertical="center" wrapText="1"/>
    </xf>
    <xf borderId="0" fillId="6" fontId="10" numFmtId="0" xfId="0" applyAlignment="1" applyFont="1">
      <alignment horizontal="center" readingOrder="0" shrinkToFit="0" vertical="center" wrapText="1"/>
    </xf>
    <xf borderId="0" fillId="0" fontId="4" numFmtId="0" xfId="0" applyAlignment="1" applyFont="1">
      <alignment vertical="center"/>
    </xf>
    <xf borderId="0" fillId="0" fontId="4" numFmtId="0" xfId="0" applyAlignment="1" applyFont="1">
      <alignment shrinkToFit="0" vertical="center" wrapText="1"/>
    </xf>
    <xf borderId="0" fillId="0" fontId="1" numFmtId="0" xfId="0" applyAlignment="1" applyFont="1">
      <alignment vertical="center"/>
    </xf>
    <xf borderId="0" fillId="0" fontId="1" numFmtId="0" xfId="0" applyAlignment="1" applyFont="1">
      <alignment shrinkToFit="0" vertical="center" wrapText="1"/>
    </xf>
    <xf borderId="0" fillId="2" fontId="6" numFmtId="0" xfId="0" applyAlignment="1" applyFont="1">
      <alignment readingOrder="0" shrinkToFit="0" wrapText="1"/>
    </xf>
    <xf borderId="0" fillId="6" fontId="8" numFmtId="0" xfId="0" applyAlignment="1" applyFont="1">
      <alignment horizontal="center" readingOrder="0" vertical="center"/>
    </xf>
    <xf borderId="0" fillId="3" fontId="11" numFmtId="0" xfId="0" applyAlignment="1" applyFont="1">
      <alignment horizontal="center" readingOrder="0" vertical="center"/>
    </xf>
    <xf borderId="0" fillId="4" fontId="8" numFmtId="0" xfId="0" applyAlignment="1" applyFont="1">
      <alignment horizontal="center" readingOrder="0" shrinkToFit="0" vertical="center" wrapText="1"/>
    </xf>
    <xf borderId="0" fillId="0" fontId="1" numFmtId="0" xfId="0" applyAlignment="1" applyFont="1">
      <alignment shrinkToFit="0" wrapText="1"/>
    </xf>
    <xf borderId="0" fillId="7" fontId="5" numFmtId="0" xfId="0" applyAlignment="1" applyFont="1">
      <alignment vertical="bottom"/>
    </xf>
    <xf borderId="0" fillId="7" fontId="5" numFmtId="0" xfId="0" applyAlignment="1" applyFont="1">
      <alignment shrinkToFit="0" vertical="bottom" wrapText="1"/>
    </xf>
    <xf borderId="0" fillId="8" fontId="5" numFmtId="0" xfId="0" applyAlignment="1" applyFont="1">
      <alignment shrinkToFit="0" vertical="bottom" wrapText="1"/>
    </xf>
    <xf borderId="0" fillId="8" fontId="5" numFmtId="0" xfId="0" applyAlignment="1" applyFont="1">
      <alignment vertical="bottom"/>
    </xf>
    <xf borderId="0" fillId="9" fontId="12" numFmtId="0" xfId="0" applyAlignment="1" applyFill="1" applyFont="1">
      <alignment vertical="bottom"/>
    </xf>
    <xf borderId="0" fillId="9" fontId="12" numFmtId="0" xfId="0" applyAlignment="1" applyFont="1">
      <alignment shrinkToFit="0" vertical="bottom" wrapText="1"/>
    </xf>
    <xf borderId="0" fillId="10" fontId="12" numFmtId="0" xfId="0" applyAlignment="1" applyFill="1" applyFont="1">
      <alignment vertical="bottom"/>
    </xf>
    <xf borderId="0" fillId="10" fontId="12" numFmtId="0" xfId="0" applyAlignment="1" applyFont="1">
      <alignment shrinkToFit="0" vertical="bottom" wrapText="1"/>
    </xf>
    <xf borderId="0" fillId="0" fontId="13" numFmtId="0" xfId="0" applyAlignment="1" applyFont="1">
      <alignment horizontal="center" readingOrder="0" shrinkToFit="0" wrapText="1"/>
    </xf>
    <xf borderId="0" fillId="0" fontId="4" numFmtId="0" xfId="0" applyAlignment="1" applyFont="1">
      <alignment vertical="bottom"/>
    </xf>
    <xf borderId="0" fillId="0" fontId="2" numFmtId="0" xfId="0" applyAlignment="1" applyFont="1">
      <alignment vertical="bottom"/>
    </xf>
    <xf borderId="0" fillId="0" fontId="2" numFmtId="0" xfId="0" applyAlignment="1" applyFont="1">
      <alignment shrinkToFit="0" vertical="bottom" wrapText="1"/>
    </xf>
    <xf borderId="0" fillId="0" fontId="14" numFmtId="0" xfId="0" applyAlignment="1" applyFont="1">
      <alignment vertical="bottom"/>
    </xf>
    <xf borderId="0" fillId="0" fontId="4" numFmtId="0" xfId="0" applyAlignment="1" applyFont="1">
      <alignment horizontal="right" vertical="bottom"/>
    </xf>
    <xf borderId="0" fillId="0" fontId="4" numFmtId="0" xfId="0" applyAlignment="1" applyFont="1">
      <alignment shrinkToFit="0" vertical="bottom" wrapText="1"/>
    </xf>
    <xf borderId="0" fillId="11" fontId="4" numFmtId="0" xfId="0" applyAlignment="1" applyFill="1" applyFont="1">
      <alignment vertical="bottom"/>
    </xf>
    <xf borderId="0" fillId="12" fontId="15" numFmtId="0" xfId="0" applyAlignment="1" applyFill="1" applyFont="1">
      <alignment horizontal="left" readingOrder="0" shrinkToFit="0" wrapText="1"/>
    </xf>
    <xf borderId="0" fillId="13" fontId="4" numFmtId="0" xfId="0" applyAlignment="1" applyFill="1" applyFont="1">
      <alignment vertical="bottom"/>
    </xf>
    <xf borderId="0" fillId="14" fontId="16" numFmtId="0" xfId="0" applyAlignment="1" applyFill="1" applyFont="1">
      <alignment horizontal="left" readingOrder="0" shrinkToFit="0" vertical="top" wrapText="1"/>
    </xf>
    <xf borderId="0" fillId="14" fontId="17" numFmtId="0" xfId="0" applyAlignment="1" applyFont="1">
      <alignment horizontal="left" readingOrder="0" shrinkToFit="0" vertical="top" wrapText="1"/>
    </xf>
    <xf borderId="0" fillId="15" fontId="18" numFmtId="0" xfId="0" applyAlignment="1" applyFill="1" applyFont="1">
      <alignment vertical="bottom"/>
    </xf>
    <xf borderId="0" fillId="0" fontId="1" numFmtId="0" xfId="0" applyAlignment="1" applyFont="1">
      <alignment readingOrder="0" shrinkToFit="0" vertical="center" wrapText="1"/>
    </xf>
    <xf borderId="0" fillId="15" fontId="4" numFmtId="0" xfId="0" applyAlignment="1" applyFont="1">
      <alignment vertical="bottom"/>
    </xf>
    <xf borderId="0" fillId="14" fontId="19" numFmtId="0" xfId="0" applyAlignment="1" applyFont="1">
      <alignment horizontal="left" readingOrder="0" shrinkToFit="0" vertical="top" wrapText="1"/>
    </xf>
    <xf borderId="0" fillId="16" fontId="4" numFmtId="0" xfId="0" applyAlignment="1" applyFill="1" applyFont="1">
      <alignment vertical="bottom"/>
    </xf>
    <xf borderId="0" fillId="17" fontId="4" numFmtId="0" xfId="0" applyAlignment="1" applyFill="1" applyFont="1">
      <alignment vertical="bottom"/>
    </xf>
    <xf borderId="0" fillId="0" fontId="20" numFmtId="0" xfId="0" applyAlignment="1" applyFont="1">
      <alignment horizontal="right" vertical="bottom"/>
    </xf>
    <xf borderId="0" fillId="0" fontId="21" numFmtId="0" xfId="0" applyAlignment="1" applyFont="1">
      <alignment vertical="bottom"/>
    </xf>
    <xf borderId="0" fillId="14" fontId="22" numFmtId="0" xfId="0" applyAlignment="1" applyFont="1">
      <alignment horizontal="left" readingOrder="0" shrinkToFit="0" vertical="top" wrapText="1"/>
    </xf>
    <xf borderId="0" fillId="0" fontId="23" numFmtId="0" xfId="0" applyAlignment="1" applyFont="1">
      <alignment readingOrder="0" shrinkToFit="0" vertical="center" wrapText="1"/>
    </xf>
  </cellXfs>
  <cellStyles count="1">
    <cellStyle xfId="0" name="Normal" builtinId="0"/>
  </cellStyles>
  <dxfs count="7">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
      <font/>
      <fill>
        <patternFill patternType="solid">
          <fgColor rgb="FF6FA8DC"/>
          <bgColor rgb="FF6FA8DC"/>
        </patternFill>
      </fill>
      <border/>
    </dxf>
    <dxf>
      <font/>
      <fill>
        <patternFill patternType="solid">
          <fgColor rgb="FFCFE2F3"/>
          <bgColor rgb="FFCFE2F3"/>
        </patternFill>
      </fill>
      <border/>
    </dxf>
    <dxf>
      <font/>
      <fill>
        <patternFill patternType="none"/>
      </fill>
      <border/>
    </dxf>
    <dx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www.w3.org/wiki/WebSchemas/Accessibility" TargetMode="External"/><Relationship Id="rId190" Type="http://schemas.openxmlformats.org/officeDocument/2006/relationships/hyperlink" Target="http://schema.org/URL" TargetMode="External"/><Relationship Id="rId42" Type="http://schemas.openxmlformats.org/officeDocument/2006/relationships/hyperlink" Target="http://schema.org/Text" TargetMode="External"/><Relationship Id="rId41" Type="http://schemas.openxmlformats.org/officeDocument/2006/relationships/hyperlink" Target="http://schema.org/accessibilitySummary" TargetMode="External"/><Relationship Id="rId44" Type="http://schemas.openxmlformats.org/officeDocument/2006/relationships/hyperlink" Target="http://schema.org/Person" TargetMode="External"/><Relationship Id="rId194" Type="http://schemas.openxmlformats.org/officeDocument/2006/relationships/drawing" Target="../drawings/drawing1.xml"/><Relationship Id="rId43" Type="http://schemas.openxmlformats.org/officeDocument/2006/relationships/hyperlink" Target="http://schema.org/accountablePerson" TargetMode="External"/><Relationship Id="rId193" Type="http://schemas.openxmlformats.org/officeDocument/2006/relationships/hyperlink" Target="http://www.flybase.org" TargetMode="External"/><Relationship Id="rId46" Type="http://schemas.openxmlformats.org/officeDocument/2006/relationships/hyperlink" Target="http://schema.org/AggregateRating" TargetMode="External"/><Relationship Id="rId192" Type="http://schemas.openxmlformats.org/officeDocument/2006/relationships/hyperlink" Target="http://schema.org/URL" TargetMode="External"/><Relationship Id="rId45" Type="http://schemas.openxmlformats.org/officeDocument/2006/relationships/hyperlink" Target="http://schema.org/aggregateRating" TargetMode="External"/><Relationship Id="rId191" Type="http://schemas.openxmlformats.org/officeDocument/2006/relationships/hyperlink" Target="http://schema.org/url" TargetMode="External"/><Relationship Id="rId48" Type="http://schemas.openxmlformats.org/officeDocument/2006/relationships/hyperlink" Target="http://schema.org/Text" TargetMode="External"/><Relationship Id="rId187" Type="http://schemas.openxmlformats.org/officeDocument/2006/relationships/hyperlink" Target="http://schema.org/potentialAction" TargetMode="External"/><Relationship Id="rId47" Type="http://schemas.openxmlformats.org/officeDocument/2006/relationships/hyperlink" Target="http://schema.org/alternativeHeadline" TargetMode="External"/><Relationship Id="rId186" Type="http://schemas.openxmlformats.org/officeDocument/2006/relationships/hyperlink" Target="http://schema.org/Text" TargetMode="External"/><Relationship Id="rId185" Type="http://schemas.openxmlformats.org/officeDocument/2006/relationships/hyperlink" Target="http://schema.org/name" TargetMode="External"/><Relationship Id="rId49" Type="http://schemas.openxmlformats.org/officeDocument/2006/relationships/hyperlink" Target="http://schema.org/associatedMedia" TargetMode="External"/><Relationship Id="rId184" Type="http://schemas.openxmlformats.org/officeDocument/2006/relationships/hyperlink" Target="http://schema.org/mainEntityOfPage" TargetMode="External"/><Relationship Id="rId189" Type="http://schemas.openxmlformats.org/officeDocument/2006/relationships/hyperlink" Target="http://schema.org/sameAs" TargetMode="External"/><Relationship Id="rId188" Type="http://schemas.openxmlformats.org/officeDocument/2006/relationships/hyperlink" Target="http://schema.org/Action" TargetMode="External"/><Relationship Id="rId31" Type="http://schemas.openxmlformats.org/officeDocument/2006/relationships/hyperlink" Target="http://www.w3.org/wiki/WebSchemas/Accessibility" TargetMode="External"/><Relationship Id="rId30" Type="http://schemas.openxmlformats.org/officeDocument/2006/relationships/hyperlink" Target="http://schema.org/Text" TargetMode="External"/><Relationship Id="rId33" Type="http://schemas.openxmlformats.org/officeDocument/2006/relationships/hyperlink" Target="http://schema.org/Text" TargetMode="External"/><Relationship Id="rId183" Type="http://schemas.openxmlformats.org/officeDocument/2006/relationships/hyperlink" Target="http://schema.org/image" TargetMode="External"/><Relationship Id="rId32" Type="http://schemas.openxmlformats.org/officeDocument/2006/relationships/hyperlink" Target="http://schema.org/accessibilityControl" TargetMode="External"/><Relationship Id="rId182" Type="http://schemas.openxmlformats.org/officeDocument/2006/relationships/hyperlink" Target="http://schema.org/identifier" TargetMode="External"/><Relationship Id="rId35" Type="http://schemas.openxmlformats.org/officeDocument/2006/relationships/hyperlink" Target="http://schema.org/accessibilityFeature" TargetMode="External"/><Relationship Id="rId181" Type="http://schemas.openxmlformats.org/officeDocument/2006/relationships/hyperlink" Target="http://schema.org/Text" TargetMode="External"/><Relationship Id="rId34" Type="http://schemas.openxmlformats.org/officeDocument/2006/relationships/hyperlink" Target="http://www.w3.org/wiki/WebSchemas/Accessibility" TargetMode="External"/><Relationship Id="rId180" Type="http://schemas.openxmlformats.org/officeDocument/2006/relationships/hyperlink" Target="http://schema.org/disambiguatingDescription" TargetMode="External"/><Relationship Id="rId37" Type="http://schemas.openxmlformats.org/officeDocument/2006/relationships/hyperlink" Target="http://www.w3.org/wiki/WebSchemas/Accessibility" TargetMode="External"/><Relationship Id="rId176" Type="http://schemas.openxmlformats.org/officeDocument/2006/relationships/hyperlink" Target="http://schema.org/alternateName" TargetMode="External"/><Relationship Id="rId36" Type="http://schemas.openxmlformats.org/officeDocument/2006/relationships/hyperlink" Target="http://schema.org/Text" TargetMode="External"/><Relationship Id="rId175" Type="http://schemas.openxmlformats.org/officeDocument/2006/relationships/hyperlink" Target="http://schema.org/URL" TargetMode="External"/><Relationship Id="rId39" Type="http://schemas.openxmlformats.org/officeDocument/2006/relationships/hyperlink" Target="http://schema.org/Text" TargetMode="External"/><Relationship Id="rId174" Type="http://schemas.openxmlformats.org/officeDocument/2006/relationships/hyperlink" Target="http://schema.org/additionalType" TargetMode="External"/><Relationship Id="rId38" Type="http://schemas.openxmlformats.org/officeDocument/2006/relationships/hyperlink" Target="http://schema.org/accessibilityHazard" TargetMode="External"/><Relationship Id="rId173" Type="http://schemas.openxmlformats.org/officeDocument/2006/relationships/hyperlink" Target="http://schema.org/exampleOfWork" TargetMode="External"/><Relationship Id="rId179" Type="http://schemas.openxmlformats.org/officeDocument/2006/relationships/hyperlink" Target="http://schema.org/Text" TargetMode="External"/><Relationship Id="rId178" Type="http://schemas.openxmlformats.org/officeDocument/2006/relationships/hyperlink" Target="http://schema.org/description" TargetMode="External"/><Relationship Id="rId177" Type="http://schemas.openxmlformats.org/officeDocument/2006/relationships/hyperlink" Target="http://schema.org/Text" TargetMode="External"/><Relationship Id="rId20" Type="http://schemas.openxmlformats.org/officeDocument/2006/relationships/hyperlink" Target="http://schema.org/dataset" TargetMode="External"/><Relationship Id="rId22" Type="http://schemas.openxmlformats.org/officeDocument/2006/relationships/hyperlink" Target="http://schema.org/includedInDataCatalog" TargetMode="External"/><Relationship Id="rId21" Type="http://schemas.openxmlformats.org/officeDocument/2006/relationships/hyperlink" Target="http://schema.org/Dataset" TargetMode="External"/><Relationship Id="rId24" Type="http://schemas.openxmlformats.org/officeDocument/2006/relationships/hyperlink" Target="http://schema.org/Thing" TargetMode="External"/><Relationship Id="rId23" Type="http://schemas.openxmlformats.org/officeDocument/2006/relationships/hyperlink" Target="http://schema.org/about" TargetMode="External"/><Relationship Id="rId26" Type="http://schemas.openxmlformats.org/officeDocument/2006/relationships/hyperlink" Target="http://schema.org/Text" TargetMode="External"/><Relationship Id="rId25" Type="http://schemas.openxmlformats.org/officeDocument/2006/relationships/hyperlink" Target="http://schema.org/accessMode" TargetMode="External"/><Relationship Id="rId28" Type="http://schemas.openxmlformats.org/officeDocument/2006/relationships/hyperlink" Target="http://schema.org/Text" TargetMode="External"/><Relationship Id="rId27" Type="http://schemas.openxmlformats.org/officeDocument/2006/relationships/hyperlink" Target="http://schema.org/accessModeSufficient" TargetMode="External"/><Relationship Id="rId29" Type="http://schemas.openxmlformats.org/officeDocument/2006/relationships/hyperlink" Target="http://schema.org/accessibilityAPI" TargetMode="External"/><Relationship Id="rId11" Type="http://schemas.openxmlformats.org/officeDocument/2006/relationships/hyperlink" Target="http://www.taverna.org.uk/" TargetMode="External"/><Relationship Id="rId10" Type="http://schemas.openxmlformats.org/officeDocument/2006/relationships/hyperlink" Target="http://www.rightfield.org.uk/" TargetMode="External"/><Relationship Id="rId13" Type="http://schemas.openxmlformats.org/officeDocument/2006/relationships/hyperlink" Target="http://www.bridgedb.org/" TargetMode="External"/><Relationship Id="rId12" Type="http://schemas.openxmlformats.org/officeDocument/2006/relationships/hyperlink" Target="https://www.bioconductor.org/packages/release/BiocViews.html" TargetMode="External"/><Relationship Id="rId15" Type="http://schemas.openxmlformats.org/officeDocument/2006/relationships/hyperlink" Target="http://mobidb.bio.unipd.it/" TargetMode="External"/><Relationship Id="rId14" Type="http://schemas.openxmlformats.org/officeDocument/2006/relationships/hyperlink" Target="http://bioinformatics.hsanmartino.it/clima2/" TargetMode="External"/><Relationship Id="rId17" Type="http://schemas.openxmlformats.org/officeDocument/2006/relationships/hyperlink" Target="http://rainbio.france-bioinformatique.fr/rainbio/" TargetMode="External"/><Relationship Id="rId16" Type="http://schemas.openxmlformats.org/officeDocument/2006/relationships/hyperlink" Target="https://www.france-bioinformatique.fr/en/services/tools" TargetMode="External"/><Relationship Id="rId19" Type="http://schemas.openxmlformats.org/officeDocument/2006/relationships/hyperlink" Target="http://schema.org" TargetMode="External"/><Relationship Id="rId18" Type="http://schemas.openxmlformats.org/officeDocument/2006/relationships/hyperlink" Target="http://protein.bio.unipd.it/services" TargetMode="External"/><Relationship Id="rId84" Type="http://schemas.openxmlformats.org/officeDocument/2006/relationships/hyperlink" Target="http://schema.org/educationalAlignment" TargetMode="External"/><Relationship Id="rId83" Type="http://schemas.openxmlformats.org/officeDocument/2006/relationships/hyperlink" Target="http://schema.org/Person" TargetMode="External"/><Relationship Id="rId86" Type="http://schemas.openxmlformats.org/officeDocument/2006/relationships/hyperlink" Target="http://schema.org/educationalUse" TargetMode="External"/><Relationship Id="rId85" Type="http://schemas.openxmlformats.org/officeDocument/2006/relationships/hyperlink" Target="http://schema.org/AlignmentObject" TargetMode="External"/><Relationship Id="rId88" Type="http://schemas.openxmlformats.org/officeDocument/2006/relationships/hyperlink" Target="http://schema.org/encoding" TargetMode="External"/><Relationship Id="rId150" Type="http://schemas.openxmlformats.org/officeDocument/2006/relationships/hyperlink" Target="http://schema.org/reviews" TargetMode="External"/><Relationship Id="rId87" Type="http://schemas.openxmlformats.org/officeDocument/2006/relationships/hyperlink" Target="http://schema.org/Text" TargetMode="External"/><Relationship Id="rId89" Type="http://schemas.openxmlformats.org/officeDocument/2006/relationships/hyperlink" Target="http://schema.org/MediaObject" TargetMode="External"/><Relationship Id="rId80" Type="http://schemas.openxmlformats.org/officeDocument/2006/relationships/hyperlink" Target="http://schema.org/discussionUrl" TargetMode="External"/><Relationship Id="rId82" Type="http://schemas.openxmlformats.org/officeDocument/2006/relationships/hyperlink" Target="http://schema.org/editor" TargetMode="External"/><Relationship Id="rId81" Type="http://schemas.openxmlformats.org/officeDocument/2006/relationships/hyperlink" Target="http://schema.org/URL" TargetMode="External"/><Relationship Id="rId1" Type="http://schemas.openxmlformats.org/officeDocument/2006/relationships/hyperlink" Target="http://Identifiers.org" TargetMode="External"/><Relationship Id="rId2" Type="http://schemas.openxmlformats.org/officeDocument/2006/relationships/hyperlink" Target="http://identifier.org/" TargetMode="External"/><Relationship Id="rId3" Type="http://schemas.openxmlformats.org/officeDocument/2006/relationships/hyperlink" Target="https://biosharing.org" TargetMode="External"/><Relationship Id="rId149" Type="http://schemas.openxmlformats.org/officeDocument/2006/relationships/hyperlink" Target="http://schema.org/Review" TargetMode="External"/><Relationship Id="rId4" Type="http://schemas.openxmlformats.org/officeDocument/2006/relationships/hyperlink" Target="https://www.biocatalogue.org/" TargetMode="External"/><Relationship Id="rId148" Type="http://schemas.openxmlformats.org/officeDocument/2006/relationships/hyperlink" Target="http://schema.org/review" TargetMode="External"/><Relationship Id="rId9" Type="http://schemas.openxmlformats.org/officeDocument/2006/relationships/hyperlink" Target="http://www.ebi.ac.uk/spot/zooma/about.html" TargetMode="External"/><Relationship Id="rId143" Type="http://schemas.openxmlformats.org/officeDocument/2006/relationships/hyperlink" Target="http://schema.org/recordedAt" TargetMode="External"/><Relationship Id="rId142" Type="http://schemas.openxmlformats.org/officeDocument/2006/relationships/hyperlink" Target="http://schema.org/URL" TargetMode="External"/><Relationship Id="rId141" Type="http://schemas.openxmlformats.org/officeDocument/2006/relationships/hyperlink" Target="http://schema.org/publishingPrinciples" TargetMode="External"/><Relationship Id="rId140" Type="http://schemas.openxmlformats.org/officeDocument/2006/relationships/hyperlink" Target="http://schema.org/publisher" TargetMode="External"/><Relationship Id="rId5" Type="http://schemas.openxmlformats.org/officeDocument/2006/relationships/hyperlink" Target="https://toolshed.g2.bx.psu.edu/" TargetMode="External"/><Relationship Id="rId147" Type="http://schemas.openxmlformats.org/officeDocument/2006/relationships/hyperlink" Target="http://schema.org/PublicationEvent" TargetMode="External"/><Relationship Id="rId6" Type="http://schemas.openxmlformats.org/officeDocument/2006/relationships/hyperlink" Target="https://galaxyproject.org/" TargetMode="External"/><Relationship Id="rId146" Type="http://schemas.openxmlformats.org/officeDocument/2006/relationships/hyperlink" Target="http://schema.org/releasedEvent" TargetMode="External"/><Relationship Id="rId7" Type="http://schemas.openxmlformats.org/officeDocument/2006/relationships/hyperlink" Target="http://www.bridgedb.org/" TargetMode="External"/><Relationship Id="rId145" Type="http://schemas.openxmlformats.org/officeDocument/2006/relationships/hyperlink" Target="http://schema.org/recordedIn" TargetMode="External"/><Relationship Id="rId8" Type="http://schemas.openxmlformats.org/officeDocument/2006/relationships/hyperlink" Target="https://github.com/ISA-tools/OntoMaton" TargetMode="External"/><Relationship Id="rId144" Type="http://schemas.openxmlformats.org/officeDocument/2006/relationships/hyperlink" Target="http://schema.org/Event" TargetMode="External"/><Relationship Id="rId73" Type="http://schemas.openxmlformats.org/officeDocument/2006/relationships/hyperlink" Target="http://schema.org/copyrightYear" TargetMode="External"/><Relationship Id="rId72" Type="http://schemas.openxmlformats.org/officeDocument/2006/relationships/hyperlink" Target="http://schema.org/copyrightHolder" TargetMode="External"/><Relationship Id="rId75" Type="http://schemas.openxmlformats.org/officeDocument/2006/relationships/hyperlink" Target="http://schema.org/creator" TargetMode="External"/><Relationship Id="rId74" Type="http://schemas.openxmlformats.org/officeDocument/2006/relationships/hyperlink" Target="http://schema.org/Number" TargetMode="External"/><Relationship Id="rId77" Type="http://schemas.openxmlformats.org/officeDocument/2006/relationships/hyperlink" Target="http://schema.org/dateModified" TargetMode="External"/><Relationship Id="rId76" Type="http://schemas.openxmlformats.org/officeDocument/2006/relationships/hyperlink" Target="http://schema.org/dateCreated" TargetMode="External"/><Relationship Id="rId79" Type="http://schemas.openxmlformats.org/officeDocument/2006/relationships/hyperlink" Target="http://schema.org/Date" TargetMode="External"/><Relationship Id="rId78" Type="http://schemas.openxmlformats.org/officeDocument/2006/relationships/hyperlink" Target="http://schema.org/datePublished" TargetMode="External"/><Relationship Id="rId71" Type="http://schemas.openxmlformats.org/officeDocument/2006/relationships/hyperlink" Target="http://schema.org/contributor" TargetMode="External"/><Relationship Id="rId70" Type="http://schemas.openxmlformats.org/officeDocument/2006/relationships/hyperlink" Target="http://schema.org/Text" TargetMode="External"/><Relationship Id="rId139" Type="http://schemas.openxmlformats.org/officeDocument/2006/relationships/hyperlink" Target="http://schema.org/PublicationEvent" TargetMode="External"/><Relationship Id="rId138" Type="http://schemas.openxmlformats.org/officeDocument/2006/relationships/hyperlink" Target="http://schema.org/publication" TargetMode="External"/><Relationship Id="rId137" Type="http://schemas.openxmlformats.org/officeDocument/2006/relationships/hyperlink" Target="http://schema.org/carrier" TargetMode="External"/><Relationship Id="rId132" Type="http://schemas.openxmlformats.org/officeDocument/2006/relationships/hyperlink" Target="http://schema.org/offers" TargetMode="External"/><Relationship Id="rId131" Type="http://schemas.openxmlformats.org/officeDocument/2006/relationships/hyperlink" Target="http://schema.org/Thing" TargetMode="External"/><Relationship Id="rId130" Type="http://schemas.openxmlformats.org/officeDocument/2006/relationships/hyperlink" Target="http://schema.org/mentions" TargetMode="External"/><Relationship Id="rId136" Type="http://schemas.openxmlformats.org/officeDocument/2006/relationships/hyperlink" Target="http://schema.org/provider" TargetMode="External"/><Relationship Id="rId135" Type="http://schemas.openxmlformats.org/officeDocument/2006/relationships/hyperlink" Target="http://schema.org/producer" TargetMode="External"/><Relationship Id="rId134" Type="http://schemas.openxmlformats.org/officeDocument/2006/relationships/hyperlink" Target="http://schema.org/position" TargetMode="External"/><Relationship Id="rId133" Type="http://schemas.openxmlformats.org/officeDocument/2006/relationships/hyperlink" Target="http://schema.org/Offer" TargetMode="External"/><Relationship Id="rId62" Type="http://schemas.openxmlformats.org/officeDocument/2006/relationships/hyperlink" Target="http://schema.org/citation" TargetMode="External"/><Relationship Id="rId61" Type="http://schemas.openxmlformats.org/officeDocument/2006/relationships/hyperlink" Target="http://schema.org/Person" TargetMode="External"/><Relationship Id="rId64" Type="http://schemas.openxmlformats.org/officeDocument/2006/relationships/hyperlink" Target="http://schema.org/Comment" TargetMode="External"/><Relationship Id="rId63" Type="http://schemas.openxmlformats.org/officeDocument/2006/relationships/hyperlink" Target="http://schema.org/comment" TargetMode="External"/><Relationship Id="rId66" Type="http://schemas.openxmlformats.org/officeDocument/2006/relationships/hyperlink" Target="http://schema.org/Integer" TargetMode="External"/><Relationship Id="rId172" Type="http://schemas.openxmlformats.org/officeDocument/2006/relationships/hyperlink" Target="http://schema.org/CreativeWork" TargetMode="External"/><Relationship Id="rId65" Type="http://schemas.openxmlformats.org/officeDocument/2006/relationships/hyperlink" Target="http://schema.org/commentCount" TargetMode="External"/><Relationship Id="rId171" Type="http://schemas.openxmlformats.org/officeDocument/2006/relationships/hyperlink" Target="http://schema.org/workExample" TargetMode="External"/><Relationship Id="rId68" Type="http://schemas.openxmlformats.org/officeDocument/2006/relationships/hyperlink" Target="http://schema.org/Place" TargetMode="External"/><Relationship Id="rId170" Type="http://schemas.openxmlformats.org/officeDocument/2006/relationships/hyperlink" Target="http://schema.org/VideoObject" TargetMode="External"/><Relationship Id="rId67" Type="http://schemas.openxmlformats.org/officeDocument/2006/relationships/hyperlink" Target="http://schema.org/contentLocation" TargetMode="External"/><Relationship Id="rId60" Type="http://schemas.openxmlformats.org/officeDocument/2006/relationships/hyperlink" Target="http://schema.org/character" TargetMode="External"/><Relationship Id="rId165" Type="http://schemas.openxmlformats.org/officeDocument/2006/relationships/hyperlink" Target="http://schema.org/translator" TargetMode="External"/><Relationship Id="rId69" Type="http://schemas.openxmlformats.org/officeDocument/2006/relationships/hyperlink" Target="http://schema.org/contentRating" TargetMode="External"/><Relationship Id="rId164" Type="http://schemas.openxmlformats.org/officeDocument/2006/relationships/hyperlink" Target="http://schema.org/Duration" TargetMode="External"/><Relationship Id="rId163" Type="http://schemas.openxmlformats.org/officeDocument/2006/relationships/hyperlink" Target="http://schema.org/timeRequired" TargetMode="External"/><Relationship Id="rId162" Type="http://schemas.openxmlformats.org/officeDocument/2006/relationships/hyperlink" Target="http://schema.org/URL" TargetMode="External"/><Relationship Id="rId169" Type="http://schemas.openxmlformats.org/officeDocument/2006/relationships/hyperlink" Target="http://schema.org/video" TargetMode="External"/><Relationship Id="rId168" Type="http://schemas.openxmlformats.org/officeDocument/2006/relationships/hyperlink" Target="http://schema.org/version" TargetMode="External"/><Relationship Id="rId167" Type="http://schemas.openxmlformats.org/officeDocument/2006/relationships/hyperlink" Target="http://schema.org/Text" TargetMode="External"/><Relationship Id="rId166" Type="http://schemas.openxmlformats.org/officeDocument/2006/relationships/hyperlink" Target="http://schema.org/typicalAgeRange" TargetMode="External"/><Relationship Id="rId51" Type="http://schemas.openxmlformats.org/officeDocument/2006/relationships/hyperlink" Target="http://schema.org/audience" TargetMode="External"/><Relationship Id="rId50" Type="http://schemas.openxmlformats.org/officeDocument/2006/relationships/hyperlink" Target="http://schema.org/MediaObject" TargetMode="External"/><Relationship Id="rId53" Type="http://schemas.openxmlformats.org/officeDocument/2006/relationships/hyperlink" Target="http://schema.org/serviceAudience" TargetMode="External"/><Relationship Id="rId52" Type="http://schemas.openxmlformats.org/officeDocument/2006/relationships/hyperlink" Target="http://schema.org/Audience" TargetMode="External"/><Relationship Id="rId55" Type="http://schemas.openxmlformats.org/officeDocument/2006/relationships/hyperlink" Target="http://schema.org/AudioObject" TargetMode="External"/><Relationship Id="rId161" Type="http://schemas.openxmlformats.org/officeDocument/2006/relationships/hyperlink" Target="http://schema.org/thumbnailUrl" TargetMode="External"/><Relationship Id="rId54" Type="http://schemas.openxmlformats.org/officeDocument/2006/relationships/hyperlink" Target="http://schema.org/audio" TargetMode="External"/><Relationship Id="rId160" Type="http://schemas.openxmlformats.org/officeDocument/2006/relationships/hyperlink" Target="http://schema.org/Text" TargetMode="External"/><Relationship Id="rId57" Type="http://schemas.openxmlformats.org/officeDocument/2006/relationships/hyperlink" Target="http://schema.org/award" TargetMode="External"/><Relationship Id="rId56" Type="http://schemas.openxmlformats.org/officeDocument/2006/relationships/hyperlink" Target="http://schema.org/author" TargetMode="External"/><Relationship Id="rId159" Type="http://schemas.openxmlformats.org/officeDocument/2006/relationships/hyperlink" Target="http://schema.org/text" TargetMode="External"/><Relationship Id="rId59" Type="http://schemas.openxmlformats.org/officeDocument/2006/relationships/hyperlink" Target="http://schema.org/awards" TargetMode="External"/><Relationship Id="rId154" Type="http://schemas.openxmlformats.org/officeDocument/2006/relationships/hyperlink" Target="http://schema.org/spatialCoverage" TargetMode="External"/><Relationship Id="rId58" Type="http://schemas.openxmlformats.org/officeDocument/2006/relationships/hyperlink" Target="http://schema.org/Text" TargetMode="External"/><Relationship Id="rId153" Type="http://schemas.openxmlformats.org/officeDocument/2006/relationships/hyperlink" Target="http://schema.org/Organization" TargetMode="External"/><Relationship Id="rId152" Type="http://schemas.openxmlformats.org/officeDocument/2006/relationships/hyperlink" Target="http://schema.org/sourceOrganization" TargetMode="External"/><Relationship Id="rId151" Type="http://schemas.openxmlformats.org/officeDocument/2006/relationships/hyperlink" Target="http://schema.org/schemaVersion" TargetMode="External"/><Relationship Id="rId158" Type="http://schemas.openxmlformats.org/officeDocument/2006/relationships/hyperlink" Target="http://schema.org/temporalCoverage" TargetMode="External"/><Relationship Id="rId157" Type="http://schemas.openxmlformats.org/officeDocument/2006/relationships/hyperlink" Target="http://schema.org/sponsor" TargetMode="External"/><Relationship Id="rId156" Type="http://schemas.openxmlformats.org/officeDocument/2006/relationships/hyperlink" Target="http://schema.org/spatial" TargetMode="External"/><Relationship Id="rId155" Type="http://schemas.openxmlformats.org/officeDocument/2006/relationships/hyperlink" Target="http://schema.org/Place" TargetMode="External"/><Relationship Id="rId107" Type="http://schemas.openxmlformats.org/officeDocument/2006/relationships/hyperlink" Target="http://schema.org/interactivityType" TargetMode="External"/><Relationship Id="rId106" Type="http://schemas.openxmlformats.org/officeDocument/2006/relationships/hyperlink" Target="http://schema.org/interactionCount" TargetMode="External"/><Relationship Id="rId105" Type="http://schemas.openxmlformats.org/officeDocument/2006/relationships/hyperlink" Target="http://schema.org/InteractionCounter" TargetMode="External"/><Relationship Id="rId104" Type="http://schemas.openxmlformats.org/officeDocument/2006/relationships/hyperlink" Target="http://schema.org/interactionStatistic" TargetMode="External"/><Relationship Id="rId109" Type="http://schemas.openxmlformats.org/officeDocument/2006/relationships/hyperlink" Target="http://schema.org/isAccessibleForFree" TargetMode="External"/><Relationship Id="rId108" Type="http://schemas.openxmlformats.org/officeDocument/2006/relationships/hyperlink" Target="http://schema.org/Text" TargetMode="External"/><Relationship Id="rId103" Type="http://schemas.openxmlformats.org/officeDocument/2006/relationships/hyperlink" Target="http://schema.org/inLanguage" TargetMode="External"/><Relationship Id="rId102" Type="http://schemas.openxmlformats.org/officeDocument/2006/relationships/hyperlink" Target="http://schema.org/Text" TargetMode="External"/><Relationship Id="rId101" Type="http://schemas.openxmlformats.org/officeDocument/2006/relationships/hyperlink" Target="http://schema.org/headline" TargetMode="External"/><Relationship Id="rId100" Type="http://schemas.openxmlformats.org/officeDocument/2006/relationships/hyperlink" Target="http://schema.org/isPartOf" TargetMode="External"/><Relationship Id="rId129" Type="http://schemas.openxmlformats.org/officeDocument/2006/relationships/hyperlink" Target="http://schema.org/material" TargetMode="External"/><Relationship Id="rId128" Type="http://schemas.openxmlformats.org/officeDocument/2006/relationships/hyperlink" Target="http://schema.org/mainEntityOfPage" TargetMode="External"/><Relationship Id="rId127" Type="http://schemas.openxmlformats.org/officeDocument/2006/relationships/hyperlink" Target="http://schema.org/Thing" TargetMode="External"/><Relationship Id="rId126" Type="http://schemas.openxmlformats.org/officeDocument/2006/relationships/hyperlink" Target="http://schema.org/mainEntity" TargetMode="External"/><Relationship Id="rId121" Type="http://schemas.openxmlformats.org/officeDocument/2006/relationships/hyperlink" Target="http://schema.org/learningResourceType" TargetMode="External"/><Relationship Id="rId120" Type="http://schemas.openxmlformats.org/officeDocument/2006/relationships/hyperlink" Target="http://schema.org/Text" TargetMode="External"/><Relationship Id="rId125" Type="http://schemas.openxmlformats.org/officeDocument/2006/relationships/hyperlink" Target="http://schema.org/Place" TargetMode="External"/><Relationship Id="rId124" Type="http://schemas.openxmlformats.org/officeDocument/2006/relationships/hyperlink" Target="http://schema.org/locationCreated" TargetMode="External"/><Relationship Id="rId123" Type="http://schemas.openxmlformats.org/officeDocument/2006/relationships/hyperlink" Target="http://schema.org/license" TargetMode="External"/><Relationship Id="rId122" Type="http://schemas.openxmlformats.org/officeDocument/2006/relationships/hyperlink" Target="http://schema.org/Text" TargetMode="External"/><Relationship Id="rId95" Type="http://schemas.openxmlformats.org/officeDocument/2006/relationships/hyperlink" Target="http://www.iana.org/assignments/media-types/media-types.xhtml" TargetMode="External"/><Relationship Id="rId94" Type="http://schemas.openxmlformats.org/officeDocument/2006/relationships/hyperlink" Target="http://schema.org/fileFormat" TargetMode="External"/><Relationship Id="rId97" Type="http://schemas.openxmlformats.org/officeDocument/2006/relationships/hyperlink" Target="http://schema.org/genre" TargetMode="External"/><Relationship Id="rId96" Type="http://schemas.openxmlformats.org/officeDocument/2006/relationships/hyperlink" Target="http://schema.org/funder" TargetMode="External"/><Relationship Id="rId99" Type="http://schemas.openxmlformats.org/officeDocument/2006/relationships/hyperlink" Target="http://schema.org/CreativeWork" TargetMode="External"/><Relationship Id="rId98" Type="http://schemas.openxmlformats.org/officeDocument/2006/relationships/hyperlink" Target="http://schema.org/hasPart" TargetMode="External"/><Relationship Id="rId91" Type="http://schemas.openxmlformats.org/officeDocument/2006/relationships/hyperlink" Target="http://schema.org/exampleOfWork" TargetMode="External"/><Relationship Id="rId90" Type="http://schemas.openxmlformats.org/officeDocument/2006/relationships/hyperlink" Target="http://schema.org/encodings" TargetMode="External"/><Relationship Id="rId93" Type="http://schemas.openxmlformats.org/officeDocument/2006/relationships/hyperlink" Target="http://schema.org/workExample" TargetMode="External"/><Relationship Id="rId92" Type="http://schemas.openxmlformats.org/officeDocument/2006/relationships/hyperlink" Target="http://schema.org/CreativeWork" TargetMode="External"/><Relationship Id="rId118" Type="http://schemas.openxmlformats.org/officeDocument/2006/relationships/hyperlink" Target="http://schema.org/hasPart" TargetMode="External"/><Relationship Id="rId117" Type="http://schemas.openxmlformats.org/officeDocument/2006/relationships/hyperlink" Target="http://schema.org/CreativeWork" TargetMode="External"/><Relationship Id="rId116" Type="http://schemas.openxmlformats.org/officeDocument/2006/relationships/hyperlink" Target="http://schema.org/isPartOf" TargetMode="External"/><Relationship Id="rId115" Type="http://schemas.openxmlformats.org/officeDocument/2006/relationships/hyperlink" Target="http://schema.org/Boolean" TargetMode="External"/><Relationship Id="rId119" Type="http://schemas.openxmlformats.org/officeDocument/2006/relationships/hyperlink" Target="http://schema.org/keywords" TargetMode="External"/><Relationship Id="rId110" Type="http://schemas.openxmlformats.org/officeDocument/2006/relationships/hyperlink" Target="http://schema.org/Boolean" TargetMode="External"/><Relationship Id="rId114" Type="http://schemas.openxmlformats.org/officeDocument/2006/relationships/hyperlink" Target="http://schema.org/isFamilyFriendly" TargetMode="External"/><Relationship Id="rId113" Type="http://schemas.openxmlformats.org/officeDocument/2006/relationships/hyperlink" Target="http://schema.org/isBasedOnUrl" TargetMode="External"/><Relationship Id="rId112" Type="http://schemas.openxmlformats.org/officeDocument/2006/relationships/hyperlink" Target="http://schema.org/isBasedOn" TargetMode="External"/><Relationship Id="rId111" Type="http://schemas.openxmlformats.org/officeDocument/2006/relationships/hyperlink" Target="http://schema.org/free"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cehma.org" TargetMode="External"/><Relationship Id="rId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ySplit="5.0" topLeftCell="D6" activePane="bottomRight" state="frozen"/>
      <selection activeCell="D1" sqref="D1" pane="topRight"/>
      <selection activeCell="A6" sqref="A6" pane="bottomLeft"/>
      <selection activeCell="D6" sqref="D6" pane="bottomRight"/>
    </sheetView>
  </sheetViews>
  <sheetFormatPr customHeight="1" defaultColWidth="14.43" defaultRowHeight="15.75"/>
  <cols>
    <col customWidth="1" min="1" max="1" width="25.43"/>
    <col customWidth="1" min="2" max="2" width="16.43"/>
    <col customWidth="1" min="3" max="3" width="38.29"/>
    <col customWidth="1" min="4" max="4" width="19.29"/>
    <col customWidth="1" min="5" max="5" width="18.57"/>
    <col customWidth="1" min="6" max="6" width="12.71"/>
    <col customWidth="1" min="7" max="7" width="23.29"/>
    <col customWidth="1" min="8" max="8" width="22.71"/>
    <col customWidth="1" min="9" max="9" width="16.57"/>
    <col customWidth="1" min="12" max="12" width="16.57"/>
    <col customWidth="1" min="15" max="15" width="16.57"/>
    <col customWidth="1" min="18" max="18" width="16.29"/>
    <col customWidth="1" min="21" max="21" width="16.29"/>
    <col customWidth="1" min="24" max="24" width="16.29"/>
    <col customWidth="1" min="30" max="30" width="16.29"/>
    <col customWidth="1" min="36" max="36" width="16.29"/>
    <col customWidth="1" min="39" max="39" width="16.29"/>
    <col customWidth="1" min="42" max="42" width="16.29"/>
    <col customWidth="1" min="48" max="48" width="16.29"/>
    <col customWidth="1" min="51" max="51" width="16.29"/>
    <col customWidth="1" min="54" max="54" width="16.29"/>
    <col customWidth="1" min="57" max="57" width="16.29"/>
  </cols>
  <sheetData>
    <row r="1">
      <c r="A1" s="2" t="s">
        <v>5</v>
      </c>
      <c r="B1" s="4" t="s">
        <v>6</v>
      </c>
      <c r="D1" s="6"/>
      <c r="E1" s="6"/>
      <c r="F1" s="6"/>
      <c r="G1" s="6"/>
      <c r="H1" s="7" t="s">
        <v>17</v>
      </c>
      <c r="K1" s="8" t="s">
        <v>18</v>
      </c>
      <c r="N1" s="10" t="s">
        <v>19</v>
      </c>
      <c r="Q1" s="8" t="s">
        <v>19</v>
      </c>
      <c r="T1" s="10" t="s">
        <v>19</v>
      </c>
      <c r="W1" s="8" t="s">
        <v>19</v>
      </c>
      <c r="Z1" s="10" t="s">
        <v>19</v>
      </c>
      <c r="AC1" s="8" t="s">
        <v>19</v>
      </c>
      <c r="AF1" s="10" t="s">
        <v>19</v>
      </c>
      <c r="AI1" s="8" t="s">
        <v>20</v>
      </c>
      <c r="AL1" s="10" t="s">
        <v>19</v>
      </c>
      <c r="AO1" s="8" t="s">
        <v>19</v>
      </c>
      <c r="AR1" s="10" t="s">
        <v>19</v>
      </c>
      <c r="AU1" s="8" t="s">
        <v>19</v>
      </c>
      <c r="AX1" s="10" t="s">
        <v>19</v>
      </c>
      <c r="BA1" s="8" t="s">
        <v>19</v>
      </c>
      <c r="BD1" s="10" t="s">
        <v>19</v>
      </c>
    </row>
    <row r="2">
      <c r="A2" s="2" t="s">
        <v>21</v>
      </c>
      <c r="B2" s="14" t="s">
        <v>22</v>
      </c>
      <c r="D2" s="6"/>
      <c r="E2" s="6"/>
      <c r="F2" s="6"/>
      <c r="G2" s="6"/>
      <c r="H2" s="15" t="s">
        <v>23</v>
      </c>
      <c r="K2" s="16" t="s">
        <v>24</v>
      </c>
      <c r="N2" s="15" t="s">
        <v>25</v>
      </c>
      <c r="Q2" s="16" t="s">
        <v>25</v>
      </c>
      <c r="T2" s="15" t="s">
        <v>25</v>
      </c>
      <c r="W2" s="16" t="s">
        <v>25</v>
      </c>
      <c r="Z2" s="15" t="s">
        <v>25</v>
      </c>
      <c r="AC2" s="16" t="s">
        <v>25</v>
      </c>
      <c r="AF2" s="15" t="s">
        <v>25</v>
      </c>
      <c r="AI2" s="16" t="s">
        <v>26</v>
      </c>
      <c r="AL2" s="15" t="s">
        <v>25</v>
      </c>
      <c r="AO2" s="16" t="s">
        <v>25</v>
      </c>
      <c r="AR2" s="15" t="s">
        <v>25</v>
      </c>
      <c r="AU2" s="16" t="s">
        <v>25</v>
      </c>
      <c r="AX2" s="15" t="s">
        <v>25</v>
      </c>
      <c r="BA2" s="16" t="s">
        <v>25</v>
      </c>
      <c r="BD2" s="15" t="s">
        <v>25</v>
      </c>
    </row>
    <row r="3">
      <c r="A3" s="6"/>
      <c r="B3" s="6"/>
      <c r="C3" s="21"/>
      <c r="D3" s="6"/>
      <c r="E3" s="6"/>
      <c r="F3" s="6"/>
      <c r="G3" s="6"/>
      <c r="H3" s="10" t="s">
        <v>27</v>
      </c>
      <c r="K3" s="8" t="s">
        <v>28</v>
      </c>
      <c r="N3" s="10" t="s">
        <v>29</v>
      </c>
      <c r="Q3" s="8" t="s">
        <v>29</v>
      </c>
      <c r="T3" s="10" t="s">
        <v>29</v>
      </c>
      <c r="W3" s="8" t="s">
        <v>29</v>
      </c>
      <c r="Z3" s="10" t="s">
        <v>29</v>
      </c>
      <c r="AC3" s="22" t="s">
        <v>29</v>
      </c>
      <c r="AF3" s="10" t="s">
        <v>29</v>
      </c>
      <c r="AI3" s="22"/>
      <c r="AL3" s="10" t="s">
        <v>29</v>
      </c>
      <c r="AO3" s="22" t="s">
        <v>29</v>
      </c>
      <c r="AR3" s="10" t="s">
        <v>29</v>
      </c>
      <c r="AU3" s="22" t="s">
        <v>29</v>
      </c>
      <c r="AX3" s="10" t="s">
        <v>29</v>
      </c>
      <c r="BA3" s="22" t="s">
        <v>29</v>
      </c>
      <c r="BD3" s="10" t="s">
        <v>29</v>
      </c>
    </row>
    <row r="4">
      <c r="A4" s="23" t="s">
        <v>4</v>
      </c>
      <c r="D4" s="24" t="s">
        <v>9</v>
      </c>
    </row>
    <row r="5">
      <c r="A5" s="26" t="s">
        <v>30</v>
      </c>
      <c r="B5" s="26" t="s">
        <v>31</v>
      </c>
      <c r="C5" s="27" t="s">
        <v>21</v>
      </c>
      <c r="D5" s="28" t="s">
        <v>32</v>
      </c>
      <c r="E5" s="28" t="s">
        <v>33</v>
      </c>
      <c r="F5" s="29" t="s">
        <v>34</v>
      </c>
      <c r="G5" s="29" t="s">
        <v>35</v>
      </c>
      <c r="H5" s="30" t="s">
        <v>36</v>
      </c>
      <c r="I5" s="30" t="s">
        <v>37</v>
      </c>
      <c r="J5" s="31" t="s">
        <v>38</v>
      </c>
      <c r="K5" s="32" t="s">
        <v>36</v>
      </c>
      <c r="L5" s="32" t="s">
        <v>37</v>
      </c>
      <c r="M5" s="33" t="s">
        <v>38</v>
      </c>
      <c r="N5" s="30" t="s">
        <v>36</v>
      </c>
      <c r="O5" s="30" t="s">
        <v>37</v>
      </c>
      <c r="P5" s="31" t="s">
        <v>38</v>
      </c>
      <c r="Q5" s="32" t="s">
        <v>36</v>
      </c>
      <c r="R5" s="32" t="s">
        <v>37</v>
      </c>
      <c r="S5" s="33" t="s">
        <v>38</v>
      </c>
      <c r="T5" s="30" t="s">
        <v>36</v>
      </c>
      <c r="U5" s="30" t="s">
        <v>37</v>
      </c>
      <c r="V5" s="31" t="s">
        <v>38</v>
      </c>
      <c r="W5" s="32" t="s">
        <v>36</v>
      </c>
      <c r="X5" s="32" t="s">
        <v>37</v>
      </c>
      <c r="Y5" s="33" t="s">
        <v>38</v>
      </c>
      <c r="Z5" s="30" t="s">
        <v>36</v>
      </c>
      <c r="AA5" s="30" t="s">
        <v>37</v>
      </c>
      <c r="AB5" s="31" t="s">
        <v>38</v>
      </c>
      <c r="AC5" s="32" t="s">
        <v>36</v>
      </c>
      <c r="AD5" s="32" t="s">
        <v>37</v>
      </c>
      <c r="AE5" s="33" t="s">
        <v>38</v>
      </c>
      <c r="AF5" s="30" t="s">
        <v>36</v>
      </c>
      <c r="AG5" s="30" t="s">
        <v>37</v>
      </c>
      <c r="AH5" s="31" t="s">
        <v>38</v>
      </c>
      <c r="AI5" s="32" t="s">
        <v>36</v>
      </c>
      <c r="AJ5" s="32" t="s">
        <v>37</v>
      </c>
      <c r="AK5" s="33" t="s">
        <v>38</v>
      </c>
      <c r="AL5" s="30" t="s">
        <v>36</v>
      </c>
      <c r="AM5" s="30" t="s">
        <v>37</v>
      </c>
      <c r="AN5" s="31" t="s">
        <v>38</v>
      </c>
      <c r="AO5" s="32" t="s">
        <v>36</v>
      </c>
      <c r="AP5" s="32" t="s">
        <v>37</v>
      </c>
      <c r="AQ5" s="33" t="s">
        <v>38</v>
      </c>
      <c r="AR5" s="30" t="s">
        <v>36</v>
      </c>
      <c r="AS5" s="30" t="s">
        <v>37</v>
      </c>
      <c r="AT5" s="31" t="s">
        <v>38</v>
      </c>
      <c r="AU5" s="32" t="s">
        <v>36</v>
      </c>
      <c r="AV5" s="32" t="s">
        <v>37</v>
      </c>
      <c r="AW5" s="33" t="s">
        <v>38</v>
      </c>
      <c r="AX5" s="30" t="s">
        <v>36</v>
      </c>
      <c r="AY5" s="30" t="s">
        <v>37</v>
      </c>
      <c r="AZ5" s="31" t="s">
        <v>38</v>
      </c>
      <c r="BA5" s="32" t="s">
        <v>36</v>
      </c>
      <c r="BB5" s="32" t="s">
        <v>37</v>
      </c>
      <c r="BC5" s="33" t="s">
        <v>38</v>
      </c>
      <c r="BD5" s="30" t="s">
        <v>36</v>
      </c>
      <c r="BE5" s="30" t="s">
        <v>37</v>
      </c>
      <c r="BF5" s="31" t="s">
        <v>38</v>
      </c>
    </row>
    <row r="6">
      <c r="A6" s="34" t="s">
        <v>39</v>
      </c>
      <c r="D6" s="20"/>
      <c r="E6" s="20"/>
      <c r="F6" s="20"/>
      <c r="G6" s="20"/>
      <c r="H6" s="20"/>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row>
    <row r="7">
      <c r="A7" s="42" t="s">
        <v>46</v>
      </c>
      <c r="B7" s="44" t="s">
        <v>53</v>
      </c>
      <c r="C7" s="45" t="s">
        <v>57</v>
      </c>
      <c r="D7" s="20"/>
      <c r="E7" s="47" t="s">
        <v>63</v>
      </c>
      <c r="F7" s="47" t="s">
        <v>65</v>
      </c>
      <c r="G7" s="20"/>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row>
    <row r="8">
      <c r="A8" s="42" t="s">
        <v>67</v>
      </c>
      <c r="B8" s="44" t="s">
        <v>69</v>
      </c>
      <c r="C8" s="49" t="s">
        <v>72</v>
      </c>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row>
    <row r="9">
      <c r="A9" s="42" t="s">
        <v>84</v>
      </c>
      <c r="B9" s="44" t="s">
        <v>85</v>
      </c>
      <c r="C9" s="49" t="s">
        <v>86</v>
      </c>
      <c r="D9" s="20"/>
      <c r="E9" s="20"/>
      <c r="F9" s="20"/>
      <c r="G9" s="20"/>
      <c r="H9" s="20"/>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row>
    <row r="10">
      <c r="A10" s="42" t="s">
        <v>95</v>
      </c>
      <c r="B10" s="44" t="s">
        <v>85</v>
      </c>
      <c r="C10" s="49" t="s">
        <v>100</v>
      </c>
      <c r="D10" s="20"/>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row>
    <row r="11">
      <c r="A11" s="42" t="s">
        <v>109</v>
      </c>
      <c r="B11" s="44" t="s">
        <v>85</v>
      </c>
      <c r="C11" s="45" t="s">
        <v>112</v>
      </c>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c r="BF11" s="20"/>
    </row>
    <row r="12">
      <c r="A12" s="42" t="s">
        <v>119</v>
      </c>
      <c r="B12" s="44" t="s">
        <v>85</v>
      </c>
      <c r="C12" s="45" t="s">
        <v>125</v>
      </c>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row>
    <row r="13">
      <c r="A13" s="42" t="s">
        <v>133</v>
      </c>
      <c r="B13" s="44" t="s">
        <v>85</v>
      </c>
      <c r="C13" s="45" t="s">
        <v>134</v>
      </c>
      <c r="D13" s="20"/>
      <c r="E13" s="20"/>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c r="BE13" s="20"/>
      <c r="BF13" s="20"/>
    </row>
    <row r="14">
      <c r="A14" s="42" t="s">
        <v>135</v>
      </c>
      <c r="B14" s="44" t="s">
        <v>85</v>
      </c>
      <c r="C14" s="45" t="s">
        <v>136</v>
      </c>
      <c r="D14" s="20"/>
      <c r="E14" s="20"/>
      <c r="F14" s="20"/>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row>
    <row r="15">
      <c r="A15" s="42" t="s">
        <v>137</v>
      </c>
      <c r="B15" s="44" t="s">
        <v>85</v>
      </c>
      <c r="C15" s="49" t="s">
        <v>138</v>
      </c>
      <c r="D15" s="20"/>
      <c r="E15" s="20"/>
      <c r="F15" s="20"/>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c r="BF15" s="20"/>
    </row>
    <row r="16">
      <c r="A16" s="42" t="s">
        <v>139</v>
      </c>
      <c r="B16" s="44" t="s">
        <v>140</v>
      </c>
      <c r="C16" s="49" t="s">
        <v>141</v>
      </c>
      <c r="D16" s="20"/>
      <c r="E16" s="20"/>
      <c r="F16" s="20"/>
      <c r="G16" s="20"/>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c r="BE16" s="20"/>
      <c r="BF16" s="20"/>
    </row>
    <row r="17">
      <c r="A17" s="42" t="s">
        <v>142</v>
      </c>
      <c r="B17" s="44" t="s">
        <v>143</v>
      </c>
      <c r="C17" s="49" t="s">
        <v>144</v>
      </c>
      <c r="D17" s="20"/>
      <c r="E17" s="20"/>
      <c r="F17" s="20"/>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0"/>
      <c r="BD17" s="20"/>
      <c r="BE17" s="20"/>
      <c r="BF17" s="20"/>
    </row>
    <row r="18">
      <c r="A18" s="42" t="s">
        <v>145</v>
      </c>
      <c r="B18" s="44" t="s">
        <v>85</v>
      </c>
      <c r="C18" s="49" t="s">
        <v>146</v>
      </c>
      <c r="D18" s="20"/>
      <c r="E18" s="20"/>
      <c r="F18" s="20"/>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0"/>
      <c r="BB18" s="20"/>
      <c r="BC18" s="20"/>
      <c r="BD18" s="20"/>
      <c r="BE18" s="20"/>
      <c r="BF18" s="20"/>
    </row>
    <row r="19">
      <c r="A19" s="42" t="s">
        <v>147</v>
      </c>
      <c r="B19" s="44" t="s">
        <v>148</v>
      </c>
      <c r="C19" s="49" t="s">
        <v>149</v>
      </c>
      <c r="D19" s="20"/>
      <c r="E19" s="20"/>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c r="BE19" s="20"/>
      <c r="BF19" s="20"/>
    </row>
    <row r="20">
      <c r="A20" s="42" t="s">
        <v>150</v>
      </c>
      <c r="B20" s="44" t="s">
        <v>151</v>
      </c>
      <c r="C20" s="45" t="s">
        <v>152</v>
      </c>
      <c r="D20" s="20"/>
      <c r="E20" s="20"/>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0"/>
      <c r="AL20" s="20"/>
      <c r="AM20" s="20"/>
      <c r="AN20" s="20"/>
      <c r="AO20" s="20"/>
      <c r="AP20" s="20"/>
      <c r="AQ20" s="20"/>
      <c r="AR20" s="20"/>
      <c r="AS20" s="20"/>
      <c r="AT20" s="20"/>
      <c r="AU20" s="20"/>
      <c r="AV20" s="20"/>
      <c r="AW20" s="20"/>
      <c r="AX20" s="20"/>
      <c r="AY20" s="20"/>
      <c r="AZ20" s="20"/>
      <c r="BA20" s="20"/>
      <c r="BB20" s="20"/>
      <c r="BC20" s="20"/>
      <c r="BD20" s="20"/>
      <c r="BE20" s="20"/>
      <c r="BF20" s="20"/>
    </row>
    <row r="21">
      <c r="A21" s="42" t="s">
        <v>153</v>
      </c>
      <c r="B21" s="44" t="s">
        <v>154</v>
      </c>
      <c r="C21" s="49" t="s">
        <v>155</v>
      </c>
      <c r="D21" s="20"/>
      <c r="E21" s="20"/>
      <c r="F21" s="20"/>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c r="AJ21" s="20"/>
      <c r="AK21" s="20"/>
      <c r="AL21" s="20"/>
      <c r="AM21" s="20"/>
      <c r="AN21" s="20"/>
      <c r="AO21" s="20"/>
      <c r="AP21" s="20"/>
      <c r="AQ21" s="20"/>
      <c r="AR21" s="20"/>
      <c r="AS21" s="20"/>
      <c r="AT21" s="20"/>
      <c r="AU21" s="20"/>
      <c r="AV21" s="20"/>
      <c r="AW21" s="20"/>
      <c r="AX21" s="20"/>
      <c r="AY21" s="20"/>
      <c r="AZ21" s="20"/>
      <c r="BA21" s="20"/>
      <c r="BB21" s="20"/>
      <c r="BC21" s="20"/>
      <c r="BD21" s="20"/>
      <c r="BE21" s="20"/>
      <c r="BF21" s="20"/>
    </row>
    <row r="22">
      <c r="A22" s="42" t="s">
        <v>156</v>
      </c>
      <c r="B22" s="54" t="s">
        <v>157</v>
      </c>
      <c r="C22" s="49" t="s">
        <v>158</v>
      </c>
      <c r="D22" s="20"/>
      <c r="E22" s="20"/>
      <c r="F22" s="20"/>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c r="AK22" s="20"/>
      <c r="AL22" s="20"/>
      <c r="AM22" s="20"/>
      <c r="AN22" s="20"/>
      <c r="AO22" s="20"/>
      <c r="AP22" s="20"/>
      <c r="AQ22" s="20"/>
      <c r="AR22" s="20"/>
      <c r="AS22" s="20"/>
      <c r="AT22" s="20"/>
      <c r="AU22" s="20"/>
      <c r="AV22" s="20"/>
      <c r="AW22" s="20"/>
      <c r="AX22" s="20"/>
      <c r="AY22" s="20"/>
      <c r="AZ22" s="20"/>
      <c r="BA22" s="20"/>
      <c r="BB22" s="20"/>
      <c r="BC22" s="20"/>
      <c r="BD22" s="20"/>
      <c r="BE22" s="20"/>
      <c r="BF22" s="20"/>
    </row>
    <row r="23">
      <c r="A23" s="42" t="s">
        <v>159</v>
      </c>
      <c r="B23" s="44" t="s">
        <v>85</v>
      </c>
      <c r="C23" s="45" t="s">
        <v>160</v>
      </c>
      <c r="D23" s="20"/>
      <c r="E23" s="20"/>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c r="AY23" s="20"/>
      <c r="AZ23" s="20"/>
      <c r="BA23" s="20"/>
      <c r="BB23" s="20"/>
      <c r="BC23" s="20"/>
      <c r="BD23" s="20"/>
      <c r="BE23" s="20"/>
      <c r="BF23" s="20"/>
    </row>
    <row r="24">
      <c r="A24" s="42" t="s">
        <v>161</v>
      </c>
      <c r="B24" s="44" t="s">
        <v>140</v>
      </c>
      <c r="C24" s="49" t="s">
        <v>162</v>
      </c>
      <c r="D24" s="20"/>
      <c r="E24" s="20"/>
      <c r="F24" s="20"/>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c r="AT24" s="20"/>
      <c r="AU24" s="20"/>
      <c r="AV24" s="20"/>
      <c r="AW24" s="20"/>
      <c r="AX24" s="20"/>
      <c r="AY24" s="20"/>
      <c r="AZ24" s="20"/>
      <c r="BA24" s="20"/>
      <c r="BB24" s="20"/>
      <c r="BC24" s="20"/>
      <c r="BD24" s="20"/>
      <c r="BE24" s="20"/>
      <c r="BF24" s="20"/>
    </row>
    <row r="25">
      <c r="A25" s="42" t="s">
        <v>107</v>
      </c>
      <c r="B25" s="54" t="s">
        <v>163</v>
      </c>
      <c r="C25" s="49" t="s">
        <v>164</v>
      </c>
      <c r="D25" s="47" t="s">
        <v>165</v>
      </c>
      <c r="E25" s="47" t="s">
        <v>63</v>
      </c>
      <c r="F25" s="47" t="s">
        <v>65</v>
      </c>
      <c r="G25" s="20"/>
      <c r="H25" s="47" t="s">
        <v>166</v>
      </c>
      <c r="I25" s="20"/>
      <c r="J25" s="47" t="s">
        <v>167</v>
      </c>
      <c r="K25" s="47" t="s">
        <v>168</v>
      </c>
      <c r="L25" s="20"/>
      <c r="M25" s="20"/>
      <c r="N25" s="20"/>
      <c r="O25" s="20"/>
      <c r="P25" s="20"/>
      <c r="Q25" s="20"/>
      <c r="R25" s="20"/>
      <c r="S25" s="20"/>
      <c r="T25" s="20"/>
      <c r="U25" s="20"/>
      <c r="V25" s="20"/>
      <c r="W25" s="20"/>
      <c r="X25" s="20"/>
      <c r="Y25" s="20"/>
      <c r="Z25" s="20"/>
      <c r="AA25" s="20"/>
      <c r="AB25" s="20"/>
      <c r="AC25" s="20"/>
      <c r="AD25" s="20"/>
      <c r="AE25" s="20"/>
      <c r="AF25" s="20"/>
      <c r="AG25" s="20"/>
      <c r="AH25" s="20"/>
      <c r="AI25" s="20"/>
      <c r="AJ25" s="20"/>
      <c r="AK25" s="20"/>
      <c r="AL25" s="20"/>
      <c r="AM25" s="20"/>
      <c r="AN25" s="20"/>
      <c r="AO25" s="20"/>
      <c r="AP25" s="20"/>
      <c r="AQ25" s="20"/>
      <c r="AR25" s="20"/>
      <c r="AS25" s="20"/>
      <c r="AT25" s="20"/>
      <c r="AU25" s="20"/>
      <c r="AV25" s="20"/>
      <c r="AW25" s="20"/>
      <c r="AX25" s="20"/>
      <c r="AY25" s="20"/>
      <c r="AZ25" s="20"/>
      <c r="BA25" s="20"/>
      <c r="BB25" s="20"/>
      <c r="BC25" s="20"/>
      <c r="BD25" s="20"/>
      <c r="BE25" s="20"/>
      <c r="BF25" s="20"/>
    </row>
    <row r="26">
      <c r="A26" s="42" t="s">
        <v>169</v>
      </c>
      <c r="B26" s="44" t="s">
        <v>170</v>
      </c>
      <c r="C26" s="49" t="s">
        <v>171</v>
      </c>
      <c r="D26" s="20"/>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c r="AH26" s="20"/>
      <c r="AI26" s="20"/>
      <c r="AJ26" s="20"/>
      <c r="AK26" s="20"/>
      <c r="AL26" s="20"/>
      <c r="AM26" s="20"/>
      <c r="AN26" s="20"/>
      <c r="AO26" s="20"/>
      <c r="AP26" s="20"/>
      <c r="AQ26" s="20"/>
      <c r="AR26" s="20"/>
      <c r="AS26" s="20"/>
      <c r="AT26" s="20"/>
      <c r="AU26" s="20"/>
      <c r="AV26" s="20"/>
      <c r="AW26" s="20"/>
      <c r="AX26" s="20"/>
      <c r="AY26" s="20"/>
      <c r="AZ26" s="20"/>
      <c r="BA26" s="20"/>
      <c r="BB26" s="20"/>
      <c r="BC26" s="20"/>
      <c r="BD26" s="20"/>
      <c r="BE26" s="20"/>
      <c r="BF26" s="20"/>
    </row>
    <row r="27">
      <c r="A27" s="42" t="s">
        <v>172</v>
      </c>
      <c r="B27" s="44" t="s">
        <v>173</v>
      </c>
      <c r="C27" s="49" t="s">
        <v>174</v>
      </c>
      <c r="D27" s="20"/>
      <c r="E27" s="20"/>
      <c r="F27" s="20"/>
      <c r="G27" s="20"/>
      <c r="H27" s="20"/>
      <c r="I27" s="20"/>
      <c r="J27" s="20"/>
      <c r="K27" s="20"/>
      <c r="L27" s="20"/>
      <c r="M27" s="20"/>
      <c r="N27" s="20"/>
      <c r="O27" s="20"/>
      <c r="P27" s="20"/>
      <c r="Q27" s="20"/>
      <c r="R27" s="20"/>
      <c r="S27" s="20"/>
      <c r="T27" s="20"/>
      <c r="U27" s="20"/>
      <c r="V27" s="20"/>
      <c r="W27" s="20"/>
      <c r="X27" s="20"/>
      <c r="Y27" s="20"/>
      <c r="Z27" s="20"/>
      <c r="AA27" s="20"/>
      <c r="AB27" s="20"/>
      <c r="AC27" s="20"/>
      <c r="AD27" s="20"/>
      <c r="AE27" s="20"/>
      <c r="AF27" s="20"/>
      <c r="AG27" s="20"/>
      <c r="AH27" s="20"/>
      <c r="AI27" s="20"/>
      <c r="AJ27" s="20"/>
      <c r="AK27" s="20"/>
      <c r="AL27" s="20"/>
      <c r="AM27" s="20"/>
      <c r="AN27" s="20"/>
      <c r="AO27" s="20"/>
      <c r="AP27" s="20"/>
      <c r="AQ27" s="20"/>
      <c r="AR27" s="20"/>
      <c r="AS27" s="20"/>
      <c r="AT27" s="20"/>
      <c r="AU27" s="20"/>
      <c r="AV27" s="20"/>
      <c r="AW27" s="20"/>
      <c r="AX27" s="20"/>
      <c r="AY27" s="20"/>
      <c r="AZ27" s="20"/>
      <c r="BA27" s="20"/>
      <c r="BB27" s="20"/>
      <c r="BC27" s="20"/>
      <c r="BD27" s="20"/>
      <c r="BE27" s="20"/>
      <c r="BF27" s="20"/>
    </row>
    <row r="28">
      <c r="A28" s="42" t="s">
        <v>175</v>
      </c>
      <c r="B28" s="44" t="s">
        <v>176</v>
      </c>
      <c r="C28" s="49" t="s">
        <v>177</v>
      </c>
      <c r="D28" s="20"/>
      <c r="E28" s="20"/>
      <c r="F28" s="20"/>
      <c r="G28" s="20"/>
      <c r="H28" s="20"/>
      <c r="I28" s="20"/>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0"/>
      <c r="AI28" s="20"/>
      <c r="AJ28" s="20"/>
      <c r="AK28" s="20"/>
      <c r="AL28" s="20"/>
      <c r="AM28" s="20"/>
      <c r="AN28" s="20"/>
      <c r="AO28" s="20"/>
      <c r="AP28" s="20"/>
      <c r="AQ28" s="20"/>
      <c r="AR28" s="20"/>
      <c r="AS28" s="20"/>
      <c r="AT28" s="20"/>
      <c r="AU28" s="20"/>
      <c r="AV28" s="20"/>
      <c r="AW28" s="20"/>
      <c r="AX28" s="20"/>
      <c r="AY28" s="20"/>
      <c r="AZ28" s="20"/>
      <c r="BA28" s="20"/>
      <c r="BB28" s="20"/>
      <c r="BC28" s="20"/>
      <c r="BD28" s="20"/>
      <c r="BE28" s="20"/>
      <c r="BF28" s="20"/>
    </row>
    <row r="29">
      <c r="A29" s="42" t="s">
        <v>178</v>
      </c>
      <c r="B29" s="44" t="s">
        <v>85</v>
      </c>
      <c r="C29" s="49" t="s">
        <v>179</v>
      </c>
      <c r="D29" s="20"/>
      <c r="E29" s="20"/>
      <c r="F29" s="20"/>
      <c r="G29" s="20"/>
      <c r="H29" s="20"/>
      <c r="I29" s="20"/>
      <c r="J29" s="20"/>
      <c r="K29" s="20"/>
      <c r="L29" s="20"/>
      <c r="M29" s="20"/>
      <c r="N29" s="20"/>
      <c r="O29" s="20"/>
      <c r="P29" s="20"/>
      <c r="Q29" s="20"/>
      <c r="R29" s="20"/>
      <c r="S29" s="20"/>
      <c r="T29" s="20"/>
      <c r="U29" s="20"/>
      <c r="V29" s="20"/>
      <c r="W29" s="20"/>
      <c r="X29" s="20"/>
      <c r="Y29" s="20"/>
      <c r="Z29" s="20"/>
      <c r="AA29" s="20"/>
      <c r="AB29" s="20"/>
      <c r="AC29" s="20"/>
      <c r="AD29" s="20"/>
      <c r="AE29" s="20"/>
      <c r="AF29" s="20"/>
      <c r="AG29" s="20"/>
      <c r="AH29" s="20"/>
      <c r="AI29" s="20"/>
      <c r="AJ29" s="20"/>
      <c r="AK29" s="20"/>
      <c r="AL29" s="20"/>
      <c r="AM29" s="20"/>
      <c r="AN29" s="20"/>
      <c r="AO29" s="20"/>
      <c r="AP29" s="20"/>
      <c r="AQ29" s="20"/>
      <c r="AR29" s="20"/>
      <c r="AS29" s="20"/>
      <c r="AT29" s="20"/>
      <c r="AU29" s="20"/>
      <c r="AV29" s="20"/>
      <c r="AW29" s="20"/>
      <c r="AX29" s="20"/>
      <c r="AY29" s="20"/>
      <c r="AZ29" s="20"/>
      <c r="BA29" s="20"/>
      <c r="BB29" s="20"/>
      <c r="BC29" s="20"/>
      <c r="BD29" s="20"/>
      <c r="BE29" s="20"/>
      <c r="BF29" s="20"/>
    </row>
    <row r="30">
      <c r="A30" s="42" t="s">
        <v>180</v>
      </c>
      <c r="B30" s="54" t="s">
        <v>157</v>
      </c>
      <c r="C30" s="49" t="s">
        <v>181</v>
      </c>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c r="AX30" s="20"/>
      <c r="AY30" s="20"/>
      <c r="AZ30" s="20"/>
      <c r="BA30" s="20"/>
      <c r="BB30" s="20"/>
      <c r="BC30" s="20"/>
      <c r="BD30" s="20"/>
      <c r="BE30" s="20"/>
      <c r="BF30" s="20"/>
    </row>
    <row r="31">
      <c r="A31" s="42" t="s">
        <v>182</v>
      </c>
      <c r="B31" s="54" t="s">
        <v>157</v>
      </c>
      <c r="C31" s="49" t="s">
        <v>183</v>
      </c>
      <c r="D31" s="20"/>
      <c r="E31" s="20"/>
      <c r="F31" s="20"/>
      <c r="G31" s="20"/>
      <c r="H31" s="20"/>
      <c r="I31" s="20"/>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c r="AT31" s="20"/>
      <c r="AU31" s="20"/>
      <c r="AV31" s="20"/>
      <c r="AW31" s="20"/>
      <c r="AX31" s="20"/>
      <c r="AY31" s="20"/>
      <c r="AZ31" s="20"/>
      <c r="BA31" s="20"/>
      <c r="BB31" s="20"/>
      <c r="BC31" s="20"/>
      <c r="BD31" s="20"/>
      <c r="BE31" s="20"/>
      <c r="BF31" s="20"/>
    </row>
    <row r="32">
      <c r="A32" s="42" t="s">
        <v>184</v>
      </c>
      <c r="B32" s="44" t="s">
        <v>185</v>
      </c>
      <c r="C32" s="49" t="s">
        <v>186</v>
      </c>
      <c r="D32" s="20"/>
      <c r="E32" s="20"/>
      <c r="F32" s="20"/>
      <c r="G32" s="20"/>
      <c r="H32" s="20"/>
      <c r="I32" s="20"/>
      <c r="J32" s="20"/>
      <c r="K32" s="20"/>
      <c r="L32" s="20"/>
      <c r="M32" s="20"/>
      <c r="N32" s="20"/>
      <c r="O32" s="20"/>
      <c r="P32" s="20"/>
      <c r="Q32" s="20"/>
      <c r="R32" s="20"/>
      <c r="S32" s="20"/>
      <c r="T32" s="20"/>
      <c r="U32" s="20"/>
      <c r="V32" s="20"/>
      <c r="W32" s="20"/>
      <c r="X32" s="20"/>
      <c r="Y32" s="20"/>
      <c r="Z32" s="20"/>
      <c r="AA32" s="20"/>
      <c r="AB32" s="20"/>
      <c r="AC32" s="20"/>
      <c r="AD32" s="20"/>
      <c r="AE32" s="20"/>
      <c r="AF32" s="20"/>
      <c r="AG32" s="20"/>
      <c r="AH32" s="20"/>
      <c r="AI32" s="20"/>
      <c r="AJ32" s="20"/>
      <c r="AK32" s="20"/>
      <c r="AL32" s="20"/>
      <c r="AM32" s="20"/>
      <c r="AN32" s="20"/>
      <c r="AO32" s="20"/>
      <c r="AP32" s="20"/>
      <c r="AQ32" s="20"/>
      <c r="AR32" s="20"/>
      <c r="AS32" s="20"/>
      <c r="AT32" s="20"/>
      <c r="AU32" s="20"/>
      <c r="AV32" s="20"/>
      <c r="AW32" s="20"/>
      <c r="AX32" s="20"/>
      <c r="AY32" s="20"/>
      <c r="AZ32" s="20"/>
      <c r="BA32" s="20"/>
      <c r="BB32" s="20"/>
      <c r="BC32" s="20"/>
      <c r="BD32" s="20"/>
      <c r="BE32" s="20"/>
      <c r="BF32" s="20"/>
    </row>
    <row r="33">
      <c r="A33" s="42" t="s">
        <v>187</v>
      </c>
      <c r="B33" s="54" t="s">
        <v>157</v>
      </c>
      <c r="C33" s="49" t="s">
        <v>188</v>
      </c>
      <c r="D33" s="20"/>
      <c r="E33" s="20"/>
      <c r="F33" s="20"/>
      <c r="G33" s="20"/>
      <c r="H33" s="20"/>
      <c r="I33" s="20"/>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0"/>
      <c r="AI33" s="20"/>
      <c r="AJ33" s="20"/>
      <c r="AK33" s="20"/>
      <c r="AL33" s="20"/>
      <c r="AM33" s="20"/>
      <c r="AN33" s="20"/>
      <c r="AO33" s="20"/>
      <c r="AP33" s="20"/>
      <c r="AQ33" s="20"/>
      <c r="AR33" s="20"/>
      <c r="AS33" s="20"/>
      <c r="AT33" s="20"/>
      <c r="AU33" s="20"/>
      <c r="AV33" s="20"/>
      <c r="AW33" s="20"/>
      <c r="AX33" s="20"/>
      <c r="AY33" s="20"/>
      <c r="AZ33" s="20"/>
      <c r="BA33" s="20"/>
      <c r="BB33" s="20"/>
      <c r="BC33" s="20"/>
      <c r="BD33" s="20"/>
      <c r="BE33" s="20"/>
      <c r="BF33" s="20"/>
    </row>
    <row r="34">
      <c r="A34" s="42" t="s">
        <v>189</v>
      </c>
      <c r="B34" s="54" t="s">
        <v>190</v>
      </c>
      <c r="C34" s="49" t="s">
        <v>191</v>
      </c>
      <c r="D34" s="20"/>
      <c r="E34" s="20"/>
      <c r="F34" s="20"/>
      <c r="G34" s="20"/>
      <c r="H34" s="20"/>
      <c r="I34" s="20"/>
      <c r="J34" s="20"/>
      <c r="K34" s="20"/>
      <c r="L34" s="20"/>
      <c r="M34" s="20"/>
      <c r="N34" s="20"/>
      <c r="O34" s="20"/>
      <c r="P34" s="20"/>
      <c r="Q34" s="20"/>
      <c r="R34" s="20"/>
      <c r="S34" s="20"/>
      <c r="T34" s="20"/>
      <c r="U34" s="20"/>
      <c r="V34" s="20"/>
      <c r="W34" s="20"/>
      <c r="X34" s="20"/>
      <c r="Y34" s="20"/>
      <c r="Z34" s="20"/>
      <c r="AA34" s="20"/>
      <c r="AB34" s="20"/>
      <c r="AC34" s="20"/>
      <c r="AD34" s="20"/>
      <c r="AE34" s="20"/>
      <c r="AF34" s="20"/>
      <c r="AG34" s="20"/>
      <c r="AH34" s="20"/>
      <c r="AI34" s="20"/>
      <c r="AJ34" s="20"/>
      <c r="AK34" s="20"/>
      <c r="AL34" s="20"/>
      <c r="AM34" s="20"/>
      <c r="AN34" s="20"/>
      <c r="AO34" s="20"/>
      <c r="AP34" s="20"/>
      <c r="AQ34" s="20"/>
      <c r="AR34" s="20"/>
      <c r="AS34" s="20"/>
      <c r="AT34" s="20"/>
      <c r="AU34" s="20"/>
      <c r="AV34" s="20"/>
      <c r="AW34" s="20"/>
      <c r="AX34" s="20"/>
      <c r="AY34" s="20"/>
      <c r="AZ34" s="20"/>
      <c r="BA34" s="20"/>
      <c r="BB34" s="20"/>
      <c r="BC34" s="20"/>
      <c r="BD34" s="20"/>
      <c r="BE34" s="20"/>
      <c r="BF34" s="20"/>
    </row>
    <row r="35">
      <c r="A35" s="42" t="s">
        <v>60</v>
      </c>
      <c r="B35" s="54" t="s">
        <v>190</v>
      </c>
      <c r="C35" s="49" t="s">
        <v>192</v>
      </c>
      <c r="D35" s="20"/>
      <c r="E35" s="47" t="s">
        <v>63</v>
      </c>
      <c r="F35" s="47" t="s">
        <v>193</v>
      </c>
      <c r="G35" s="20"/>
      <c r="H35" s="20"/>
      <c r="I35" s="20"/>
      <c r="J35" s="20"/>
      <c r="K35" s="20"/>
      <c r="L35" s="20"/>
      <c r="M35" s="20"/>
      <c r="N35" s="20"/>
      <c r="O35" s="20"/>
      <c r="P35" s="20"/>
      <c r="Q35" s="20"/>
      <c r="R35" s="20"/>
      <c r="S35" s="20"/>
      <c r="T35" s="20"/>
      <c r="U35" s="20"/>
      <c r="V35" s="20"/>
      <c r="W35" s="20"/>
      <c r="X35" s="20"/>
      <c r="Y35" s="20"/>
      <c r="Z35" s="20"/>
      <c r="AA35" s="20"/>
      <c r="AB35" s="20"/>
      <c r="AC35" s="20"/>
      <c r="AD35" s="20"/>
      <c r="AE35" s="20"/>
      <c r="AF35" s="20"/>
      <c r="AG35" s="20"/>
      <c r="AH35" s="20"/>
      <c r="AI35" s="20"/>
      <c r="AJ35" s="20"/>
      <c r="AK35" s="20"/>
      <c r="AL35" s="20"/>
      <c r="AM35" s="20"/>
      <c r="AN35" s="20"/>
      <c r="AO35" s="20"/>
      <c r="AP35" s="20"/>
      <c r="AQ35" s="20"/>
      <c r="AR35" s="20"/>
      <c r="AS35" s="20"/>
      <c r="AT35" s="20"/>
      <c r="AU35" s="20"/>
      <c r="AV35" s="20"/>
      <c r="AW35" s="20"/>
      <c r="AX35" s="20"/>
      <c r="AY35" s="20"/>
      <c r="AZ35" s="20"/>
      <c r="BA35" s="20"/>
      <c r="BB35" s="20"/>
      <c r="BC35" s="20"/>
      <c r="BD35" s="20"/>
      <c r="BE35" s="20"/>
      <c r="BF35" s="20"/>
    </row>
    <row r="36">
      <c r="A36" s="42" t="s">
        <v>194</v>
      </c>
      <c r="B36" s="44" t="s">
        <v>195</v>
      </c>
      <c r="C36" s="49" t="s">
        <v>196</v>
      </c>
      <c r="D36" s="20"/>
      <c r="E36" s="47" t="s">
        <v>197</v>
      </c>
      <c r="F36" s="47" t="s">
        <v>193</v>
      </c>
      <c r="G36" s="20"/>
      <c r="H36" s="47" t="s">
        <v>194</v>
      </c>
      <c r="I36" s="20"/>
      <c r="J36" s="47" t="s">
        <v>167</v>
      </c>
      <c r="K36" s="47" t="s">
        <v>198</v>
      </c>
      <c r="L36" s="47" t="s">
        <v>199</v>
      </c>
      <c r="M36" s="47" t="s">
        <v>167</v>
      </c>
      <c r="N36" s="20"/>
      <c r="O36" s="20"/>
      <c r="P36" s="20"/>
      <c r="Q36" s="20"/>
      <c r="R36" s="20"/>
      <c r="S36" s="20"/>
      <c r="T36" s="20"/>
      <c r="U36" s="20"/>
      <c r="V36" s="20"/>
      <c r="W36" s="20"/>
      <c r="X36" s="20"/>
      <c r="Y36" s="20"/>
      <c r="Z36" s="20"/>
      <c r="AA36" s="20"/>
      <c r="AB36" s="20"/>
      <c r="AC36" s="20"/>
      <c r="AD36" s="20"/>
      <c r="AE36" s="20"/>
      <c r="AF36" s="20"/>
      <c r="AG36" s="20"/>
      <c r="AH36" s="20"/>
      <c r="AI36" s="20"/>
      <c r="AJ36" s="20"/>
      <c r="AK36" s="20"/>
      <c r="AL36" s="20"/>
      <c r="AM36" s="20"/>
      <c r="AN36" s="20"/>
      <c r="AO36" s="20"/>
      <c r="AP36" s="20"/>
      <c r="AQ36" s="20"/>
      <c r="AR36" s="20"/>
      <c r="AS36" s="20"/>
      <c r="AT36" s="20"/>
      <c r="AU36" s="20"/>
      <c r="AV36" s="20"/>
      <c r="AW36" s="20"/>
      <c r="AX36" s="20"/>
      <c r="AY36" s="20"/>
      <c r="AZ36" s="20"/>
      <c r="BA36" s="20"/>
      <c r="BB36" s="20"/>
      <c r="BC36" s="20"/>
      <c r="BD36" s="20"/>
      <c r="BE36" s="20"/>
      <c r="BF36" s="20"/>
    </row>
    <row r="37">
      <c r="A37" s="42" t="s">
        <v>200</v>
      </c>
      <c r="B37" s="44" t="s">
        <v>201</v>
      </c>
      <c r="C37" s="49" t="s">
        <v>202</v>
      </c>
      <c r="D37" s="20"/>
      <c r="E37" s="20"/>
      <c r="F37" s="20"/>
      <c r="G37" s="20"/>
      <c r="H37" s="20"/>
      <c r="I37" s="20"/>
      <c r="J37" s="20"/>
      <c r="K37" s="20"/>
      <c r="L37" s="20"/>
      <c r="M37" s="20"/>
      <c r="N37" s="20"/>
      <c r="O37" s="20"/>
      <c r="P37" s="20"/>
      <c r="Q37" s="20"/>
      <c r="R37" s="20"/>
      <c r="S37" s="20"/>
      <c r="T37" s="20"/>
      <c r="U37" s="20"/>
      <c r="V37" s="20"/>
      <c r="W37" s="20"/>
      <c r="X37" s="20"/>
      <c r="Y37" s="20"/>
      <c r="Z37" s="20"/>
      <c r="AA37" s="20"/>
      <c r="AB37" s="20"/>
      <c r="AC37" s="20"/>
      <c r="AD37" s="20"/>
      <c r="AE37" s="20"/>
      <c r="AF37" s="20"/>
      <c r="AG37" s="20"/>
      <c r="AH37" s="20"/>
      <c r="AI37" s="20"/>
      <c r="AJ37" s="20"/>
      <c r="AK37" s="20"/>
      <c r="AL37" s="20"/>
      <c r="AM37" s="20"/>
      <c r="AN37" s="20"/>
      <c r="AO37" s="20"/>
      <c r="AP37" s="20"/>
      <c r="AQ37" s="20"/>
      <c r="AR37" s="20"/>
      <c r="AS37" s="20"/>
      <c r="AT37" s="20"/>
      <c r="AU37" s="20"/>
      <c r="AV37" s="20"/>
      <c r="AW37" s="20"/>
      <c r="AX37" s="20"/>
      <c r="AY37" s="20"/>
      <c r="AZ37" s="20"/>
      <c r="BA37" s="20"/>
      <c r="BB37" s="20"/>
      <c r="BC37" s="20"/>
      <c r="BD37" s="20"/>
      <c r="BE37" s="20"/>
      <c r="BF37" s="20"/>
    </row>
    <row r="38">
      <c r="A38" s="42" t="s">
        <v>203</v>
      </c>
      <c r="B38" s="44" t="s">
        <v>140</v>
      </c>
      <c r="C38" s="49" t="s">
        <v>204</v>
      </c>
      <c r="D38" s="20"/>
      <c r="E38" s="20"/>
      <c r="F38" s="20"/>
      <c r="G38" s="20"/>
      <c r="H38" s="20"/>
      <c r="I38" s="20"/>
      <c r="J38" s="20"/>
      <c r="K38" s="20"/>
      <c r="L38" s="20"/>
      <c r="M38" s="20"/>
      <c r="N38" s="20"/>
      <c r="O38" s="20"/>
      <c r="P38" s="20"/>
      <c r="Q38" s="20"/>
      <c r="R38" s="20"/>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c r="AT38" s="20"/>
      <c r="AU38" s="20"/>
      <c r="AV38" s="20"/>
      <c r="AW38" s="20"/>
      <c r="AX38" s="20"/>
      <c r="AY38" s="20"/>
      <c r="AZ38" s="20"/>
      <c r="BA38" s="20"/>
      <c r="BB38" s="20"/>
      <c r="BC38" s="20"/>
      <c r="BD38" s="20"/>
      <c r="BE38" s="20"/>
      <c r="BF38" s="20"/>
    </row>
    <row r="39">
      <c r="A39" s="42" t="s">
        <v>205</v>
      </c>
      <c r="B39" s="44" t="s">
        <v>206</v>
      </c>
      <c r="C39" s="49" t="s">
        <v>207</v>
      </c>
      <c r="D39" s="20"/>
      <c r="E39" s="20"/>
      <c r="F39" s="20"/>
      <c r="G39" s="20"/>
      <c r="H39" s="20"/>
      <c r="I39" s="20"/>
      <c r="J39" s="20"/>
      <c r="K39" s="20"/>
      <c r="L39" s="20"/>
      <c r="M39" s="20"/>
      <c r="N39" s="20"/>
      <c r="O39" s="20"/>
      <c r="P39" s="20"/>
      <c r="Q39" s="20"/>
      <c r="R39" s="20"/>
      <c r="S39" s="20"/>
      <c r="T39" s="20"/>
      <c r="U39" s="20"/>
      <c r="V39" s="20"/>
      <c r="W39" s="20"/>
      <c r="X39" s="20"/>
      <c r="Y39" s="20"/>
      <c r="Z39" s="20"/>
      <c r="AA39" s="20"/>
      <c r="AB39" s="20"/>
      <c r="AC39" s="20"/>
      <c r="AD39" s="20"/>
      <c r="AE39" s="20"/>
      <c r="AF39" s="20"/>
      <c r="AG39" s="20"/>
      <c r="AH39" s="20"/>
      <c r="AI39" s="20"/>
      <c r="AJ39" s="20"/>
      <c r="AK39" s="20"/>
      <c r="AL39" s="20"/>
      <c r="AM39" s="20"/>
      <c r="AN39" s="20"/>
      <c r="AO39" s="20"/>
      <c r="AP39" s="20"/>
      <c r="AQ39" s="20"/>
      <c r="AR39" s="20"/>
      <c r="AS39" s="20"/>
      <c r="AT39" s="20"/>
      <c r="AU39" s="20"/>
      <c r="AV39" s="20"/>
      <c r="AW39" s="20"/>
      <c r="AX39" s="20"/>
      <c r="AY39" s="20"/>
      <c r="AZ39" s="20"/>
      <c r="BA39" s="20"/>
      <c r="BB39" s="20"/>
      <c r="BC39" s="20"/>
      <c r="BD39" s="20"/>
      <c r="BE39" s="20"/>
      <c r="BF39" s="20"/>
    </row>
    <row r="40">
      <c r="A40" s="42" t="s">
        <v>208</v>
      </c>
      <c r="B40" s="44" t="s">
        <v>85</v>
      </c>
      <c r="C40" s="49" t="s">
        <v>209</v>
      </c>
      <c r="D40" s="20"/>
      <c r="E40" s="20"/>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c r="AG40" s="20"/>
      <c r="AH40" s="20"/>
      <c r="AI40" s="20"/>
      <c r="AJ40" s="20"/>
      <c r="AK40" s="20"/>
      <c r="AL40" s="20"/>
      <c r="AM40" s="20"/>
      <c r="AN40" s="20"/>
      <c r="AO40" s="20"/>
      <c r="AP40" s="20"/>
      <c r="AQ40" s="20"/>
      <c r="AR40" s="20"/>
      <c r="AS40" s="20"/>
      <c r="AT40" s="20"/>
      <c r="AU40" s="20"/>
      <c r="AV40" s="20"/>
      <c r="AW40" s="20"/>
      <c r="AX40" s="20"/>
      <c r="AY40" s="20"/>
      <c r="AZ40" s="20"/>
      <c r="BA40" s="20"/>
      <c r="BB40" s="20"/>
      <c r="BC40" s="20"/>
      <c r="BD40" s="20"/>
      <c r="BE40" s="20"/>
      <c r="BF40" s="20"/>
    </row>
    <row r="41">
      <c r="A41" s="42" t="s">
        <v>210</v>
      </c>
      <c r="B41" s="44" t="s">
        <v>148</v>
      </c>
      <c r="C41" s="45" t="s">
        <v>211</v>
      </c>
      <c r="D41" s="20"/>
      <c r="E41" s="20"/>
      <c r="F41" s="20"/>
      <c r="G41" s="20"/>
      <c r="H41" s="20"/>
      <c r="I41" s="20"/>
      <c r="J41" s="20"/>
      <c r="K41" s="20"/>
      <c r="L41" s="20"/>
      <c r="M41" s="20"/>
      <c r="N41" s="20"/>
      <c r="O41" s="20"/>
      <c r="P41" s="20"/>
      <c r="Q41" s="20"/>
      <c r="R41" s="20"/>
      <c r="S41" s="20"/>
      <c r="T41" s="20"/>
      <c r="U41" s="20"/>
      <c r="V41" s="20"/>
      <c r="W41" s="20"/>
      <c r="X41" s="20"/>
      <c r="Y41" s="20"/>
      <c r="Z41" s="20"/>
      <c r="AA41" s="20"/>
      <c r="AB41" s="20"/>
      <c r="AC41" s="20"/>
      <c r="AD41" s="20"/>
      <c r="AE41" s="20"/>
      <c r="AF41" s="20"/>
      <c r="AG41" s="20"/>
      <c r="AH41" s="20"/>
      <c r="AI41" s="20"/>
      <c r="AJ41" s="20"/>
      <c r="AK41" s="20"/>
      <c r="AL41" s="20"/>
      <c r="AM41" s="20"/>
      <c r="AN41" s="20"/>
      <c r="AO41" s="20"/>
      <c r="AP41" s="20"/>
      <c r="AQ41" s="20"/>
      <c r="AR41" s="20"/>
      <c r="AS41" s="20"/>
      <c r="AT41" s="20"/>
      <c r="AU41" s="20"/>
      <c r="AV41" s="20"/>
      <c r="AW41" s="20"/>
      <c r="AX41" s="20"/>
      <c r="AY41" s="20"/>
      <c r="AZ41" s="20"/>
      <c r="BA41" s="20"/>
      <c r="BB41" s="20"/>
      <c r="BC41" s="20"/>
      <c r="BD41" s="20"/>
      <c r="BE41" s="20"/>
      <c r="BF41" s="20"/>
    </row>
    <row r="42">
      <c r="A42" s="42" t="s">
        <v>212</v>
      </c>
      <c r="B42" s="44" t="s">
        <v>213</v>
      </c>
      <c r="C42" s="45" t="s">
        <v>214</v>
      </c>
      <c r="D42" s="20"/>
      <c r="E42" s="20"/>
      <c r="F42" s="20"/>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c r="AG42" s="20"/>
      <c r="AH42" s="20"/>
      <c r="AI42" s="20"/>
      <c r="AJ42" s="20"/>
      <c r="AK42" s="20"/>
      <c r="AL42" s="20"/>
      <c r="AM42" s="20"/>
      <c r="AN42" s="20"/>
      <c r="AO42" s="20"/>
      <c r="AP42" s="20"/>
      <c r="AQ42" s="20"/>
      <c r="AR42" s="20"/>
      <c r="AS42" s="20"/>
      <c r="AT42" s="20"/>
      <c r="AU42" s="20"/>
      <c r="AV42" s="20"/>
      <c r="AW42" s="20"/>
      <c r="AX42" s="20"/>
      <c r="AY42" s="20"/>
      <c r="AZ42" s="20"/>
      <c r="BA42" s="20"/>
      <c r="BB42" s="20"/>
      <c r="BC42" s="20"/>
      <c r="BD42" s="20"/>
      <c r="BE42" s="20"/>
      <c r="BF42" s="20"/>
    </row>
    <row r="43">
      <c r="A43" s="42" t="s">
        <v>117</v>
      </c>
      <c r="B43" s="54" t="s">
        <v>215</v>
      </c>
      <c r="C43" s="45" t="s">
        <v>216</v>
      </c>
      <c r="D43" s="20"/>
      <c r="E43" s="47" t="s">
        <v>197</v>
      </c>
      <c r="F43" s="47" t="s">
        <v>65</v>
      </c>
      <c r="G43" s="20"/>
      <c r="H43" s="47" t="s">
        <v>217</v>
      </c>
      <c r="I43" s="20"/>
      <c r="J43" s="47" t="s">
        <v>167</v>
      </c>
      <c r="K43" s="20"/>
      <c r="L43" s="20"/>
      <c r="M43" s="47" t="s">
        <v>218</v>
      </c>
      <c r="N43" s="20"/>
      <c r="O43" s="20"/>
      <c r="P43" s="20"/>
      <c r="Q43" s="20"/>
      <c r="R43" s="20"/>
      <c r="S43" s="20"/>
      <c r="T43" s="20"/>
      <c r="U43" s="20"/>
      <c r="V43" s="20"/>
      <c r="W43" s="20"/>
      <c r="X43" s="20"/>
      <c r="Y43" s="20"/>
      <c r="Z43" s="20"/>
      <c r="AA43" s="20"/>
      <c r="AB43" s="20"/>
      <c r="AC43" s="20"/>
      <c r="AD43" s="20"/>
      <c r="AE43" s="20"/>
      <c r="AF43" s="20"/>
      <c r="AG43" s="20"/>
      <c r="AH43" s="20"/>
      <c r="AI43" s="20"/>
      <c r="AJ43" s="20"/>
      <c r="AK43" s="20"/>
      <c r="AL43" s="20"/>
      <c r="AM43" s="20"/>
      <c r="AN43" s="20"/>
      <c r="AO43" s="20"/>
      <c r="AP43" s="20"/>
      <c r="AQ43" s="20"/>
      <c r="AR43" s="20"/>
      <c r="AS43" s="20"/>
      <c r="AT43" s="20"/>
      <c r="AU43" s="20"/>
      <c r="AV43" s="20"/>
      <c r="AW43" s="20"/>
      <c r="AX43" s="20"/>
      <c r="AY43" s="20"/>
      <c r="AZ43" s="20"/>
      <c r="BA43" s="20"/>
      <c r="BB43" s="20"/>
      <c r="BC43" s="20"/>
      <c r="BD43" s="20"/>
      <c r="BE43" s="20"/>
      <c r="BF43" s="20"/>
    </row>
    <row r="44">
      <c r="A44" s="42" t="s">
        <v>219</v>
      </c>
      <c r="B44" s="54" t="s">
        <v>157</v>
      </c>
      <c r="C44" s="49" t="s">
        <v>220</v>
      </c>
      <c r="D44" s="20"/>
      <c r="E44" s="20"/>
      <c r="F44" s="20"/>
      <c r="G44" s="20"/>
      <c r="H44" s="20"/>
      <c r="I44" s="20"/>
      <c r="J44" s="20"/>
      <c r="K44" s="20"/>
      <c r="L44" s="20"/>
      <c r="M44" s="20"/>
      <c r="N44" s="20"/>
      <c r="O44" s="20"/>
      <c r="P44" s="20"/>
      <c r="Q44" s="20"/>
      <c r="R44" s="20"/>
      <c r="S44" s="20"/>
      <c r="T44" s="20"/>
      <c r="U44" s="20"/>
      <c r="V44" s="20"/>
      <c r="W44" s="20"/>
      <c r="X44" s="20"/>
      <c r="Y44" s="20"/>
      <c r="Z44" s="20"/>
      <c r="AA44" s="20"/>
      <c r="AB44" s="20"/>
      <c r="AC44" s="20"/>
      <c r="AD44" s="20"/>
      <c r="AE44" s="20"/>
      <c r="AF44" s="20"/>
      <c r="AG44" s="20"/>
      <c r="AH44" s="20"/>
      <c r="AI44" s="20"/>
      <c r="AJ44" s="20"/>
      <c r="AK44" s="20"/>
      <c r="AL44" s="20"/>
      <c r="AM44" s="20"/>
      <c r="AN44" s="20"/>
      <c r="AO44" s="20"/>
      <c r="AP44" s="20"/>
      <c r="AQ44" s="20"/>
      <c r="AR44" s="20"/>
      <c r="AS44" s="20"/>
      <c r="AT44" s="20"/>
      <c r="AU44" s="20"/>
      <c r="AV44" s="20"/>
      <c r="AW44" s="20"/>
      <c r="AX44" s="20"/>
      <c r="AY44" s="20"/>
      <c r="AZ44" s="20"/>
      <c r="BA44" s="20"/>
      <c r="BB44" s="20"/>
      <c r="BC44" s="20"/>
      <c r="BD44" s="20"/>
      <c r="BE44" s="20"/>
      <c r="BF44" s="20"/>
    </row>
    <row r="45">
      <c r="A45" s="42" t="s">
        <v>221</v>
      </c>
      <c r="B45" s="54" t="s">
        <v>215</v>
      </c>
      <c r="C45" s="49" t="s">
        <v>222</v>
      </c>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c r="AX45" s="20"/>
      <c r="AY45" s="20"/>
      <c r="AZ45" s="20"/>
      <c r="BA45" s="20"/>
      <c r="BB45" s="20"/>
      <c r="BC45" s="20"/>
      <c r="BD45" s="20"/>
      <c r="BE45" s="20"/>
      <c r="BF45" s="20"/>
    </row>
    <row r="46">
      <c r="A46" s="42" t="s">
        <v>223</v>
      </c>
      <c r="B46" s="44" t="s">
        <v>213</v>
      </c>
      <c r="C46" s="45" t="s">
        <v>224</v>
      </c>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c r="AX46" s="20"/>
      <c r="AY46" s="20"/>
      <c r="AZ46" s="20"/>
      <c r="BA46" s="20"/>
      <c r="BB46" s="20"/>
      <c r="BC46" s="20"/>
      <c r="BD46" s="20"/>
      <c r="BE46" s="20"/>
      <c r="BF46" s="20"/>
    </row>
    <row r="47">
      <c r="A47" s="42" t="s">
        <v>225</v>
      </c>
      <c r="B47" s="44" t="s">
        <v>85</v>
      </c>
      <c r="C47" s="49" t="s">
        <v>226</v>
      </c>
      <c r="D47" s="20"/>
      <c r="E47" s="20"/>
      <c r="F47" s="20"/>
      <c r="G47" s="20"/>
      <c r="H47" s="20"/>
      <c r="I47" s="20"/>
      <c r="J47" s="20"/>
      <c r="K47" s="20"/>
      <c r="L47" s="20"/>
      <c r="M47" s="20"/>
      <c r="N47" s="20"/>
      <c r="O47" s="20"/>
      <c r="P47" s="20"/>
      <c r="Q47" s="20"/>
      <c r="R47" s="20"/>
      <c r="S47" s="20"/>
      <c r="T47" s="20"/>
      <c r="U47" s="20"/>
      <c r="V47" s="20"/>
      <c r="W47" s="20"/>
      <c r="X47" s="20"/>
      <c r="Y47" s="20"/>
      <c r="Z47" s="20"/>
      <c r="AA47" s="20"/>
      <c r="AB47" s="20"/>
      <c r="AC47" s="20"/>
      <c r="AD47" s="20"/>
      <c r="AE47" s="20"/>
      <c r="AF47" s="20"/>
      <c r="AG47" s="20"/>
      <c r="AH47" s="20"/>
      <c r="AI47" s="20"/>
      <c r="AJ47" s="20"/>
      <c r="AK47" s="20"/>
      <c r="AL47" s="20"/>
      <c r="AM47" s="20"/>
      <c r="AN47" s="20"/>
      <c r="AO47" s="20"/>
      <c r="AP47" s="20"/>
      <c r="AQ47" s="20"/>
      <c r="AR47" s="20"/>
      <c r="AS47" s="20"/>
      <c r="AT47" s="20"/>
      <c r="AU47" s="20"/>
      <c r="AV47" s="20"/>
      <c r="AW47" s="20"/>
      <c r="AX47" s="20"/>
      <c r="AY47" s="20"/>
      <c r="AZ47" s="20"/>
      <c r="BA47" s="20"/>
      <c r="BB47" s="20"/>
      <c r="BC47" s="20"/>
      <c r="BD47" s="20"/>
      <c r="BE47" s="20"/>
      <c r="BF47" s="20"/>
    </row>
    <row r="48">
      <c r="A48" s="42" t="s">
        <v>227</v>
      </c>
      <c r="B48" s="54" t="s">
        <v>228</v>
      </c>
      <c r="C48" s="49" t="s">
        <v>229</v>
      </c>
      <c r="D48" s="20"/>
      <c r="E48" s="20"/>
      <c r="F48" s="20"/>
      <c r="G48" s="20"/>
      <c r="H48" s="20"/>
      <c r="I48" s="20"/>
      <c r="J48" s="20"/>
      <c r="K48" s="20"/>
      <c r="L48" s="20"/>
      <c r="M48" s="20"/>
      <c r="N48" s="20"/>
      <c r="O48" s="20"/>
      <c r="P48" s="20"/>
      <c r="Q48" s="20"/>
      <c r="R48" s="20"/>
      <c r="S48" s="20"/>
      <c r="T48" s="20"/>
      <c r="U48" s="20"/>
      <c r="V48" s="20"/>
      <c r="W48" s="20"/>
      <c r="X48" s="20"/>
      <c r="Y48" s="20"/>
      <c r="Z48" s="20"/>
      <c r="AA48" s="20"/>
      <c r="AB48" s="20"/>
      <c r="AC48" s="20"/>
      <c r="AD48" s="20"/>
      <c r="AE48" s="20"/>
      <c r="AF48" s="20"/>
      <c r="AG48" s="20"/>
      <c r="AH48" s="20"/>
      <c r="AI48" s="20"/>
      <c r="AJ48" s="20"/>
      <c r="AK48" s="20"/>
      <c r="AL48" s="20"/>
      <c r="AM48" s="20"/>
      <c r="AN48" s="20"/>
      <c r="AO48" s="20"/>
      <c r="AP48" s="20"/>
      <c r="AQ48" s="20"/>
      <c r="AR48" s="20"/>
      <c r="AS48" s="20"/>
      <c r="AT48" s="20"/>
      <c r="AU48" s="20"/>
      <c r="AV48" s="20"/>
      <c r="AW48" s="20"/>
      <c r="AX48" s="20"/>
      <c r="AY48" s="20"/>
      <c r="AZ48" s="20"/>
      <c r="BA48" s="20"/>
      <c r="BB48" s="20"/>
      <c r="BC48" s="20"/>
      <c r="BD48" s="20"/>
      <c r="BE48" s="20"/>
      <c r="BF48" s="20"/>
    </row>
    <row r="49">
      <c r="A49" s="42" t="s">
        <v>230</v>
      </c>
      <c r="B49" s="44" t="s">
        <v>231</v>
      </c>
      <c r="C49" s="45" t="s">
        <v>232</v>
      </c>
      <c r="D49" s="20"/>
      <c r="E49" s="20"/>
      <c r="F49" s="20"/>
      <c r="G49" s="20"/>
      <c r="H49" s="20"/>
      <c r="I49" s="20"/>
      <c r="J49" s="20"/>
      <c r="K49" s="20"/>
      <c r="L49" s="20"/>
      <c r="M49" s="20"/>
      <c r="N49" s="20"/>
      <c r="O49" s="20"/>
      <c r="P49" s="20"/>
      <c r="Q49" s="20"/>
      <c r="R49" s="20"/>
      <c r="S49" s="20"/>
      <c r="T49" s="20"/>
      <c r="U49" s="20"/>
      <c r="V49" s="20"/>
      <c r="W49" s="20"/>
      <c r="X49" s="20"/>
      <c r="Y49" s="20"/>
      <c r="Z49" s="20"/>
      <c r="AA49" s="20"/>
      <c r="AB49" s="20"/>
      <c r="AC49" s="20"/>
      <c r="AD49" s="20"/>
      <c r="AE49" s="20"/>
      <c r="AF49" s="20"/>
      <c r="AG49" s="20"/>
      <c r="AH49" s="20"/>
      <c r="AI49" s="20"/>
      <c r="AJ49" s="20"/>
      <c r="AK49" s="20"/>
      <c r="AL49" s="20"/>
      <c r="AM49" s="20"/>
      <c r="AN49" s="20"/>
      <c r="AO49" s="20"/>
      <c r="AP49" s="20"/>
      <c r="AQ49" s="20"/>
      <c r="AR49" s="20"/>
      <c r="AS49" s="20"/>
      <c r="AT49" s="20"/>
      <c r="AU49" s="20"/>
      <c r="AV49" s="20"/>
      <c r="AW49" s="20"/>
      <c r="AX49" s="20"/>
      <c r="AY49" s="20"/>
      <c r="AZ49" s="20"/>
      <c r="BA49" s="20"/>
      <c r="BB49" s="20"/>
      <c r="BC49" s="20"/>
      <c r="BD49" s="20"/>
      <c r="BE49" s="20"/>
      <c r="BF49" s="20"/>
    </row>
    <row r="50">
      <c r="A50" s="42" t="s">
        <v>233</v>
      </c>
      <c r="B50" s="44" t="s">
        <v>85</v>
      </c>
      <c r="C50" s="49" t="s">
        <v>234</v>
      </c>
      <c r="D50" s="20"/>
      <c r="E50" s="20"/>
      <c r="F50" s="20"/>
      <c r="G50" s="20"/>
      <c r="H50" s="20"/>
      <c r="I50" s="20"/>
      <c r="J50" s="20"/>
      <c r="K50" s="20"/>
      <c r="L50" s="20"/>
      <c r="M50" s="20"/>
      <c r="N50" s="20"/>
      <c r="O50" s="20"/>
      <c r="P50" s="20"/>
      <c r="Q50" s="20"/>
      <c r="R50" s="20"/>
      <c r="S50" s="20"/>
      <c r="T50" s="20"/>
      <c r="U50" s="20"/>
      <c r="V50" s="20"/>
      <c r="W50" s="20"/>
      <c r="X50" s="20"/>
      <c r="Y50" s="20"/>
      <c r="Z50" s="20"/>
      <c r="AA50" s="20"/>
      <c r="AB50" s="20"/>
      <c r="AC50" s="20"/>
      <c r="AD50" s="20"/>
      <c r="AE50" s="20"/>
      <c r="AF50" s="20"/>
      <c r="AG50" s="20"/>
      <c r="AH50" s="20"/>
      <c r="AI50" s="20"/>
      <c r="AJ50" s="20"/>
      <c r="AK50" s="20"/>
      <c r="AL50" s="20"/>
      <c r="AM50" s="20"/>
      <c r="AN50" s="20"/>
      <c r="AO50" s="20"/>
      <c r="AP50" s="20"/>
      <c r="AQ50" s="20"/>
      <c r="AR50" s="20"/>
      <c r="AS50" s="20"/>
      <c r="AT50" s="20"/>
      <c r="AU50" s="20"/>
      <c r="AV50" s="20"/>
      <c r="AW50" s="20"/>
      <c r="AX50" s="20"/>
      <c r="AY50" s="20"/>
      <c r="AZ50" s="20"/>
      <c r="BA50" s="20"/>
      <c r="BB50" s="20"/>
      <c r="BC50" s="20"/>
      <c r="BD50" s="20"/>
      <c r="BE50" s="20"/>
      <c r="BF50" s="20"/>
    </row>
    <row r="51">
      <c r="A51" s="42" t="s">
        <v>235</v>
      </c>
      <c r="B51" s="44" t="s">
        <v>236</v>
      </c>
      <c r="C51" s="45" t="s">
        <v>237</v>
      </c>
      <c r="D51" s="20"/>
      <c r="E51" s="20"/>
      <c r="F51" s="20"/>
      <c r="G51" s="20"/>
      <c r="H51" s="20"/>
      <c r="I51" s="20"/>
      <c r="J51" s="20"/>
      <c r="K51" s="20"/>
      <c r="L51" s="20"/>
      <c r="M51" s="20"/>
      <c r="N51" s="20"/>
      <c r="O51" s="20"/>
      <c r="P51" s="20"/>
      <c r="Q51" s="20"/>
      <c r="R51" s="20"/>
      <c r="S51" s="20"/>
      <c r="T51" s="20"/>
      <c r="U51" s="20"/>
      <c r="V51" s="20"/>
      <c r="W51" s="20"/>
      <c r="X51" s="20"/>
      <c r="Y51" s="20"/>
      <c r="Z51" s="20"/>
      <c r="AA51" s="20"/>
      <c r="AB51" s="20"/>
      <c r="AC51" s="20"/>
      <c r="AD51" s="20"/>
      <c r="AE51" s="20"/>
      <c r="AF51" s="20"/>
      <c r="AG51" s="20"/>
      <c r="AH51" s="20"/>
      <c r="AI51" s="20"/>
      <c r="AJ51" s="20"/>
      <c r="AK51" s="20"/>
      <c r="AL51" s="20"/>
      <c r="AM51" s="20"/>
      <c r="AN51" s="20"/>
      <c r="AO51" s="20"/>
      <c r="AP51" s="20"/>
      <c r="AQ51" s="20"/>
      <c r="AR51" s="20"/>
      <c r="AS51" s="20"/>
      <c r="AT51" s="20"/>
      <c r="AU51" s="20"/>
      <c r="AV51" s="20"/>
      <c r="AW51" s="20"/>
      <c r="AX51" s="20"/>
      <c r="AY51" s="20"/>
      <c r="AZ51" s="20"/>
      <c r="BA51" s="20"/>
      <c r="BB51" s="20"/>
      <c r="BC51" s="20"/>
      <c r="BD51" s="20"/>
      <c r="BE51" s="20"/>
      <c r="BF51" s="20"/>
    </row>
    <row r="52">
      <c r="A52" s="42" t="s">
        <v>238</v>
      </c>
      <c r="B52" s="54" t="s">
        <v>239</v>
      </c>
      <c r="C52" s="45" t="s">
        <v>240</v>
      </c>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c r="AX52" s="20"/>
      <c r="AY52" s="20"/>
      <c r="AZ52" s="20"/>
      <c r="BA52" s="20"/>
      <c r="BB52" s="20"/>
      <c r="BC52" s="20"/>
      <c r="BD52" s="20"/>
      <c r="BE52" s="20"/>
      <c r="BF52" s="20"/>
    </row>
    <row r="53">
      <c r="A53" s="42" t="s">
        <v>241</v>
      </c>
      <c r="B53" s="44" t="s">
        <v>236</v>
      </c>
      <c r="C53" s="49" t="s">
        <v>242</v>
      </c>
      <c r="D53" s="20"/>
      <c r="E53" s="20"/>
      <c r="F53" s="20"/>
      <c r="G53" s="20"/>
      <c r="H53" s="20"/>
      <c r="I53" s="20"/>
      <c r="J53" s="20"/>
      <c r="K53" s="20"/>
      <c r="L53" s="20"/>
      <c r="M53" s="20"/>
      <c r="N53" s="20"/>
      <c r="O53" s="20"/>
      <c r="P53" s="20"/>
      <c r="Q53" s="20"/>
      <c r="R53" s="20"/>
      <c r="S53" s="20"/>
      <c r="T53" s="20"/>
      <c r="U53" s="20"/>
      <c r="V53" s="20"/>
      <c r="W53" s="20"/>
      <c r="X53" s="20"/>
      <c r="Y53" s="20"/>
      <c r="Z53" s="20"/>
      <c r="AA53" s="20"/>
      <c r="AB53" s="20"/>
      <c r="AC53" s="20"/>
      <c r="AD53" s="20"/>
      <c r="AE53" s="20"/>
      <c r="AF53" s="20"/>
      <c r="AG53" s="20"/>
      <c r="AH53" s="20"/>
      <c r="AI53" s="20"/>
      <c r="AJ53" s="20"/>
      <c r="AK53" s="20"/>
      <c r="AL53" s="20"/>
      <c r="AM53" s="20"/>
      <c r="AN53" s="20"/>
      <c r="AO53" s="20"/>
      <c r="AP53" s="20"/>
      <c r="AQ53" s="20"/>
      <c r="AR53" s="20"/>
      <c r="AS53" s="20"/>
      <c r="AT53" s="20"/>
      <c r="AU53" s="20"/>
      <c r="AV53" s="20"/>
      <c r="AW53" s="20"/>
      <c r="AX53" s="20"/>
      <c r="AY53" s="20"/>
      <c r="AZ53" s="20"/>
      <c r="BA53" s="20"/>
      <c r="BB53" s="20"/>
      <c r="BC53" s="20"/>
      <c r="BD53" s="20"/>
      <c r="BE53" s="20"/>
      <c r="BF53" s="20"/>
    </row>
    <row r="54">
      <c r="A54" s="42" t="s">
        <v>243</v>
      </c>
      <c r="B54" s="44" t="s">
        <v>213</v>
      </c>
      <c r="C54" s="45" t="s">
        <v>244</v>
      </c>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c r="AX54" s="20"/>
      <c r="AY54" s="20"/>
      <c r="AZ54" s="20"/>
      <c r="BA54" s="20"/>
      <c r="BB54" s="20"/>
      <c r="BC54" s="20"/>
      <c r="BD54" s="20"/>
      <c r="BE54" s="20"/>
      <c r="BF54" s="20"/>
    </row>
    <row r="55">
      <c r="A55" s="42" t="s">
        <v>245</v>
      </c>
      <c r="B55" s="44" t="s">
        <v>85</v>
      </c>
      <c r="C55" s="49" t="s">
        <v>246</v>
      </c>
      <c r="D55" s="20"/>
      <c r="E55" s="47" t="s">
        <v>247</v>
      </c>
      <c r="F55" s="47" t="s">
        <v>65</v>
      </c>
      <c r="G55" s="20"/>
      <c r="H55" s="47" t="s">
        <v>248</v>
      </c>
      <c r="I55" s="20"/>
      <c r="J55" s="47" t="s">
        <v>167</v>
      </c>
      <c r="K55" s="47" t="s">
        <v>249</v>
      </c>
      <c r="L55" s="47" t="s">
        <v>250</v>
      </c>
      <c r="M55" s="47" t="s">
        <v>167</v>
      </c>
      <c r="N55" s="20"/>
      <c r="O55" s="20"/>
      <c r="P55" s="20"/>
      <c r="Q55" s="20"/>
      <c r="R55" s="20"/>
      <c r="S55" s="20"/>
      <c r="T55" s="20"/>
      <c r="U55" s="20"/>
      <c r="V55" s="20"/>
      <c r="W55" s="20"/>
      <c r="X55" s="20"/>
      <c r="Y55" s="20"/>
      <c r="Z55" s="20"/>
      <c r="AA55" s="20"/>
      <c r="AB55" s="20"/>
      <c r="AC55" s="20"/>
      <c r="AD55" s="20"/>
      <c r="AE55" s="20"/>
      <c r="AF55" s="20"/>
      <c r="AG55" s="20"/>
      <c r="AH55" s="20"/>
      <c r="AI55" s="20"/>
      <c r="AJ55" s="20"/>
      <c r="AK55" s="20"/>
      <c r="AL55" s="20"/>
      <c r="AM55" s="20"/>
      <c r="AN55" s="20"/>
      <c r="AO55" s="20"/>
      <c r="AP55" s="20"/>
      <c r="AQ55" s="20"/>
      <c r="AR55" s="20"/>
      <c r="AS55" s="20"/>
      <c r="AT55" s="20"/>
      <c r="AU55" s="20"/>
      <c r="AV55" s="20"/>
      <c r="AW55" s="20"/>
      <c r="AX55" s="20"/>
      <c r="AY55" s="20"/>
      <c r="AZ55" s="20"/>
      <c r="BA55" s="20"/>
      <c r="BB55" s="20"/>
      <c r="BC55" s="20"/>
      <c r="BD55" s="20"/>
      <c r="BE55" s="20"/>
      <c r="BF55" s="20"/>
    </row>
    <row r="56">
      <c r="A56" s="42" t="s">
        <v>251</v>
      </c>
      <c r="B56" s="44" t="s">
        <v>85</v>
      </c>
      <c r="C56" s="49" t="s">
        <v>252</v>
      </c>
      <c r="D56" s="20"/>
      <c r="E56" s="20"/>
      <c r="F56" s="20"/>
      <c r="G56" s="20"/>
      <c r="H56" s="20"/>
      <c r="I56" s="20"/>
      <c r="J56" s="20"/>
      <c r="K56" s="20"/>
      <c r="L56" s="20"/>
      <c r="M56" s="20"/>
      <c r="N56" s="20"/>
      <c r="O56" s="20"/>
      <c r="P56" s="20"/>
      <c r="Q56" s="20"/>
      <c r="R56" s="20"/>
      <c r="S56" s="20"/>
      <c r="T56" s="20"/>
      <c r="U56" s="20"/>
      <c r="V56" s="20"/>
      <c r="W56" s="20"/>
      <c r="X56" s="20"/>
      <c r="Y56" s="20"/>
      <c r="Z56" s="20"/>
      <c r="AA56" s="20"/>
      <c r="AB56" s="20"/>
      <c r="AC56" s="20"/>
      <c r="AD56" s="20"/>
      <c r="AE56" s="20"/>
      <c r="AF56" s="20"/>
      <c r="AG56" s="20"/>
      <c r="AH56" s="20"/>
      <c r="AI56" s="20"/>
      <c r="AJ56" s="20"/>
      <c r="AK56" s="20"/>
      <c r="AL56" s="20"/>
      <c r="AM56" s="20"/>
      <c r="AN56" s="20"/>
      <c r="AO56" s="20"/>
      <c r="AP56" s="20"/>
      <c r="AQ56" s="20"/>
      <c r="AR56" s="20"/>
      <c r="AS56" s="20"/>
      <c r="AT56" s="20"/>
      <c r="AU56" s="20"/>
      <c r="AV56" s="20"/>
      <c r="AW56" s="20"/>
      <c r="AX56" s="20"/>
      <c r="AY56" s="20"/>
      <c r="AZ56" s="20"/>
      <c r="BA56" s="20"/>
      <c r="BB56" s="20"/>
      <c r="BC56" s="20"/>
      <c r="BD56" s="20"/>
      <c r="BE56" s="20"/>
      <c r="BF56" s="20"/>
    </row>
    <row r="57">
      <c r="A57" s="42" t="s">
        <v>70</v>
      </c>
      <c r="B57" s="54" t="s">
        <v>253</v>
      </c>
      <c r="C57" s="49" t="s">
        <v>254</v>
      </c>
      <c r="D57" s="47" t="s">
        <v>165</v>
      </c>
      <c r="E57" s="47" t="s">
        <v>63</v>
      </c>
      <c r="F57" s="47" t="s">
        <v>193</v>
      </c>
      <c r="G57" s="20"/>
      <c r="H57" s="20"/>
      <c r="I57" s="20"/>
      <c r="J57" s="47" t="s">
        <v>218</v>
      </c>
      <c r="K57" s="47" t="s">
        <v>255</v>
      </c>
      <c r="L57" s="47" t="s">
        <v>256</v>
      </c>
      <c r="M57" s="47" t="s">
        <v>167</v>
      </c>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c r="AX57" s="20"/>
      <c r="AY57" s="20"/>
      <c r="AZ57" s="20"/>
      <c r="BA57" s="20"/>
      <c r="BB57" s="20"/>
      <c r="BC57" s="20"/>
      <c r="BD57" s="20"/>
      <c r="BE57" s="20"/>
      <c r="BF57" s="20"/>
    </row>
    <row r="58">
      <c r="A58" s="42" t="s">
        <v>257</v>
      </c>
      <c r="B58" s="44" t="s">
        <v>176</v>
      </c>
      <c r="C58" s="49" t="s">
        <v>258</v>
      </c>
      <c r="E58" s="20"/>
      <c r="F58" s="20"/>
      <c r="G58" s="20"/>
      <c r="H58" s="20"/>
      <c r="I58" s="20"/>
      <c r="J58" s="20"/>
      <c r="K58" s="20"/>
      <c r="L58" s="20"/>
      <c r="M58" s="20"/>
      <c r="N58" s="20"/>
      <c r="O58" s="20"/>
      <c r="P58" s="20"/>
      <c r="Q58" s="20"/>
      <c r="R58" s="20"/>
      <c r="S58" s="20"/>
      <c r="T58" s="20"/>
      <c r="U58" s="20"/>
      <c r="V58" s="20"/>
      <c r="W58" s="20"/>
      <c r="X58" s="20"/>
      <c r="Y58" s="20"/>
      <c r="Z58" s="20"/>
      <c r="AA58" s="20"/>
      <c r="AB58" s="20"/>
      <c r="AC58" s="20"/>
      <c r="AD58" s="20"/>
      <c r="AE58" s="20"/>
      <c r="AF58" s="20"/>
      <c r="AG58" s="20"/>
      <c r="AH58" s="20"/>
      <c r="AI58" s="20"/>
      <c r="AJ58" s="20"/>
      <c r="AK58" s="20"/>
      <c r="AL58" s="20"/>
      <c r="AM58" s="20"/>
      <c r="AN58" s="20"/>
      <c r="AO58" s="20"/>
      <c r="AP58" s="20"/>
      <c r="AQ58" s="20"/>
      <c r="AR58" s="20"/>
      <c r="AS58" s="20"/>
      <c r="AT58" s="20"/>
      <c r="AU58" s="20"/>
      <c r="AV58" s="20"/>
      <c r="AW58" s="20"/>
      <c r="AX58" s="20"/>
      <c r="AY58" s="20"/>
      <c r="AZ58" s="20"/>
      <c r="BA58" s="20"/>
      <c r="BB58" s="20"/>
      <c r="BC58" s="20"/>
      <c r="BD58" s="20"/>
      <c r="BE58" s="20"/>
      <c r="BF58" s="20"/>
    </row>
    <row r="59">
      <c r="A59" s="42" t="s">
        <v>259</v>
      </c>
      <c r="B59" s="44" t="s">
        <v>69</v>
      </c>
      <c r="C59" s="45" t="s">
        <v>260</v>
      </c>
      <c r="D59" s="20"/>
      <c r="E59" s="20"/>
      <c r="F59" s="20"/>
      <c r="G59" s="20"/>
      <c r="H59" s="20"/>
      <c r="I59" s="20"/>
      <c r="J59" s="20"/>
      <c r="K59" s="20"/>
      <c r="L59" s="20"/>
      <c r="M59" s="20"/>
      <c r="N59" s="20"/>
      <c r="O59" s="20"/>
      <c r="P59" s="20"/>
      <c r="Q59" s="20"/>
      <c r="R59" s="20"/>
      <c r="S59" s="20"/>
      <c r="T59" s="20"/>
      <c r="U59" s="20"/>
      <c r="V59" s="20"/>
      <c r="W59" s="20"/>
      <c r="X59" s="20"/>
      <c r="Y59" s="20"/>
      <c r="Z59" s="20"/>
      <c r="AA59" s="20"/>
      <c r="AB59" s="20"/>
      <c r="AC59" s="20"/>
      <c r="AD59" s="20"/>
      <c r="AE59" s="20"/>
      <c r="AF59" s="20"/>
      <c r="AG59" s="20"/>
      <c r="AH59" s="20"/>
      <c r="AI59" s="20"/>
      <c r="AJ59" s="20"/>
      <c r="AK59" s="20"/>
      <c r="AL59" s="20"/>
      <c r="AM59" s="20"/>
      <c r="AN59" s="20"/>
      <c r="AO59" s="20"/>
      <c r="AP59" s="20"/>
      <c r="AQ59" s="20"/>
      <c r="AR59" s="20"/>
      <c r="AS59" s="20"/>
      <c r="AT59" s="20"/>
      <c r="AU59" s="20"/>
      <c r="AV59" s="20"/>
      <c r="AW59" s="20"/>
      <c r="AX59" s="20"/>
      <c r="AY59" s="20"/>
      <c r="AZ59" s="20"/>
      <c r="BA59" s="20"/>
      <c r="BB59" s="20"/>
      <c r="BC59" s="20"/>
      <c r="BD59" s="20"/>
      <c r="BE59" s="20"/>
      <c r="BF59" s="20"/>
    </row>
    <row r="60">
      <c r="A60" s="42" t="s">
        <v>261</v>
      </c>
      <c r="B60" s="54" t="s">
        <v>262</v>
      </c>
      <c r="C60" s="49" t="s">
        <v>263</v>
      </c>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c r="AX60" s="20"/>
      <c r="AY60" s="20"/>
      <c r="AZ60" s="20"/>
      <c r="BA60" s="20"/>
      <c r="BB60" s="20"/>
      <c r="BC60" s="20"/>
      <c r="BD60" s="20"/>
      <c r="BE60" s="20"/>
      <c r="BF60" s="20"/>
    </row>
    <row r="61">
      <c r="A61" s="42" t="s">
        <v>264</v>
      </c>
      <c r="B61" s="44" t="s">
        <v>69</v>
      </c>
      <c r="C61" s="49" t="s">
        <v>265</v>
      </c>
      <c r="D61" s="20"/>
      <c r="E61" s="20"/>
      <c r="F61" s="20"/>
      <c r="G61" s="20"/>
      <c r="H61" s="20"/>
      <c r="I61" s="20"/>
      <c r="J61" s="20"/>
      <c r="K61" s="20"/>
      <c r="L61" s="20"/>
      <c r="M61" s="20"/>
      <c r="N61" s="20"/>
      <c r="O61" s="20"/>
      <c r="P61" s="20"/>
      <c r="Q61" s="20"/>
      <c r="R61" s="20"/>
      <c r="S61" s="20"/>
      <c r="T61" s="20"/>
      <c r="U61" s="20"/>
      <c r="V61" s="20"/>
      <c r="W61" s="20"/>
      <c r="X61" s="20"/>
      <c r="Y61" s="20"/>
      <c r="Z61" s="20"/>
      <c r="AA61" s="20"/>
      <c r="AB61" s="20"/>
      <c r="AC61" s="20"/>
      <c r="AD61" s="20"/>
      <c r="AE61" s="20"/>
      <c r="AF61" s="20"/>
      <c r="AG61" s="20"/>
      <c r="AH61" s="20"/>
      <c r="AI61" s="20"/>
      <c r="AJ61" s="20"/>
      <c r="AK61" s="20"/>
      <c r="AL61" s="20"/>
      <c r="AM61" s="20"/>
      <c r="AN61" s="20"/>
      <c r="AO61" s="20"/>
      <c r="AP61" s="20"/>
      <c r="AQ61" s="20"/>
      <c r="AR61" s="20"/>
      <c r="AS61" s="20"/>
      <c r="AT61" s="20"/>
      <c r="AU61" s="20"/>
      <c r="AV61" s="20"/>
      <c r="AW61" s="20"/>
      <c r="AX61" s="20"/>
      <c r="AY61" s="20"/>
      <c r="AZ61" s="20"/>
      <c r="BA61" s="20"/>
      <c r="BB61" s="20"/>
      <c r="BC61" s="20"/>
      <c r="BD61" s="20"/>
      <c r="BE61" s="20"/>
      <c r="BF61" s="20"/>
    </row>
    <row r="62">
      <c r="A62" s="42" t="s">
        <v>266</v>
      </c>
      <c r="B62" s="44" t="s">
        <v>267</v>
      </c>
      <c r="C62" s="49" t="s">
        <v>268</v>
      </c>
      <c r="D62" s="20"/>
      <c r="E62" s="20"/>
      <c r="F62" s="20"/>
      <c r="G62" s="20"/>
      <c r="H62" s="20"/>
      <c r="I62" s="20"/>
      <c r="J62" s="20"/>
      <c r="K62" s="20"/>
      <c r="L62" s="20"/>
      <c r="M62" s="20"/>
      <c r="N62" s="20"/>
      <c r="O62" s="20"/>
      <c r="P62" s="20"/>
      <c r="Q62" s="20"/>
      <c r="R62" s="20"/>
      <c r="S62" s="20"/>
      <c r="T62" s="20"/>
      <c r="U62" s="20"/>
      <c r="V62" s="20"/>
      <c r="W62" s="20"/>
      <c r="X62" s="20"/>
      <c r="Y62" s="20"/>
      <c r="Z62" s="20"/>
      <c r="AA62" s="20"/>
      <c r="AB62" s="20"/>
      <c r="AC62" s="20"/>
      <c r="AD62" s="20"/>
      <c r="AE62" s="20"/>
      <c r="AF62" s="20"/>
      <c r="AG62" s="20"/>
      <c r="AH62" s="20"/>
      <c r="AI62" s="20"/>
      <c r="AJ62" s="20"/>
      <c r="AK62" s="20"/>
      <c r="AL62" s="20"/>
      <c r="AM62" s="20"/>
      <c r="AN62" s="20"/>
      <c r="AO62" s="20"/>
      <c r="AP62" s="20"/>
      <c r="AQ62" s="20"/>
      <c r="AR62" s="20"/>
      <c r="AS62" s="20"/>
      <c r="AT62" s="20"/>
      <c r="AU62" s="20"/>
      <c r="AV62" s="20"/>
      <c r="AW62" s="20"/>
      <c r="AX62" s="20"/>
      <c r="AY62" s="20"/>
      <c r="AZ62" s="20"/>
      <c r="BA62" s="20"/>
      <c r="BB62" s="20"/>
      <c r="BC62" s="20"/>
      <c r="BD62" s="20"/>
      <c r="BE62" s="20"/>
      <c r="BF62" s="20"/>
    </row>
    <row r="63">
      <c r="A63" s="42" t="s">
        <v>269</v>
      </c>
      <c r="B63" s="54" t="s">
        <v>270</v>
      </c>
      <c r="C63" s="49" t="s">
        <v>271</v>
      </c>
      <c r="D63" s="20"/>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c r="AO63" s="20"/>
      <c r="AP63" s="20"/>
      <c r="AQ63" s="20"/>
      <c r="AR63" s="20"/>
      <c r="AS63" s="20"/>
      <c r="AT63" s="20"/>
      <c r="AU63" s="20"/>
      <c r="AV63" s="20"/>
      <c r="AW63" s="20"/>
      <c r="AX63" s="20"/>
      <c r="AY63" s="20"/>
      <c r="AZ63" s="20"/>
      <c r="BA63" s="20"/>
      <c r="BB63" s="20"/>
      <c r="BC63" s="20"/>
      <c r="BD63" s="20"/>
      <c r="BE63" s="20"/>
      <c r="BF63" s="20"/>
    </row>
    <row r="64">
      <c r="A64" s="42" t="s">
        <v>272</v>
      </c>
      <c r="B64" s="54" t="s">
        <v>157</v>
      </c>
      <c r="C64" s="49" t="s">
        <v>273</v>
      </c>
      <c r="D64" s="20"/>
      <c r="E64" s="20"/>
      <c r="F64" s="20"/>
      <c r="G64" s="20"/>
      <c r="H64" s="20"/>
      <c r="I64" s="20"/>
      <c r="J64" s="20"/>
      <c r="K64" s="20"/>
      <c r="L64" s="20"/>
      <c r="M64" s="20"/>
      <c r="N64" s="20"/>
      <c r="O64" s="20"/>
      <c r="P64" s="20"/>
      <c r="Q64" s="20"/>
      <c r="R64" s="20"/>
      <c r="S64" s="20"/>
      <c r="T64" s="20"/>
      <c r="U64" s="20"/>
      <c r="V64" s="20"/>
      <c r="W64" s="20"/>
      <c r="X64" s="20"/>
      <c r="Y64" s="20"/>
      <c r="Z64" s="20"/>
      <c r="AA64" s="20"/>
      <c r="AB64" s="20"/>
      <c r="AC64" s="20"/>
      <c r="AD64" s="20"/>
      <c r="AE64" s="20"/>
      <c r="AF64" s="20"/>
      <c r="AG64" s="20"/>
      <c r="AH64" s="20"/>
      <c r="AI64" s="20"/>
      <c r="AJ64" s="20"/>
      <c r="AK64" s="20"/>
      <c r="AL64" s="20"/>
      <c r="AM64" s="20"/>
      <c r="AN64" s="20"/>
      <c r="AO64" s="20"/>
      <c r="AP64" s="20"/>
      <c r="AQ64" s="20"/>
      <c r="AR64" s="20"/>
      <c r="AS64" s="20"/>
      <c r="AT64" s="20"/>
      <c r="AU64" s="20"/>
      <c r="AV64" s="20"/>
      <c r="AW64" s="20"/>
      <c r="AX64" s="20"/>
      <c r="AY64" s="20"/>
      <c r="AZ64" s="20"/>
      <c r="BA64" s="20"/>
      <c r="BB64" s="20"/>
      <c r="BC64" s="20"/>
      <c r="BD64" s="20"/>
      <c r="BE64" s="20"/>
      <c r="BF64" s="20"/>
    </row>
    <row r="65">
      <c r="A65" s="42" t="s">
        <v>274</v>
      </c>
      <c r="B65" s="54" t="s">
        <v>157</v>
      </c>
      <c r="C65" s="45" t="s">
        <v>275</v>
      </c>
      <c r="D65" s="47" t="s">
        <v>276</v>
      </c>
      <c r="E65" s="47" t="s">
        <v>247</v>
      </c>
      <c r="F65" s="47" t="s">
        <v>193</v>
      </c>
      <c r="G65" s="20"/>
      <c r="H65" s="20"/>
      <c r="I65" s="20"/>
      <c r="J65" s="47" t="s">
        <v>218</v>
      </c>
      <c r="K65" s="47" t="s">
        <v>277</v>
      </c>
      <c r="L65" s="47" t="s">
        <v>278</v>
      </c>
      <c r="M65" s="47" t="s">
        <v>167</v>
      </c>
      <c r="N65" s="20"/>
      <c r="O65" s="20"/>
      <c r="P65" s="20"/>
      <c r="Q65" s="20"/>
      <c r="R65" s="20"/>
      <c r="S65" s="20"/>
      <c r="T65" s="20"/>
      <c r="U65" s="20"/>
      <c r="V65" s="20"/>
      <c r="W65" s="20"/>
      <c r="X65" s="20"/>
      <c r="Y65" s="20"/>
      <c r="Z65" s="20"/>
      <c r="AA65" s="20"/>
      <c r="AB65" s="20"/>
      <c r="AC65" s="20"/>
      <c r="AD65" s="20"/>
      <c r="AE65" s="20"/>
      <c r="AF65" s="20"/>
      <c r="AG65" s="20"/>
      <c r="AH65" s="20"/>
      <c r="AI65" s="20"/>
      <c r="AJ65" s="20"/>
      <c r="AK65" s="20"/>
      <c r="AL65" s="20"/>
      <c r="AM65" s="20"/>
      <c r="AN65" s="20"/>
      <c r="AO65" s="20"/>
      <c r="AP65" s="20"/>
      <c r="AQ65" s="20"/>
      <c r="AR65" s="20"/>
      <c r="AS65" s="20"/>
      <c r="AT65" s="20"/>
      <c r="AU65" s="20"/>
      <c r="AV65" s="20"/>
      <c r="AW65" s="20"/>
      <c r="AX65" s="20"/>
      <c r="AY65" s="20"/>
      <c r="AZ65" s="20"/>
      <c r="BA65" s="20"/>
      <c r="BB65" s="20"/>
      <c r="BC65" s="20"/>
      <c r="BD65" s="20"/>
      <c r="BE65" s="20"/>
      <c r="BF65" s="20"/>
    </row>
    <row r="66">
      <c r="A66" s="42" t="s">
        <v>279</v>
      </c>
      <c r="B66" s="44" t="s">
        <v>103</v>
      </c>
      <c r="C66" s="49" t="s">
        <v>280</v>
      </c>
      <c r="D66" s="20"/>
      <c r="E66" s="47" t="s">
        <v>63</v>
      </c>
      <c r="F66" s="47" t="s">
        <v>65</v>
      </c>
      <c r="G66" s="20"/>
      <c r="H66" s="20"/>
      <c r="I66" s="20"/>
      <c r="J66" s="47" t="s">
        <v>218</v>
      </c>
      <c r="K66" s="47" t="s">
        <v>281</v>
      </c>
      <c r="L66" s="47" t="s">
        <v>282</v>
      </c>
      <c r="M66" s="47" t="s">
        <v>167</v>
      </c>
      <c r="N66" s="20"/>
      <c r="O66" s="20"/>
      <c r="P66" s="20"/>
      <c r="Q66" s="20"/>
      <c r="R66" s="20"/>
      <c r="S66" s="20"/>
      <c r="T66" s="20"/>
      <c r="U66" s="20"/>
      <c r="V66" s="20"/>
      <c r="W66" s="20"/>
      <c r="X66" s="20"/>
      <c r="Y66" s="20"/>
      <c r="Z66" s="20"/>
      <c r="AA66" s="20"/>
      <c r="AB66" s="20"/>
      <c r="AC66" s="20"/>
      <c r="AD66" s="20"/>
      <c r="AE66" s="20"/>
      <c r="AF66" s="20"/>
      <c r="AG66" s="20"/>
      <c r="AH66" s="20"/>
      <c r="AI66" s="20"/>
      <c r="AJ66" s="20"/>
      <c r="AK66" s="20"/>
      <c r="AL66" s="20"/>
      <c r="AM66" s="20"/>
      <c r="AN66" s="20"/>
      <c r="AO66" s="20"/>
      <c r="AP66" s="20"/>
      <c r="AQ66" s="20"/>
      <c r="AR66" s="20"/>
      <c r="AS66" s="20"/>
      <c r="AT66" s="20"/>
      <c r="AU66" s="20"/>
      <c r="AV66" s="20"/>
      <c r="AW66" s="20"/>
      <c r="AX66" s="20"/>
      <c r="AY66" s="20"/>
      <c r="AZ66" s="20"/>
      <c r="BA66" s="20"/>
      <c r="BB66" s="20"/>
      <c r="BC66" s="20"/>
      <c r="BD66" s="20"/>
      <c r="BE66" s="20"/>
      <c r="BF66" s="20"/>
    </row>
    <row r="67">
      <c r="A67" s="42" t="s">
        <v>283</v>
      </c>
      <c r="B67" s="54" t="s">
        <v>157</v>
      </c>
      <c r="C67" s="49" t="s">
        <v>284</v>
      </c>
      <c r="D67" s="20"/>
      <c r="E67" s="20"/>
      <c r="F67" s="20"/>
      <c r="G67" s="20"/>
      <c r="H67" s="20"/>
      <c r="I67" s="20"/>
      <c r="J67" s="20"/>
      <c r="K67" s="20"/>
      <c r="L67" s="20"/>
      <c r="M67" s="20"/>
      <c r="N67" s="20"/>
      <c r="O67" s="20"/>
      <c r="P67" s="20"/>
      <c r="Q67" s="20"/>
      <c r="R67" s="20"/>
      <c r="S67" s="20"/>
      <c r="T67" s="20"/>
      <c r="U67" s="20"/>
      <c r="V67" s="20"/>
      <c r="W67" s="20"/>
      <c r="X67" s="20"/>
      <c r="Y67" s="20"/>
      <c r="Z67" s="20"/>
      <c r="AA67" s="20"/>
      <c r="AB67" s="20"/>
      <c r="AC67" s="20"/>
      <c r="AD67" s="20"/>
      <c r="AE67" s="20"/>
      <c r="AF67" s="20"/>
      <c r="AG67" s="20"/>
      <c r="AH67" s="20"/>
      <c r="AI67" s="20"/>
      <c r="AJ67" s="20"/>
      <c r="AK67" s="20"/>
      <c r="AL67" s="20"/>
      <c r="AM67" s="20"/>
      <c r="AN67" s="20"/>
      <c r="AO67" s="20"/>
      <c r="AP67" s="20"/>
      <c r="AQ67" s="20"/>
      <c r="AR67" s="20"/>
      <c r="AS67" s="20"/>
      <c r="AT67" s="20"/>
      <c r="AU67" s="20"/>
      <c r="AV67" s="20"/>
      <c r="AW67" s="20"/>
      <c r="AX67" s="20"/>
      <c r="AY67" s="20"/>
      <c r="AZ67" s="20"/>
      <c r="BA67" s="20"/>
      <c r="BB67" s="20"/>
      <c r="BC67" s="20"/>
      <c r="BD67" s="20"/>
      <c r="BE67" s="20"/>
      <c r="BF67" s="20"/>
    </row>
    <row r="68">
      <c r="A68" s="42" t="s">
        <v>285</v>
      </c>
      <c r="B68" s="44" t="s">
        <v>201</v>
      </c>
      <c r="C68" s="49" t="s">
        <v>286</v>
      </c>
      <c r="D68" s="20"/>
      <c r="E68" s="47"/>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20"/>
      <c r="AI68" s="20"/>
      <c r="AJ68" s="20"/>
      <c r="AK68" s="20"/>
      <c r="AL68" s="20"/>
      <c r="AM68" s="20"/>
      <c r="AN68" s="20"/>
      <c r="AO68" s="20"/>
      <c r="AP68" s="20"/>
      <c r="AQ68" s="20"/>
      <c r="AR68" s="20"/>
      <c r="AS68" s="20"/>
      <c r="AT68" s="20"/>
      <c r="AU68" s="20"/>
      <c r="AV68" s="20"/>
      <c r="AW68" s="20"/>
      <c r="AX68" s="20"/>
      <c r="AY68" s="20"/>
      <c r="AZ68" s="20"/>
      <c r="BA68" s="20"/>
      <c r="BB68" s="20"/>
      <c r="BC68" s="20"/>
      <c r="BD68" s="20"/>
      <c r="BE68" s="20"/>
      <c r="BF68" s="20"/>
    </row>
    <row r="69">
      <c r="A69" s="42" t="s">
        <v>287</v>
      </c>
      <c r="B69" s="44" t="s">
        <v>288</v>
      </c>
      <c r="C69" s="45" t="s">
        <v>289</v>
      </c>
      <c r="D69" s="20"/>
      <c r="E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c r="AG69" s="20"/>
      <c r="AH69" s="20"/>
      <c r="AI69" s="20"/>
      <c r="AJ69" s="20"/>
      <c r="AK69" s="20"/>
      <c r="AL69" s="20"/>
      <c r="AM69" s="20"/>
      <c r="AN69" s="20"/>
      <c r="AO69" s="20"/>
      <c r="AP69" s="20"/>
      <c r="AQ69" s="20"/>
      <c r="AR69" s="20"/>
      <c r="AS69" s="20"/>
      <c r="AT69" s="20"/>
      <c r="AU69" s="20"/>
      <c r="AV69" s="20"/>
      <c r="AW69" s="20"/>
      <c r="AX69" s="20"/>
      <c r="AY69" s="20"/>
      <c r="AZ69" s="20"/>
      <c r="BA69" s="20"/>
      <c r="BB69" s="20"/>
      <c r="BC69" s="20"/>
      <c r="BD69" s="20"/>
      <c r="BE69" s="20"/>
      <c r="BF69" s="20"/>
    </row>
    <row r="70">
      <c r="A70" s="42" t="s">
        <v>290</v>
      </c>
      <c r="B70" s="44" t="s">
        <v>103</v>
      </c>
      <c r="C70" s="49" t="s">
        <v>291</v>
      </c>
      <c r="D70" s="20"/>
      <c r="E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20"/>
      <c r="AI70" s="20"/>
      <c r="AJ70" s="20"/>
      <c r="AK70" s="20"/>
      <c r="AL70" s="20"/>
      <c r="AM70" s="20"/>
      <c r="AN70" s="20"/>
      <c r="AO70" s="20"/>
      <c r="AP70" s="20"/>
      <c r="AQ70" s="20"/>
      <c r="AR70" s="20"/>
      <c r="AS70" s="20"/>
      <c r="AT70" s="20"/>
      <c r="AU70" s="20"/>
      <c r="AV70" s="20"/>
      <c r="AW70" s="20"/>
      <c r="AX70" s="20"/>
      <c r="AY70" s="20"/>
      <c r="AZ70" s="20"/>
      <c r="BA70" s="20"/>
      <c r="BB70" s="20"/>
      <c r="BC70" s="20"/>
      <c r="BD70" s="20"/>
      <c r="BE70" s="20"/>
      <c r="BF70" s="20"/>
    </row>
    <row r="71">
      <c r="A71" s="42" t="s">
        <v>292</v>
      </c>
      <c r="B71" s="44" t="s">
        <v>293</v>
      </c>
      <c r="C71" s="45" t="s">
        <v>294</v>
      </c>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c r="AG71" s="20"/>
      <c r="AH71" s="20"/>
      <c r="AI71" s="20"/>
      <c r="AJ71" s="20"/>
      <c r="AK71" s="20"/>
      <c r="AL71" s="20"/>
      <c r="AM71" s="20"/>
      <c r="AN71" s="20"/>
      <c r="AO71" s="20"/>
      <c r="AP71" s="20"/>
      <c r="AQ71" s="20"/>
      <c r="AR71" s="20"/>
      <c r="AS71" s="20"/>
      <c r="AT71" s="20"/>
      <c r="AU71" s="20"/>
      <c r="AV71" s="20"/>
      <c r="AW71" s="20"/>
      <c r="AX71" s="20"/>
      <c r="AY71" s="20"/>
      <c r="AZ71" s="20"/>
      <c r="BA71" s="20"/>
      <c r="BB71" s="20"/>
      <c r="BC71" s="20"/>
      <c r="BD71" s="20"/>
      <c r="BE71" s="20"/>
      <c r="BF71" s="20"/>
    </row>
    <row r="72">
      <c r="A72" s="42" t="s">
        <v>295</v>
      </c>
      <c r="B72" s="54" t="s">
        <v>215</v>
      </c>
      <c r="C72" s="49" t="s">
        <v>296</v>
      </c>
      <c r="D72" s="20"/>
      <c r="E72" s="20"/>
      <c r="F72" s="20"/>
      <c r="G72" s="20"/>
      <c r="H72" s="20"/>
      <c r="I72" s="20"/>
      <c r="J72" s="20"/>
      <c r="K72" s="20"/>
      <c r="L72" s="20"/>
      <c r="M72" s="20"/>
      <c r="N72" s="20"/>
      <c r="O72" s="20"/>
      <c r="P72" s="20"/>
      <c r="Q72" s="20"/>
      <c r="R72" s="20"/>
      <c r="S72" s="20"/>
      <c r="T72" s="20"/>
      <c r="U72" s="20"/>
      <c r="V72" s="20"/>
      <c r="W72" s="20"/>
      <c r="X72" s="20"/>
      <c r="Y72" s="20"/>
      <c r="Z72" s="20"/>
      <c r="AA72" s="20"/>
      <c r="AB72" s="20"/>
      <c r="AC72" s="20"/>
      <c r="AD72" s="20"/>
      <c r="AE72" s="20"/>
      <c r="AF72" s="20"/>
      <c r="AG72" s="20"/>
      <c r="AH72" s="20"/>
      <c r="AI72" s="20"/>
      <c r="AJ72" s="20"/>
      <c r="AK72" s="20"/>
      <c r="AL72" s="20"/>
      <c r="AM72" s="20"/>
      <c r="AN72" s="20"/>
      <c r="AO72" s="20"/>
      <c r="AP72" s="20"/>
      <c r="AQ72" s="20"/>
      <c r="AR72" s="20"/>
      <c r="AS72" s="20"/>
      <c r="AT72" s="20"/>
      <c r="AU72" s="20"/>
      <c r="AV72" s="20"/>
      <c r="AW72" s="20"/>
      <c r="AX72" s="20"/>
      <c r="AY72" s="20"/>
      <c r="AZ72" s="20"/>
      <c r="BA72" s="20"/>
      <c r="BB72" s="20"/>
      <c r="BC72" s="20"/>
      <c r="BD72" s="20"/>
      <c r="BE72" s="20"/>
      <c r="BF72" s="20"/>
    </row>
    <row r="73">
      <c r="A73" s="42" t="s">
        <v>297</v>
      </c>
      <c r="B73" s="44" t="s">
        <v>298</v>
      </c>
      <c r="C73" s="49" t="s">
        <v>299</v>
      </c>
      <c r="D73" s="47" t="s">
        <v>300</v>
      </c>
      <c r="E73" s="47" t="s">
        <v>63</v>
      </c>
      <c r="F73" s="47" t="s">
        <v>65</v>
      </c>
      <c r="G73" s="20"/>
      <c r="H73" s="47" t="s">
        <v>3</v>
      </c>
      <c r="I73" s="20"/>
      <c r="J73" s="47" t="s">
        <v>167</v>
      </c>
      <c r="K73" s="47" t="s">
        <v>301</v>
      </c>
      <c r="L73" s="47" t="s">
        <v>302</v>
      </c>
      <c r="M73" s="47" t="s">
        <v>167</v>
      </c>
      <c r="N73" s="20"/>
      <c r="O73" s="20"/>
      <c r="P73" s="20"/>
      <c r="Q73" s="20"/>
      <c r="R73" s="20"/>
      <c r="S73" s="20"/>
      <c r="T73" s="20"/>
      <c r="U73" s="20"/>
      <c r="V73" s="20"/>
      <c r="W73" s="20"/>
      <c r="X73" s="20"/>
      <c r="Y73" s="20"/>
      <c r="Z73" s="20"/>
      <c r="AA73" s="20"/>
      <c r="AB73" s="20"/>
      <c r="AC73" s="20"/>
      <c r="AD73" s="20"/>
      <c r="AE73" s="20"/>
      <c r="AF73" s="20"/>
      <c r="AG73" s="20"/>
      <c r="AH73" s="20"/>
      <c r="AI73" s="20"/>
      <c r="AJ73" s="20"/>
      <c r="AK73" s="20"/>
      <c r="AL73" s="20"/>
      <c r="AM73" s="20"/>
      <c r="AN73" s="20"/>
      <c r="AO73" s="20"/>
      <c r="AP73" s="20"/>
      <c r="AQ73" s="20"/>
      <c r="AR73" s="20"/>
      <c r="AS73" s="20"/>
      <c r="AT73" s="20"/>
      <c r="AU73" s="20"/>
      <c r="AV73" s="20"/>
      <c r="AW73" s="20"/>
      <c r="AX73" s="20"/>
      <c r="AY73" s="20"/>
      <c r="AZ73" s="20"/>
      <c r="BA73" s="20"/>
      <c r="BB73" s="20"/>
      <c r="BC73" s="20"/>
      <c r="BD73" s="20"/>
      <c r="BE73" s="20"/>
      <c r="BF73" s="20"/>
    </row>
    <row r="74">
      <c r="A74" s="42" t="s">
        <v>303</v>
      </c>
      <c r="B74" s="44" t="s">
        <v>176</v>
      </c>
      <c r="C74" s="45" t="s">
        <v>304</v>
      </c>
      <c r="D74" s="20"/>
      <c r="E74" s="20"/>
      <c r="F74" s="20"/>
      <c r="G74" s="20"/>
      <c r="H74" s="20"/>
      <c r="I74" s="20"/>
      <c r="J74" s="20"/>
      <c r="K74" s="20"/>
      <c r="L74" s="20"/>
      <c r="M74" s="20"/>
      <c r="N74" s="20"/>
      <c r="O74" s="20"/>
      <c r="P74" s="20"/>
      <c r="Q74" s="20"/>
      <c r="R74" s="20"/>
      <c r="S74" s="20"/>
      <c r="T74" s="20"/>
      <c r="U74" s="20"/>
      <c r="V74" s="20"/>
      <c r="W74" s="20"/>
      <c r="X74" s="20"/>
      <c r="Y74" s="20"/>
      <c r="Z74" s="20"/>
      <c r="AA74" s="20"/>
      <c r="AB74" s="20"/>
      <c r="AC74" s="20"/>
      <c r="AD74" s="20"/>
      <c r="AE74" s="20"/>
      <c r="AF74" s="20"/>
      <c r="AG74" s="20"/>
      <c r="AH74" s="20"/>
      <c r="AI74" s="20"/>
      <c r="AJ74" s="20"/>
      <c r="AK74" s="20"/>
      <c r="AL74" s="20"/>
      <c r="AM74" s="20"/>
      <c r="AN74" s="20"/>
      <c r="AO74" s="20"/>
      <c r="AP74" s="20"/>
      <c r="AQ74" s="20"/>
      <c r="AR74" s="20"/>
      <c r="AS74" s="20"/>
      <c r="AT74" s="20"/>
      <c r="AU74" s="20"/>
      <c r="AV74" s="20"/>
      <c r="AW74" s="20"/>
      <c r="AX74" s="20"/>
      <c r="AY74" s="20"/>
      <c r="AZ74" s="20"/>
      <c r="BA74" s="20"/>
      <c r="BB74" s="20"/>
      <c r="BC74" s="20"/>
      <c r="BD74" s="20"/>
      <c r="BE74" s="20"/>
      <c r="BF74" s="20"/>
    </row>
    <row r="75">
      <c r="A75" s="42" t="s">
        <v>305</v>
      </c>
      <c r="B75" s="54" t="s">
        <v>157</v>
      </c>
      <c r="C75" s="49" t="s">
        <v>306</v>
      </c>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c r="AX75" s="20"/>
      <c r="AY75" s="20"/>
      <c r="AZ75" s="20"/>
      <c r="BA75" s="20"/>
      <c r="BB75" s="20"/>
      <c r="BC75" s="20"/>
      <c r="BD75" s="20"/>
      <c r="BE75" s="20"/>
      <c r="BF75" s="20"/>
    </row>
    <row r="76">
      <c r="A76" s="42" t="s">
        <v>307</v>
      </c>
      <c r="B76" s="54" t="s">
        <v>308</v>
      </c>
      <c r="C76" s="49" t="s">
        <v>309</v>
      </c>
      <c r="D76" s="20"/>
      <c r="E76" s="20"/>
      <c r="F76" s="20"/>
      <c r="G76" s="20"/>
      <c r="H76" s="20"/>
      <c r="I76" s="20"/>
      <c r="J76" s="20"/>
      <c r="K76" s="20"/>
      <c r="L76" s="20"/>
      <c r="M76" s="20"/>
      <c r="N76" s="20"/>
      <c r="O76" s="20"/>
      <c r="P76" s="20"/>
      <c r="Q76" s="20"/>
      <c r="R76" s="20"/>
      <c r="S76" s="20"/>
      <c r="T76" s="20"/>
      <c r="U76" s="20"/>
      <c r="V76" s="20"/>
      <c r="W76" s="20"/>
      <c r="X76" s="20"/>
      <c r="Y76" s="20"/>
      <c r="Z76" s="20"/>
      <c r="AA76" s="20"/>
      <c r="AB76" s="20"/>
      <c r="AC76" s="20"/>
      <c r="AD76" s="20"/>
      <c r="AE76" s="20"/>
      <c r="AF76" s="20"/>
      <c r="AG76" s="20"/>
      <c r="AH76" s="20"/>
      <c r="AI76" s="20"/>
      <c r="AJ76" s="20"/>
      <c r="AK76" s="20"/>
      <c r="AL76" s="20"/>
      <c r="AM76" s="20"/>
      <c r="AN76" s="20"/>
      <c r="AO76" s="20"/>
      <c r="AP76" s="20"/>
      <c r="AQ76" s="20"/>
      <c r="AR76" s="20"/>
      <c r="AS76" s="20"/>
      <c r="AT76" s="20"/>
      <c r="AU76" s="20"/>
      <c r="AV76" s="20"/>
      <c r="AW76" s="20"/>
      <c r="AX76" s="20"/>
      <c r="AY76" s="20"/>
      <c r="AZ76" s="20"/>
      <c r="BA76" s="20"/>
      <c r="BB76" s="20"/>
      <c r="BC76" s="20"/>
      <c r="BD76" s="20"/>
      <c r="BE76" s="20"/>
      <c r="BF76" s="20"/>
    </row>
    <row r="77">
      <c r="A77" s="42" t="s">
        <v>310</v>
      </c>
      <c r="B77" s="44" t="s">
        <v>85</v>
      </c>
      <c r="C77" s="49" t="s">
        <v>311</v>
      </c>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c r="AE77" s="20"/>
      <c r="AF77" s="20"/>
      <c r="AG77" s="20"/>
      <c r="AH77" s="20"/>
      <c r="AI77" s="20"/>
      <c r="AJ77" s="20"/>
      <c r="AK77" s="20"/>
      <c r="AL77" s="20"/>
      <c r="AM77" s="20"/>
      <c r="AN77" s="20"/>
      <c r="AO77" s="20"/>
      <c r="AP77" s="20"/>
      <c r="AQ77" s="20"/>
      <c r="AR77" s="20"/>
      <c r="AS77" s="20"/>
      <c r="AT77" s="20"/>
      <c r="AU77" s="20"/>
      <c r="AV77" s="20"/>
      <c r="AW77" s="20"/>
      <c r="AX77" s="20"/>
      <c r="AY77" s="20"/>
      <c r="AZ77" s="20"/>
      <c r="BA77" s="20"/>
      <c r="BB77" s="20"/>
      <c r="BC77" s="20"/>
      <c r="BD77" s="20"/>
      <c r="BE77" s="20"/>
      <c r="BF77" s="20"/>
    </row>
    <row r="78">
      <c r="A78" s="42" t="s">
        <v>312</v>
      </c>
      <c r="B78" s="44" t="s">
        <v>201</v>
      </c>
      <c r="C78" s="49" t="s">
        <v>313</v>
      </c>
      <c r="D78" s="20"/>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c r="AE78" s="20"/>
      <c r="AF78" s="20"/>
      <c r="AG78" s="20"/>
      <c r="AH78" s="20"/>
      <c r="AI78" s="20"/>
      <c r="AJ78" s="20"/>
      <c r="AK78" s="20"/>
      <c r="AL78" s="20"/>
      <c r="AM78" s="20"/>
      <c r="AN78" s="20"/>
      <c r="AO78" s="20"/>
      <c r="AP78" s="20"/>
      <c r="AQ78" s="20"/>
      <c r="AR78" s="20"/>
      <c r="AS78" s="20"/>
      <c r="AT78" s="20"/>
      <c r="AU78" s="20"/>
      <c r="AV78" s="20"/>
      <c r="AW78" s="20"/>
      <c r="AX78" s="20"/>
      <c r="AY78" s="20"/>
      <c r="AZ78" s="20"/>
      <c r="BA78" s="20"/>
      <c r="BB78" s="20"/>
      <c r="BC78" s="20"/>
      <c r="BD78" s="20"/>
      <c r="BE78" s="20"/>
      <c r="BF78" s="20"/>
    </row>
    <row r="79">
      <c r="A79" s="42" t="s">
        <v>314</v>
      </c>
      <c r="B79" s="44" t="s">
        <v>315</v>
      </c>
      <c r="C79" s="49" t="s">
        <v>316</v>
      </c>
      <c r="D79" s="20"/>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c r="AE79" s="20"/>
      <c r="AF79" s="20"/>
      <c r="AG79" s="20"/>
      <c r="AH79" s="20"/>
      <c r="AI79" s="20"/>
      <c r="AJ79" s="20"/>
      <c r="AK79" s="20"/>
      <c r="AL79" s="20"/>
      <c r="AM79" s="20"/>
      <c r="AN79" s="20"/>
      <c r="AO79" s="20"/>
      <c r="AP79" s="20"/>
      <c r="AQ79" s="20"/>
      <c r="AR79" s="20"/>
      <c r="AS79" s="20"/>
      <c r="AT79" s="20"/>
      <c r="AU79" s="20"/>
      <c r="AV79" s="20"/>
      <c r="AW79" s="20"/>
      <c r="AX79" s="20"/>
      <c r="AY79" s="20"/>
      <c r="AZ79" s="20"/>
      <c r="BA79" s="20"/>
      <c r="BB79" s="20"/>
      <c r="BC79" s="20"/>
      <c r="BD79" s="20"/>
      <c r="BE79" s="20"/>
      <c r="BF79" s="20"/>
    </row>
    <row r="80">
      <c r="A80" s="42" t="s">
        <v>317</v>
      </c>
      <c r="B80" s="54" t="s">
        <v>157</v>
      </c>
      <c r="C80" s="49" t="s">
        <v>318</v>
      </c>
      <c r="D80" s="20"/>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c r="AE80" s="20"/>
      <c r="AF80" s="20"/>
      <c r="AG80" s="20"/>
      <c r="AH80" s="20"/>
      <c r="AI80" s="20"/>
      <c r="AJ80" s="20"/>
      <c r="AK80" s="20"/>
      <c r="AL80" s="20"/>
      <c r="AM80" s="20"/>
      <c r="AN80" s="20"/>
      <c r="AO80" s="20"/>
      <c r="AP80" s="20"/>
      <c r="AQ80" s="20"/>
      <c r="AR80" s="20"/>
      <c r="AS80" s="20"/>
      <c r="AT80" s="20"/>
      <c r="AU80" s="20"/>
      <c r="AV80" s="20"/>
      <c r="AW80" s="20"/>
      <c r="AX80" s="20"/>
      <c r="AY80" s="20"/>
      <c r="AZ80" s="20"/>
      <c r="BA80" s="20"/>
      <c r="BB80" s="20"/>
      <c r="BC80" s="20"/>
      <c r="BD80" s="20"/>
      <c r="BE80" s="20"/>
      <c r="BF80" s="20"/>
    </row>
    <row r="81">
      <c r="A81" s="42" t="s">
        <v>319</v>
      </c>
      <c r="B81" s="44" t="s">
        <v>85</v>
      </c>
      <c r="C81" s="49" t="s">
        <v>320</v>
      </c>
      <c r="D81" s="20"/>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c r="AE81" s="20"/>
      <c r="AF81" s="20"/>
      <c r="AG81" s="20"/>
      <c r="AH81" s="20"/>
      <c r="AI81" s="20"/>
      <c r="AJ81" s="20"/>
      <c r="AK81" s="20"/>
      <c r="AL81" s="20"/>
      <c r="AM81" s="20"/>
      <c r="AN81" s="20"/>
      <c r="AO81" s="20"/>
      <c r="AP81" s="20"/>
      <c r="AQ81" s="20"/>
      <c r="AR81" s="20"/>
      <c r="AS81" s="20"/>
      <c r="AT81" s="20"/>
      <c r="AU81" s="20"/>
      <c r="AV81" s="20"/>
      <c r="AW81" s="20"/>
      <c r="AX81" s="20"/>
      <c r="AY81" s="20"/>
      <c r="AZ81" s="20"/>
      <c r="BA81" s="20"/>
      <c r="BB81" s="20"/>
      <c r="BC81" s="20"/>
      <c r="BD81" s="20"/>
      <c r="BE81" s="20"/>
      <c r="BF81" s="20"/>
    </row>
    <row r="82">
      <c r="A82" s="42" t="s">
        <v>321</v>
      </c>
      <c r="B82" s="54" t="s">
        <v>322</v>
      </c>
      <c r="C82" s="49" t="s">
        <v>323</v>
      </c>
      <c r="D82" s="20"/>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c r="AE82" s="20"/>
      <c r="AF82" s="20"/>
      <c r="AG82" s="20"/>
      <c r="AH82" s="20"/>
      <c r="AI82" s="20"/>
      <c r="AJ82" s="20"/>
      <c r="AK82" s="20"/>
      <c r="AL82" s="20"/>
      <c r="AM82" s="20"/>
      <c r="AN82" s="20"/>
      <c r="AO82" s="20"/>
      <c r="AP82" s="20"/>
      <c r="AQ82" s="20"/>
      <c r="AR82" s="20"/>
      <c r="AS82" s="20"/>
      <c r="AT82" s="20"/>
      <c r="AU82" s="20"/>
      <c r="AV82" s="20"/>
      <c r="AW82" s="20"/>
      <c r="AX82" s="20"/>
      <c r="AY82" s="20"/>
      <c r="AZ82" s="20"/>
      <c r="BA82" s="20"/>
      <c r="BB82" s="20"/>
      <c r="BC82" s="20"/>
      <c r="BD82" s="20"/>
      <c r="BE82" s="20"/>
      <c r="BF82" s="20"/>
    </row>
    <row r="83">
      <c r="A83" s="42" t="s">
        <v>324</v>
      </c>
      <c r="B83" s="44" t="s">
        <v>325</v>
      </c>
      <c r="C83" s="49" t="s">
        <v>326</v>
      </c>
      <c r="D83" s="20"/>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c r="AE83" s="20"/>
      <c r="AF83" s="20"/>
      <c r="AG83" s="20"/>
      <c r="AH83" s="20"/>
      <c r="AI83" s="20"/>
      <c r="AJ83" s="20"/>
      <c r="AK83" s="20"/>
      <c r="AL83" s="20"/>
      <c r="AM83" s="20"/>
      <c r="AN83" s="20"/>
      <c r="AO83" s="20"/>
      <c r="AP83" s="20"/>
      <c r="AQ83" s="20"/>
      <c r="AR83" s="20"/>
      <c r="AS83" s="20"/>
      <c r="AT83" s="20"/>
      <c r="AU83" s="20"/>
      <c r="AV83" s="20"/>
      <c r="AW83" s="20"/>
      <c r="AX83" s="20"/>
      <c r="AY83" s="20"/>
      <c r="AZ83" s="20"/>
      <c r="BA83" s="20"/>
      <c r="BB83" s="20"/>
      <c r="BC83" s="20"/>
      <c r="BD83" s="20"/>
      <c r="BE83" s="20"/>
      <c r="BF83" s="20"/>
    </row>
    <row r="84">
      <c r="A84" s="42" t="s">
        <v>327</v>
      </c>
      <c r="B84" s="44" t="s">
        <v>213</v>
      </c>
      <c r="C84" s="45" t="s">
        <v>328</v>
      </c>
      <c r="D84" s="20"/>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c r="AE84" s="20"/>
      <c r="AF84" s="20"/>
      <c r="AG84" s="20"/>
      <c r="AH84" s="20"/>
      <c r="AI84" s="20"/>
      <c r="AJ84" s="20"/>
      <c r="AK84" s="20"/>
      <c r="AL84" s="20"/>
      <c r="AM84" s="20"/>
      <c r="AN84" s="20"/>
      <c r="AO84" s="20"/>
      <c r="AP84" s="20"/>
      <c r="AQ84" s="20"/>
      <c r="AR84" s="20"/>
      <c r="AS84" s="20"/>
      <c r="AT84" s="20"/>
      <c r="AU84" s="20"/>
      <c r="AV84" s="20"/>
      <c r="AW84" s="20"/>
      <c r="AX84" s="20"/>
      <c r="AY84" s="20"/>
      <c r="AZ84" s="20"/>
      <c r="BA84" s="20"/>
      <c r="BB84" s="20"/>
      <c r="BC84" s="20"/>
      <c r="BD84" s="20"/>
      <c r="BE84" s="20"/>
      <c r="BF84" s="20"/>
    </row>
    <row r="85">
      <c r="A85" s="34" t="s">
        <v>329</v>
      </c>
      <c r="D85" s="20"/>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c r="AG85" s="20"/>
      <c r="AH85" s="20"/>
      <c r="AI85" s="20"/>
      <c r="AJ85" s="20"/>
      <c r="AK85" s="20"/>
      <c r="AL85" s="20"/>
      <c r="AM85" s="20"/>
      <c r="AN85" s="20"/>
      <c r="AO85" s="20"/>
      <c r="AP85" s="20"/>
      <c r="AQ85" s="20"/>
      <c r="AR85" s="20"/>
      <c r="AS85" s="20"/>
      <c r="AT85" s="20"/>
      <c r="AU85" s="20"/>
      <c r="AV85" s="20"/>
      <c r="AW85" s="20"/>
      <c r="AX85" s="20"/>
      <c r="AY85" s="20"/>
      <c r="AZ85" s="20"/>
      <c r="BA85" s="20"/>
      <c r="BB85" s="20"/>
      <c r="BC85" s="20"/>
      <c r="BD85" s="20"/>
      <c r="BE85" s="20"/>
      <c r="BF85" s="20"/>
    </row>
    <row r="86">
      <c r="A86" s="42" t="s">
        <v>330</v>
      </c>
      <c r="B86" s="44" t="s">
        <v>201</v>
      </c>
      <c r="C86" s="49" t="s">
        <v>331</v>
      </c>
      <c r="D86" s="20"/>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c r="AG86" s="20"/>
      <c r="AH86" s="20"/>
      <c r="AI86" s="20"/>
      <c r="AJ86" s="20"/>
      <c r="AK86" s="20"/>
      <c r="AL86" s="20"/>
      <c r="AM86" s="20"/>
      <c r="AN86" s="20"/>
      <c r="AO86" s="20"/>
      <c r="AP86" s="20"/>
      <c r="AQ86" s="20"/>
      <c r="AR86" s="20"/>
      <c r="AS86" s="20"/>
      <c r="AT86" s="20"/>
      <c r="AU86" s="20"/>
      <c r="AV86" s="20"/>
      <c r="AW86" s="20"/>
      <c r="AX86" s="20"/>
      <c r="AY86" s="20"/>
      <c r="AZ86" s="20"/>
      <c r="BA86" s="20"/>
      <c r="BB86" s="20"/>
      <c r="BC86" s="20"/>
      <c r="BD86" s="20"/>
      <c r="BE86" s="20"/>
      <c r="BF86" s="20"/>
    </row>
    <row r="87">
      <c r="A87" s="42" t="s">
        <v>332</v>
      </c>
      <c r="B87" s="44" t="s">
        <v>85</v>
      </c>
      <c r="C87" s="49" t="s">
        <v>333</v>
      </c>
      <c r="D87" s="20"/>
      <c r="E87" s="47" t="s">
        <v>63</v>
      </c>
      <c r="F87" s="47" t="s">
        <v>65</v>
      </c>
      <c r="G87" s="20"/>
      <c r="H87" s="47" t="s">
        <v>334</v>
      </c>
      <c r="I87" s="20"/>
      <c r="J87" s="47" t="s">
        <v>167</v>
      </c>
      <c r="K87" s="47" t="s">
        <v>335</v>
      </c>
      <c r="L87" s="47" t="s">
        <v>336</v>
      </c>
      <c r="M87" s="47" t="s">
        <v>337</v>
      </c>
      <c r="N87" s="20"/>
      <c r="O87" s="20"/>
      <c r="P87" s="20"/>
      <c r="Q87" s="20"/>
      <c r="R87" s="20"/>
      <c r="S87" s="20"/>
      <c r="T87" s="20"/>
      <c r="U87" s="20"/>
      <c r="V87" s="20"/>
      <c r="W87" s="20"/>
      <c r="X87" s="20"/>
      <c r="Y87" s="20"/>
      <c r="Z87" s="20"/>
      <c r="AA87" s="20"/>
      <c r="AB87" s="20"/>
      <c r="AC87" s="20"/>
      <c r="AD87" s="20"/>
      <c r="AE87" s="20"/>
      <c r="AF87" s="20"/>
      <c r="AG87" s="20"/>
      <c r="AH87" s="20"/>
      <c r="AI87" s="20"/>
      <c r="AJ87" s="20"/>
      <c r="AK87" s="20"/>
      <c r="AL87" s="20"/>
      <c r="AM87" s="20"/>
      <c r="AN87" s="20"/>
      <c r="AO87" s="20"/>
      <c r="AP87" s="20"/>
      <c r="AQ87" s="20"/>
      <c r="AR87" s="20"/>
      <c r="AS87" s="20"/>
      <c r="AT87" s="20"/>
      <c r="AU87" s="20"/>
      <c r="AV87" s="20"/>
      <c r="AW87" s="20"/>
      <c r="AX87" s="20"/>
      <c r="AY87" s="20"/>
      <c r="AZ87" s="20"/>
      <c r="BA87" s="20"/>
      <c r="BB87" s="20"/>
      <c r="BC87" s="20"/>
      <c r="BD87" s="20"/>
      <c r="BE87" s="20"/>
      <c r="BF87" s="20"/>
    </row>
    <row r="88">
      <c r="A88" s="42" t="s">
        <v>338</v>
      </c>
      <c r="B88" s="44" t="s">
        <v>85</v>
      </c>
      <c r="C88" s="49" t="s">
        <v>339</v>
      </c>
      <c r="D88" s="20"/>
      <c r="E88" s="47" t="s">
        <v>247</v>
      </c>
      <c r="F88" s="47" t="s">
        <v>193</v>
      </c>
      <c r="G88" s="20"/>
      <c r="H88" s="47" t="s">
        <v>338</v>
      </c>
      <c r="I88" s="20"/>
      <c r="J88" s="47" t="s">
        <v>167</v>
      </c>
      <c r="K88" s="47" t="s">
        <v>21</v>
      </c>
      <c r="L88" s="47" t="s">
        <v>340</v>
      </c>
      <c r="M88" s="47" t="s">
        <v>167</v>
      </c>
      <c r="N88" s="20"/>
      <c r="O88" s="20"/>
      <c r="P88" s="20"/>
      <c r="Q88" s="20"/>
      <c r="R88" s="20"/>
      <c r="S88" s="20"/>
      <c r="T88" s="20"/>
      <c r="U88" s="20"/>
      <c r="V88" s="20"/>
      <c r="W88" s="20"/>
      <c r="X88" s="20"/>
      <c r="Y88" s="20"/>
      <c r="Z88" s="20"/>
      <c r="AA88" s="20"/>
      <c r="AB88" s="20"/>
      <c r="AC88" s="20"/>
      <c r="AD88" s="20"/>
      <c r="AE88" s="20"/>
      <c r="AF88" s="20"/>
      <c r="AG88" s="20"/>
      <c r="AH88" s="20"/>
      <c r="AI88" s="20"/>
      <c r="AJ88" s="20"/>
      <c r="AK88" s="20"/>
      <c r="AL88" s="20"/>
      <c r="AM88" s="20"/>
      <c r="AN88" s="20"/>
      <c r="AO88" s="20"/>
      <c r="AP88" s="20"/>
      <c r="AQ88" s="20"/>
      <c r="AR88" s="20"/>
      <c r="AS88" s="20"/>
      <c r="AT88" s="20"/>
      <c r="AU88" s="20"/>
      <c r="AV88" s="20"/>
      <c r="AW88" s="20"/>
      <c r="AX88" s="20"/>
      <c r="AY88" s="20"/>
      <c r="AZ88" s="20"/>
      <c r="BA88" s="20"/>
      <c r="BB88" s="20"/>
      <c r="BC88" s="20"/>
      <c r="BD88" s="20"/>
      <c r="BE88" s="20"/>
      <c r="BF88" s="20"/>
    </row>
    <row r="89">
      <c r="A89" s="42" t="s">
        <v>341</v>
      </c>
      <c r="B89" s="44" t="s">
        <v>85</v>
      </c>
      <c r="C89" s="49" t="s">
        <v>342</v>
      </c>
      <c r="D89" s="20"/>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c r="AE89" s="20"/>
      <c r="AF89" s="20"/>
      <c r="AG89" s="20"/>
      <c r="AH89" s="20"/>
      <c r="AI89" s="20"/>
      <c r="AJ89" s="20"/>
      <c r="AK89" s="20"/>
      <c r="AL89" s="20"/>
      <c r="AM89" s="20"/>
      <c r="AN89" s="20"/>
      <c r="AO89" s="20"/>
      <c r="AP89" s="20"/>
      <c r="AQ89" s="20"/>
      <c r="AR89" s="20"/>
      <c r="AS89" s="20"/>
      <c r="AT89" s="20"/>
      <c r="AU89" s="20"/>
      <c r="AV89" s="20"/>
      <c r="AW89" s="20"/>
      <c r="AX89" s="20"/>
      <c r="AY89" s="20"/>
      <c r="AZ89" s="20"/>
      <c r="BA89" s="20"/>
      <c r="BB89" s="20"/>
      <c r="BC89" s="20"/>
      <c r="BD89" s="20"/>
      <c r="BE89" s="20"/>
      <c r="BF89" s="20"/>
    </row>
    <row r="90">
      <c r="A90" s="42" t="s">
        <v>51</v>
      </c>
      <c r="B90" s="54" t="s">
        <v>343</v>
      </c>
      <c r="C90" s="49" t="s">
        <v>344</v>
      </c>
      <c r="D90" s="47" t="s">
        <v>345</v>
      </c>
      <c r="E90" s="47" t="s">
        <v>63</v>
      </c>
      <c r="F90" s="47" t="s">
        <v>65</v>
      </c>
      <c r="G90" s="20"/>
      <c r="H90" s="47" t="s">
        <v>346</v>
      </c>
      <c r="I90" s="20"/>
      <c r="J90" s="47" t="s">
        <v>167</v>
      </c>
      <c r="K90" s="47" t="s">
        <v>347</v>
      </c>
      <c r="L90" s="47" t="s">
        <v>348</v>
      </c>
      <c r="M90" s="47" t="s">
        <v>167</v>
      </c>
      <c r="N90" s="20"/>
      <c r="O90" s="20"/>
      <c r="P90" s="20"/>
      <c r="Q90" s="20"/>
      <c r="R90" s="20"/>
      <c r="S90" s="20"/>
      <c r="T90" s="20"/>
      <c r="U90" s="20"/>
      <c r="V90" s="20"/>
      <c r="W90" s="20"/>
      <c r="X90" s="20"/>
      <c r="Y90" s="20"/>
      <c r="Z90" s="20"/>
      <c r="AA90" s="20"/>
      <c r="AB90" s="20"/>
      <c r="AC90" s="20"/>
      <c r="AD90" s="20"/>
      <c r="AE90" s="20"/>
      <c r="AF90" s="20"/>
      <c r="AG90" s="20"/>
      <c r="AH90" s="20"/>
      <c r="AI90" s="20"/>
      <c r="AJ90" s="20"/>
      <c r="AK90" s="20"/>
      <c r="AL90" s="20"/>
      <c r="AM90" s="20"/>
      <c r="AN90" s="20"/>
      <c r="AO90" s="20"/>
      <c r="AP90" s="20"/>
      <c r="AQ90" s="20"/>
      <c r="AR90" s="20"/>
      <c r="AS90" s="20"/>
      <c r="AT90" s="20"/>
      <c r="AU90" s="20"/>
      <c r="AV90" s="20"/>
      <c r="AW90" s="20"/>
      <c r="AX90" s="20"/>
      <c r="AY90" s="20"/>
      <c r="AZ90" s="20"/>
      <c r="BA90" s="20"/>
      <c r="BB90" s="20"/>
      <c r="BC90" s="20"/>
      <c r="BD90" s="20"/>
      <c r="BE90" s="20"/>
      <c r="BF90" s="20"/>
    </row>
    <row r="91">
      <c r="A91" s="42" t="s">
        <v>349</v>
      </c>
      <c r="B91" s="54" t="s">
        <v>350</v>
      </c>
      <c r="C91" s="49" t="s">
        <v>351</v>
      </c>
      <c r="D91" s="20"/>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c r="AE91" s="20"/>
      <c r="AF91" s="20"/>
      <c r="AG91" s="20"/>
      <c r="AH91" s="20"/>
      <c r="AI91" s="20"/>
      <c r="AJ91" s="20"/>
      <c r="AK91" s="20"/>
      <c r="AL91" s="20"/>
      <c r="AM91" s="20"/>
      <c r="AN91" s="20"/>
      <c r="AO91" s="20"/>
      <c r="AP91" s="20"/>
      <c r="AQ91" s="20"/>
      <c r="AR91" s="20"/>
      <c r="AS91" s="20"/>
      <c r="AT91" s="20"/>
      <c r="AU91" s="20"/>
      <c r="AV91" s="20"/>
      <c r="AW91" s="20"/>
      <c r="AX91" s="20"/>
      <c r="AY91" s="20"/>
      <c r="AZ91" s="20"/>
      <c r="BA91" s="20"/>
      <c r="BB91" s="20"/>
      <c r="BC91" s="20"/>
      <c r="BD91" s="20"/>
      <c r="BE91" s="20"/>
      <c r="BF91" s="20"/>
    </row>
    <row r="92">
      <c r="A92" s="42" t="s">
        <v>352</v>
      </c>
      <c r="B92" s="54" t="s">
        <v>253</v>
      </c>
      <c r="C92" s="49" t="s">
        <v>353</v>
      </c>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c r="AJ92" s="20"/>
      <c r="AK92" s="20"/>
      <c r="AL92" s="20"/>
      <c r="AM92" s="20"/>
      <c r="AN92" s="20"/>
      <c r="AO92" s="20"/>
      <c r="AP92" s="20"/>
      <c r="AQ92" s="20"/>
      <c r="AR92" s="20"/>
      <c r="AS92" s="20"/>
      <c r="AT92" s="20"/>
      <c r="AU92" s="20"/>
      <c r="AV92" s="20"/>
      <c r="AW92" s="20"/>
      <c r="AX92" s="20"/>
      <c r="AY92" s="20"/>
      <c r="AZ92" s="20"/>
      <c r="BA92" s="20"/>
      <c r="BB92" s="20"/>
      <c r="BC92" s="20"/>
      <c r="BD92" s="20"/>
      <c r="BE92" s="20"/>
      <c r="BF92" s="20"/>
    </row>
    <row r="93">
      <c r="A93" s="42" t="s">
        <v>354</v>
      </c>
      <c r="B93" s="44" t="s">
        <v>85</v>
      </c>
      <c r="C93" s="49" t="s">
        <v>355</v>
      </c>
      <c r="D93" s="20"/>
      <c r="E93" s="47" t="s">
        <v>247</v>
      </c>
      <c r="F93" s="47" t="s">
        <v>193</v>
      </c>
      <c r="G93" s="20"/>
      <c r="H93" s="47" t="s">
        <v>354</v>
      </c>
      <c r="I93" s="47"/>
      <c r="J93" s="47" t="s">
        <v>167</v>
      </c>
      <c r="K93" s="47" t="s">
        <v>356</v>
      </c>
      <c r="L93" s="47" t="s">
        <v>357</v>
      </c>
      <c r="M93" s="47" t="s">
        <v>167</v>
      </c>
      <c r="N93" s="20"/>
      <c r="O93" s="20"/>
      <c r="P93" s="20"/>
      <c r="Q93" s="20"/>
      <c r="R93" s="20"/>
      <c r="S93" s="20"/>
      <c r="T93" s="20"/>
      <c r="U93" s="20"/>
      <c r="V93" s="20"/>
      <c r="W93" s="20"/>
      <c r="X93" s="20"/>
      <c r="Y93" s="20"/>
      <c r="Z93" s="20"/>
      <c r="AA93" s="20"/>
      <c r="AB93" s="20"/>
      <c r="AC93" s="20"/>
      <c r="AD93" s="20"/>
      <c r="AE93" s="20"/>
      <c r="AF93" s="20"/>
      <c r="AG93" s="20"/>
      <c r="AH93" s="20"/>
      <c r="AI93" s="20"/>
      <c r="AJ93" s="20"/>
      <c r="AK93" s="20"/>
      <c r="AL93" s="20"/>
      <c r="AM93" s="20"/>
      <c r="AN93" s="20"/>
      <c r="AO93" s="20"/>
      <c r="AP93" s="20"/>
      <c r="AQ93" s="20"/>
      <c r="AR93" s="20"/>
      <c r="AS93" s="20"/>
      <c r="AT93" s="20"/>
      <c r="AU93" s="20"/>
      <c r="AV93" s="20"/>
      <c r="AW93" s="20"/>
      <c r="AX93" s="20"/>
      <c r="AY93" s="20"/>
      <c r="AZ93" s="20"/>
      <c r="BA93" s="20"/>
      <c r="BB93" s="20"/>
      <c r="BC93" s="20"/>
      <c r="BD93" s="20"/>
      <c r="BE93" s="20"/>
      <c r="BF93" s="20"/>
    </row>
    <row r="94">
      <c r="A94" s="42" t="s">
        <v>358</v>
      </c>
      <c r="B94" s="44" t="s">
        <v>359</v>
      </c>
      <c r="C94" s="49" t="s">
        <v>360</v>
      </c>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c r="AJ94" s="20"/>
      <c r="AK94" s="20"/>
      <c r="AL94" s="20"/>
      <c r="AM94" s="20"/>
      <c r="AN94" s="20"/>
      <c r="AO94" s="20"/>
      <c r="AP94" s="20"/>
      <c r="AQ94" s="20"/>
      <c r="AR94" s="20"/>
      <c r="AS94" s="20"/>
      <c r="AT94" s="20"/>
      <c r="AU94" s="20"/>
      <c r="AV94" s="20"/>
      <c r="AW94" s="20"/>
      <c r="AX94" s="20"/>
      <c r="AY94" s="20"/>
      <c r="AZ94" s="20"/>
      <c r="BA94" s="20"/>
      <c r="BB94" s="20"/>
      <c r="BC94" s="20"/>
      <c r="BD94" s="20"/>
      <c r="BE94" s="20"/>
      <c r="BF94" s="20"/>
    </row>
    <row r="95">
      <c r="A95" s="42" t="s">
        <v>361</v>
      </c>
      <c r="B95" s="44" t="s">
        <v>201</v>
      </c>
      <c r="C95" s="49" t="s">
        <v>362</v>
      </c>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c r="AJ95" s="20"/>
      <c r="AK95" s="20"/>
      <c r="AL95" s="20"/>
      <c r="AM95" s="20"/>
      <c r="AN95" s="20"/>
      <c r="AO95" s="20"/>
      <c r="AP95" s="20"/>
      <c r="AQ95" s="20"/>
      <c r="AR95" s="20"/>
      <c r="AS95" s="20"/>
      <c r="AT95" s="20"/>
      <c r="AU95" s="20"/>
      <c r="AV95" s="20"/>
      <c r="AW95" s="20"/>
      <c r="AX95" s="20"/>
      <c r="AY95" s="20"/>
      <c r="AZ95" s="20"/>
      <c r="BA95" s="20"/>
      <c r="BB95" s="20"/>
      <c r="BC95" s="20"/>
      <c r="BD95" s="20"/>
      <c r="BE95" s="20"/>
      <c r="BF95" s="20"/>
    </row>
    <row r="96">
      <c r="A96" s="42" t="s">
        <v>363</v>
      </c>
      <c r="B96" s="44" t="s">
        <v>201</v>
      </c>
      <c r="C96" s="49" t="s">
        <v>364</v>
      </c>
      <c r="D96" s="20"/>
      <c r="E96" s="47" t="s">
        <v>247</v>
      </c>
      <c r="F96" s="47" t="s">
        <v>193</v>
      </c>
      <c r="G96" s="20"/>
      <c r="H96" s="47" t="s">
        <v>365</v>
      </c>
      <c r="I96" s="20"/>
      <c r="J96" s="47" t="s">
        <v>167</v>
      </c>
      <c r="K96" s="47" t="s">
        <v>366</v>
      </c>
      <c r="L96" s="55" t="s">
        <v>367</v>
      </c>
      <c r="M96" s="47" t="s">
        <v>167</v>
      </c>
      <c r="N96" s="20"/>
      <c r="O96" s="20"/>
      <c r="P96" s="20"/>
      <c r="Q96" s="20"/>
      <c r="R96" s="20"/>
      <c r="S96" s="20"/>
      <c r="T96" s="20"/>
      <c r="U96" s="20"/>
      <c r="V96" s="20"/>
      <c r="W96" s="20"/>
      <c r="X96" s="20"/>
      <c r="Y96" s="20"/>
      <c r="Z96" s="20"/>
      <c r="AA96" s="20"/>
      <c r="AB96" s="20"/>
      <c r="AC96" s="20"/>
      <c r="AD96" s="20"/>
      <c r="AE96" s="20"/>
      <c r="AF96" s="20"/>
      <c r="AG96" s="20"/>
      <c r="AH96" s="20"/>
      <c r="AI96" s="20"/>
      <c r="AJ96" s="20"/>
      <c r="AK96" s="20"/>
      <c r="AL96" s="20"/>
      <c r="AM96" s="20"/>
      <c r="AN96" s="20"/>
      <c r="AO96" s="20"/>
      <c r="AP96" s="20"/>
      <c r="AQ96" s="20"/>
      <c r="AR96" s="20"/>
      <c r="AS96" s="20"/>
      <c r="AT96" s="20"/>
      <c r="AU96" s="20"/>
      <c r="AV96" s="20"/>
      <c r="AW96" s="20"/>
      <c r="AX96" s="20"/>
      <c r="AY96" s="20"/>
      <c r="AZ96" s="20"/>
      <c r="BA96" s="20"/>
      <c r="BB96" s="20"/>
      <c r="BC96" s="20"/>
      <c r="BD96" s="20"/>
      <c r="BE96" s="20"/>
      <c r="BF96" s="20"/>
    </row>
    <row r="97">
      <c r="A97" s="34" t="s">
        <v>368</v>
      </c>
      <c r="D97" s="20"/>
      <c r="E97" s="47"/>
      <c r="F97" s="47"/>
      <c r="G97" s="20"/>
      <c r="H97" s="47"/>
      <c r="I97" s="20"/>
      <c r="J97" s="47"/>
      <c r="K97" s="47"/>
      <c r="L97" s="47"/>
      <c r="M97" s="47"/>
      <c r="N97" s="20"/>
      <c r="O97" s="20"/>
      <c r="P97" s="20"/>
      <c r="Q97" s="20"/>
      <c r="R97" s="20"/>
      <c r="S97" s="20"/>
      <c r="T97" s="20"/>
      <c r="U97" s="20"/>
      <c r="V97" s="20"/>
      <c r="W97" s="20"/>
      <c r="X97" s="20"/>
      <c r="Y97" s="20"/>
      <c r="Z97" s="20"/>
      <c r="AA97" s="20"/>
      <c r="AB97" s="20"/>
      <c r="AC97" s="20"/>
      <c r="AD97" s="20"/>
      <c r="AE97" s="20"/>
      <c r="AF97" s="20"/>
      <c r="AG97" s="20"/>
      <c r="AH97" s="20"/>
      <c r="AI97" s="20"/>
      <c r="AJ97" s="20"/>
      <c r="AK97" s="20"/>
      <c r="AL97" s="20"/>
      <c r="AM97" s="20"/>
      <c r="AN97" s="20"/>
      <c r="AO97" s="20"/>
      <c r="AP97" s="20"/>
      <c r="AQ97" s="20"/>
      <c r="AR97" s="20"/>
      <c r="AS97" s="20"/>
      <c r="AT97" s="20"/>
      <c r="AU97" s="20"/>
      <c r="AV97" s="20"/>
      <c r="AW97" s="20"/>
      <c r="AX97" s="20"/>
      <c r="AY97" s="20"/>
      <c r="AZ97" s="20"/>
      <c r="BA97" s="20"/>
      <c r="BB97" s="20"/>
      <c r="BC97" s="20"/>
      <c r="BD97" s="20"/>
      <c r="BE97" s="20"/>
      <c r="BF97" s="20"/>
    </row>
    <row r="98">
      <c r="A98" s="47" t="s">
        <v>369</v>
      </c>
      <c r="B98" s="47"/>
      <c r="C98" s="20"/>
      <c r="D98" s="20"/>
      <c r="E98" s="47" t="s">
        <v>197</v>
      </c>
      <c r="F98" s="47" t="s">
        <v>65</v>
      </c>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20"/>
      <c r="AH98" s="20"/>
      <c r="AI98" s="20"/>
      <c r="AJ98" s="20"/>
      <c r="AK98" s="20"/>
      <c r="AL98" s="20"/>
      <c r="AM98" s="20"/>
      <c r="AN98" s="20"/>
      <c r="AO98" s="20"/>
      <c r="AP98" s="20"/>
      <c r="AQ98" s="20"/>
      <c r="AR98" s="20"/>
      <c r="AS98" s="20"/>
      <c r="AT98" s="20"/>
      <c r="AU98" s="20"/>
      <c r="AV98" s="20"/>
      <c r="AW98" s="20"/>
      <c r="AX98" s="20"/>
      <c r="AY98" s="20"/>
      <c r="AZ98" s="20"/>
      <c r="BA98" s="20"/>
      <c r="BB98" s="20"/>
      <c r="BC98" s="20"/>
      <c r="BD98" s="20"/>
      <c r="BE98" s="20"/>
      <c r="BF98" s="20"/>
    </row>
    <row r="99">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20"/>
      <c r="AH99" s="20"/>
      <c r="AI99" s="20"/>
      <c r="AJ99" s="20"/>
      <c r="AK99" s="20"/>
      <c r="AL99" s="20"/>
      <c r="AM99" s="20"/>
      <c r="AN99" s="20"/>
      <c r="AO99" s="20"/>
      <c r="AP99" s="20"/>
      <c r="AQ99" s="20"/>
      <c r="AR99" s="20"/>
      <c r="AS99" s="20"/>
      <c r="AT99" s="20"/>
      <c r="AU99" s="20"/>
      <c r="AV99" s="20"/>
      <c r="AW99" s="20"/>
      <c r="AX99" s="20"/>
      <c r="AY99" s="20"/>
      <c r="AZ99" s="20"/>
      <c r="BA99" s="20"/>
      <c r="BB99" s="20"/>
      <c r="BC99" s="20"/>
      <c r="BD99" s="20"/>
      <c r="BE99" s="20"/>
      <c r="BF99" s="20"/>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20"/>
      <c r="AH100" s="20"/>
      <c r="AI100" s="20"/>
      <c r="AJ100" s="20"/>
      <c r="AK100" s="20"/>
      <c r="AL100" s="20"/>
      <c r="AM100" s="20"/>
      <c r="AN100" s="20"/>
      <c r="AO100" s="20"/>
      <c r="AP100" s="20"/>
      <c r="AQ100" s="20"/>
      <c r="AR100" s="20"/>
      <c r="AS100" s="20"/>
      <c r="AT100" s="20"/>
      <c r="AU100" s="20"/>
      <c r="AV100" s="20"/>
      <c r="AW100" s="20"/>
      <c r="AX100" s="20"/>
      <c r="AY100" s="20"/>
      <c r="AZ100" s="20"/>
      <c r="BA100" s="20"/>
      <c r="BB100" s="20"/>
      <c r="BC100" s="20"/>
      <c r="BD100" s="20"/>
      <c r="BE100" s="20"/>
      <c r="BF100" s="20"/>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20"/>
      <c r="AH101" s="20"/>
      <c r="AI101" s="20"/>
      <c r="AJ101" s="20"/>
      <c r="AK101" s="20"/>
      <c r="AL101" s="20"/>
      <c r="AM101" s="20"/>
      <c r="AN101" s="20"/>
      <c r="AO101" s="20"/>
      <c r="AP101" s="20"/>
      <c r="AQ101" s="20"/>
      <c r="AR101" s="20"/>
      <c r="AS101" s="20"/>
      <c r="AT101" s="20"/>
      <c r="AU101" s="20"/>
      <c r="AV101" s="20"/>
      <c r="AW101" s="20"/>
      <c r="AX101" s="20"/>
      <c r="AY101" s="20"/>
      <c r="AZ101" s="20"/>
      <c r="BA101" s="20"/>
      <c r="BB101" s="20"/>
      <c r="BC101" s="20"/>
      <c r="BD101" s="20"/>
      <c r="BE101" s="20"/>
      <c r="BF101" s="20"/>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c r="AE102" s="20"/>
      <c r="AF102" s="20"/>
      <c r="AG102" s="20"/>
      <c r="AH102" s="20"/>
      <c r="AI102" s="20"/>
      <c r="AJ102" s="20"/>
      <c r="AK102" s="20"/>
      <c r="AL102" s="20"/>
      <c r="AM102" s="20"/>
      <c r="AN102" s="20"/>
      <c r="AO102" s="20"/>
      <c r="AP102" s="20"/>
      <c r="AQ102" s="20"/>
      <c r="AR102" s="20"/>
      <c r="AS102" s="20"/>
      <c r="AT102" s="20"/>
      <c r="AU102" s="20"/>
      <c r="AV102" s="20"/>
      <c r="AW102" s="20"/>
      <c r="AX102" s="20"/>
      <c r="AY102" s="20"/>
      <c r="AZ102" s="20"/>
      <c r="BA102" s="20"/>
      <c r="BB102" s="20"/>
      <c r="BC102" s="20"/>
      <c r="BD102" s="20"/>
      <c r="BE102" s="20"/>
      <c r="BF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20"/>
      <c r="AH103" s="20"/>
      <c r="AI103" s="20"/>
      <c r="AJ103" s="20"/>
      <c r="AK103" s="20"/>
      <c r="AL103" s="20"/>
      <c r="AM103" s="20"/>
      <c r="AN103" s="20"/>
      <c r="AO103" s="20"/>
      <c r="AP103" s="20"/>
      <c r="AQ103" s="20"/>
      <c r="AR103" s="20"/>
      <c r="AS103" s="20"/>
      <c r="AT103" s="20"/>
      <c r="AU103" s="20"/>
      <c r="AV103" s="20"/>
      <c r="AW103" s="20"/>
      <c r="AX103" s="20"/>
      <c r="AY103" s="20"/>
      <c r="AZ103" s="20"/>
      <c r="BA103" s="20"/>
      <c r="BB103" s="20"/>
      <c r="BC103" s="20"/>
      <c r="BD103" s="20"/>
      <c r="BE103" s="20"/>
      <c r="BF103" s="20"/>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c r="AE104" s="20"/>
      <c r="AF104" s="20"/>
      <c r="AG104" s="20"/>
      <c r="AH104" s="20"/>
      <c r="AI104" s="20"/>
      <c r="AJ104" s="20"/>
      <c r="AK104" s="20"/>
      <c r="AL104" s="20"/>
      <c r="AM104" s="20"/>
      <c r="AN104" s="20"/>
      <c r="AO104" s="20"/>
      <c r="AP104" s="20"/>
      <c r="AQ104" s="20"/>
      <c r="AR104" s="20"/>
      <c r="AS104" s="20"/>
      <c r="AT104" s="20"/>
      <c r="AU104" s="20"/>
      <c r="AV104" s="20"/>
      <c r="AW104" s="20"/>
      <c r="AX104" s="20"/>
      <c r="AY104" s="20"/>
      <c r="AZ104" s="20"/>
      <c r="BA104" s="20"/>
      <c r="BB104" s="20"/>
      <c r="BC104" s="20"/>
      <c r="BD104" s="20"/>
      <c r="BE104" s="20"/>
      <c r="BF104" s="20"/>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c r="AE105" s="20"/>
      <c r="AF105" s="20"/>
      <c r="AG105" s="20"/>
      <c r="AH105" s="20"/>
      <c r="AI105" s="20"/>
      <c r="AJ105" s="20"/>
      <c r="AK105" s="20"/>
      <c r="AL105" s="20"/>
      <c r="AM105" s="20"/>
      <c r="AN105" s="20"/>
      <c r="AO105" s="20"/>
      <c r="AP105" s="20"/>
      <c r="AQ105" s="20"/>
      <c r="AR105" s="20"/>
      <c r="AS105" s="20"/>
      <c r="AT105" s="20"/>
      <c r="AU105" s="20"/>
      <c r="AV105" s="20"/>
      <c r="AW105" s="20"/>
      <c r="AX105" s="20"/>
      <c r="AY105" s="20"/>
      <c r="AZ105" s="20"/>
      <c r="BA105" s="20"/>
      <c r="BB105" s="20"/>
      <c r="BC105" s="20"/>
      <c r="BD105" s="20"/>
      <c r="BE105" s="20"/>
      <c r="BF105" s="20"/>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c r="AE106" s="20"/>
      <c r="AF106" s="20"/>
      <c r="AG106" s="20"/>
      <c r="AH106" s="20"/>
      <c r="AI106" s="20"/>
      <c r="AJ106" s="20"/>
      <c r="AK106" s="20"/>
      <c r="AL106" s="20"/>
      <c r="AM106" s="20"/>
      <c r="AN106" s="20"/>
      <c r="AO106" s="20"/>
      <c r="AP106" s="20"/>
      <c r="AQ106" s="20"/>
      <c r="AR106" s="20"/>
      <c r="AS106" s="20"/>
      <c r="AT106" s="20"/>
      <c r="AU106" s="20"/>
      <c r="AV106" s="20"/>
      <c r="AW106" s="20"/>
      <c r="AX106" s="20"/>
      <c r="AY106" s="20"/>
      <c r="AZ106" s="20"/>
      <c r="BA106" s="20"/>
      <c r="BB106" s="20"/>
      <c r="BC106" s="20"/>
      <c r="BD106" s="20"/>
      <c r="BE106" s="20"/>
      <c r="BF106" s="20"/>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c r="AE107" s="20"/>
      <c r="AF107" s="20"/>
      <c r="AG107" s="20"/>
      <c r="AH107" s="20"/>
      <c r="AI107" s="20"/>
      <c r="AJ107" s="20"/>
      <c r="AK107" s="20"/>
      <c r="AL107" s="20"/>
      <c r="AM107" s="20"/>
      <c r="AN107" s="20"/>
      <c r="AO107" s="20"/>
      <c r="AP107" s="20"/>
      <c r="AQ107" s="20"/>
      <c r="AR107" s="20"/>
      <c r="AS107" s="20"/>
      <c r="AT107" s="20"/>
      <c r="AU107" s="20"/>
      <c r="AV107" s="20"/>
      <c r="AW107" s="20"/>
      <c r="AX107" s="20"/>
      <c r="AY107" s="20"/>
      <c r="AZ107" s="20"/>
      <c r="BA107" s="20"/>
      <c r="BB107" s="20"/>
      <c r="BC107" s="20"/>
      <c r="BD107" s="20"/>
      <c r="BE107" s="20"/>
      <c r="BF107" s="20"/>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c r="AE108" s="20"/>
      <c r="AF108" s="20"/>
      <c r="AG108" s="20"/>
      <c r="AH108" s="20"/>
      <c r="AI108" s="20"/>
      <c r="AJ108" s="20"/>
      <c r="AK108" s="20"/>
      <c r="AL108" s="20"/>
      <c r="AM108" s="20"/>
      <c r="AN108" s="20"/>
      <c r="AO108" s="20"/>
      <c r="AP108" s="20"/>
      <c r="AQ108" s="20"/>
      <c r="AR108" s="20"/>
      <c r="AS108" s="20"/>
      <c r="AT108" s="20"/>
      <c r="AU108" s="20"/>
      <c r="AV108" s="20"/>
      <c r="AW108" s="20"/>
      <c r="AX108" s="20"/>
      <c r="AY108" s="20"/>
      <c r="AZ108" s="20"/>
      <c r="BA108" s="20"/>
      <c r="BB108" s="20"/>
      <c r="BC108" s="20"/>
      <c r="BD108" s="20"/>
      <c r="BE108" s="20"/>
      <c r="BF108" s="20"/>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c r="AE109" s="20"/>
      <c r="AF109" s="20"/>
      <c r="AG109" s="20"/>
      <c r="AH109" s="20"/>
      <c r="AI109" s="20"/>
      <c r="AJ109" s="20"/>
      <c r="AK109" s="20"/>
      <c r="AL109" s="20"/>
      <c r="AM109" s="20"/>
      <c r="AN109" s="20"/>
      <c r="AO109" s="20"/>
      <c r="AP109" s="20"/>
      <c r="AQ109" s="20"/>
      <c r="AR109" s="20"/>
      <c r="AS109" s="20"/>
      <c r="AT109" s="20"/>
      <c r="AU109" s="20"/>
      <c r="AV109" s="20"/>
      <c r="AW109" s="20"/>
      <c r="AX109" s="20"/>
      <c r="AY109" s="20"/>
      <c r="AZ109" s="20"/>
      <c r="BA109" s="20"/>
      <c r="BB109" s="20"/>
      <c r="BC109" s="20"/>
      <c r="BD109" s="20"/>
      <c r="BE109" s="20"/>
      <c r="BF109" s="20"/>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c r="AG110" s="20"/>
      <c r="AH110" s="20"/>
      <c r="AI110" s="20"/>
      <c r="AJ110" s="20"/>
      <c r="AK110" s="20"/>
      <c r="AL110" s="20"/>
      <c r="AM110" s="20"/>
      <c r="AN110" s="20"/>
      <c r="AO110" s="20"/>
      <c r="AP110" s="20"/>
      <c r="AQ110" s="20"/>
      <c r="AR110" s="20"/>
      <c r="AS110" s="20"/>
      <c r="AT110" s="20"/>
      <c r="AU110" s="20"/>
      <c r="AV110" s="20"/>
      <c r="AW110" s="20"/>
      <c r="AX110" s="20"/>
      <c r="AY110" s="20"/>
      <c r="AZ110" s="20"/>
      <c r="BA110" s="20"/>
      <c r="BB110" s="20"/>
      <c r="BC110" s="20"/>
      <c r="BD110" s="20"/>
      <c r="BE110" s="20"/>
      <c r="BF110" s="20"/>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c r="AE111" s="20"/>
      <c r="AF111" s="20"/>
      <c r="AG111" s="20"/>
      <c r="AH111" s="20"/>
      <c r="AI111" s="20"/>
      <c r="AJ111" s="20"/>
      <c r="AK111" s="20"/>
      <c r="AL111" s="20"/>
      <c r="AM111" s="20"/>
      <c r="AN111" s="20"/>
      <c r="AO111" s="20"/>
      <c r="AP111" s="20"/>
      <c r="AQ111" s="20"/>
      <c r="AR111" s="20"/>
      <c r="AS111" s="20"/>
      <c r="AT111" s="20"/>
      <c r="AU111" s="20"/>
      <c r="AV111" s="20"/>
      <c r="AW111" s="20"/>
      <c r="AX111" s="20"/>
      <c r="AY111" s="20"/>
      <c r="AZ111" s="20"/>
      <c r="BA111" s="20"/>
      <c r="BB111" s="20"/>
      <c r="BC111" s="20"/>
      <c r="BD111" s="20"/>
      <c r="BE111" s="20"/>
      <c r="BF111" s="20"/>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c r="AE112" s="20"/>
      <c r="AF112" s="20"/>
      <c r="AG112" s="20"/>
      <c r="AH112" s="20"/>
      <c r="AI112" s="20"/>
      <c r="AJ112" s="20"/>
      <c r="AK112" s="20"/>
      <c r="AL112" s="20"/>
      <c r="AM112" s="20"/>
      <c r="AN112" s="20"/>
      <c r="AO112" s="20"/>
      <c r="AP112" s="20"/>
      <c r="AQ112" s="20"/>
      <c r="AR112" s="20"/>
      <c r="AS112" s="20"/>
      <c r="AT112" s="20"/>
      <c r="AU112" s="20"/>
      <c r="AV112" s="20"/>
      <c r="AW112" s="20"/>
      <c r="AX112" s="20"/>
      <c r="AY112" s="20"/>
      <c r="AZ112" s="20"/>
      <c r="BA112" s="20"/>
      <c r="BB112" s="20"/>
      <c r="BC112" s="20"/>
      <c r="BD112" s="20"/>
      <c r="BE112" s="20"/>
      <c r="BF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c r="AG113" s="20"/>
      <c r="AH113" s="20"/>
      <c r="AI113" s="20"/>
      <c r="AJ113" s="20"/>
      <c r="AK113" s="20"/>
      <c r="AL113" s="20"/>
      <c r="AM113" s="20"/>
      <c r="AN113" s="20"/>
      <c r="AO113" s="20"/>
      <c r="AP113" s="20"/>
      <c r="AQ113" s="20"/>
      <c r="AR113" s="20"/>
      <c r="AS113" s="20"/>
      <c r="AT113" s="20"/>
      <c r="AU113" s="20"/>
      <c r="AV113" s="20"/>
      <c r="AW113" s="20"/>
      <c r="AX113" s="20"/>
      <c r="AY113" s="20"/>
      <c r="AZ113" s="20"/>
      <c r="BA113" s="20"/>
      <c r="BB113" s="20"/>
      <c r="BC113" s="20"/>
      <c r="BD113" s="20"/>
      <c r="BE113" s="20"/>
      <c r="BF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20"/>
      <c r="AH114" s="20"/>
      <c r="AI114" s="20"/>
      <c r="AJ114" s="20"/>
      <c r="AK114" s="20"/>
      <c r="AL114" s="20"/>
      <c r="AM114" s="20"/>
      <c r="AN114" s="20"/>
      <c r="AO114" s="20"/>
      <c r="AP114" s="20"/>
      <c r="AQ114" s="20"/>
      <c r="AR114" s="20"/>
      <c r="AS114" s="20"/>
      <c r="AT114" s="20"/>
      <c r="AU114" s="20"/>
      <c r="AV114" s="20"/>
      <c r="AW114" s="20"/>
      <c r="AX114" s="20"/>
      <c r="AY114" s="20"/>
      <c r="AZ114" s="20"/>
      <c r="BA114" s="20"/>
      <c r="BB114" s="20"/>
      <c r="BC114" s="20"/>
      <c r="BD114" s="20"/>
      <c r="BE114" s="20"/>
      <c r="BF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20"/>
      <c r="AH115" s="20"/>
      <c r="AI115" s="20"/>
      <c r="AJ115" s="20"/>
      <c r="AK115" s="20"/>
      <c r="AL115" s="20"/>
      <c r="AM115" s="20"/>
      <c r="AN115" s="20"/>
      <c r="AO115" s="20"/>
      <c r="AP115" s="20"/>
      <c r="AQ115" s="20"/>
      <c r="AR115" s="20"/>
      <c r="AS115" s="20"/>
      <c r="AT115" s="20"/>
      <c r="AU115" s="20"/>
      <c r="AV115" s="20"/>
      <c r="AW115" s="20"/>
      <c r="AX115" s="20"/>
      <c r="AY115" s="20"/>
      <c r="AZ115" s="20"/>
      <c r="BA115" s="20"/>
      <c r="BB115" s="20"/>
      <c r="BC115" s="20"/>
      <c r="BD115" s="20"/>
      <c r="BE115" s="20"/>
      <c r="BF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20"/>
      <c r="AH116" s="20"/>
      <c r="AI116" s="20"/>
      <c r="AJ116" s="20"/>
      <c r="AK116" s="20"/>
      <c r="AL116" s="20"/>
      <c r="AM116" s="20"/>
      <c r="AN116" s="20"/>
      <c r="AO116" s="20"/>
      <c r="AP116" s="20"/>
      <c r="AQ116" s="20"/>
      <c r="AR116" s="20"/>
      <c r="AS116" s="20"/>
      <c r="AT116" s="20"/>
      <c r="AU116" s="20"/>
      <c r="AV116" s="20"/>
      <c r="AW116" s="20"/>
      <c r="AX116" s="20"/>
      <c r="AY116" s="20"/>
      <c r="AZ116" s="20"/>
      <c r="BA116" s="20"/>
      <c r="BB116" s="20"/>
      <c r="BC116" s="20"/>
      <c r="BD116" s="20"/>
      <c r="BE116" s="20"/>
      <c r="BF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20"/>
      <c r="AH117" s="20"/>
      <c r="AI117" s="20"/>
      <c r="AJ117" s="20"/>
      <c r="AK117" s="20"/>
      <c r="AL117" s="20"/>
      <c r="AM117" s="20"/>
      <c r="AN117" s="20"/>
      <c r="AO117" s="20"/>
      <c r="AP117" s="20"/>
      <c r="AQ117" s="20"/>
      <c r="AR117" s="20"/>
      <c r="AS117" s="20"/>
      <c r="AT117" s="20"/>
      <c r="AU117" s="20"/>
      <c r="AV117" s="20"/>
      <c r="AW117" s="20"/>
      <c r="AX117" s="20"/>
      <c r="AY117" s="20"/>
      <c r="AZ117" s="20"/>
      <c r="BA117" s="20"/>
      <c r="BB117" s="20"/>
      <c r="BC117" s="20"/>
      <c r="BD117" s="20"/>
      <c r="BE117" s="20"/>
      <c r="BF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c r="AE118" s="20"/>
      <c r="AF118" s="20"/>
      <c r="AG118" s="20"/>
      <c r="AH118" s="20"/>
      <c r="AI118" s="20"/>
      <c r="AJ118" s="20"/>
      <c r="AK118" s="20"/>
      <c r="AL118" s="20"/>
      <c r="AM118" s="20"/>
      <c r="AN118" s="20"/>
      <c r="AO118" s="20"/>
      <c r="AP118" s="20"/>
      <c r="AQ118" s="20"/>
      <c r="AR118" s="20"/>
      <c r="AS118" s="20"/>
      <c r="AT118" s="20"/>
      <c r="AU118" s="20"/>
      <c r="AV118" s="20"/>
      <c r="AW118" s="20"/>
      <c r="AX118" s="20"/>
      <c r="AY118" s="20"/>
      <c r="AZ118" s="20"/>
      <c r="BA118" s="20"/>
      <c r="BB118" s="20"/>
      <c r="BC118" s="20"/>
      <c r="BD118" s="20"/>
      <c r="BE118" s="20"/>
      <c r="BF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c r="AE119" s="20"/>
      <c r="AF119" s="20"/>
      <c r="AG119" s="20"/>
      <c r="AH119" s="20"/>
      <c r="AI119" s="20"/>
      <c r="AJ119" s="20"/>
      <c r="AK119" s="20"/>
      <c r="AL119" s="20"/>
      <c r="AM119" s="20"/>
      <c r="AN119" s="20"/>
      <c r="AO119" s="20"/>
      <c r="AP119" s="20"/>
      <c r="AQ119" s="20"/>
      <c r="AR119" s="20"/>
      <c r="AS119" s="20"/>
      <c r="AT119" s="20"/>
      <c r="AU119" s="20"/>
      <c r="AV119" s="20"/>
      <c r="AW119" s="20"/>
      <c r="AX119" s="20"/>
      <c r="AY119" s="20"/>
      <c r="AZ119" s="20"/>
      <c r="BA119" s="20"/>
      <c r="BB119" s="20"/>
      <c r="BC119" s="20"/>
      <c r="BD119" s="20"/>
      <c r="BE119" s="20"/>
      <c r="BF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c r="AE120" s="20"/>
      <c r="AF120" s="20"/>
      <c r="AG120" s="20"/>
      <c r="AH120" s="20"/>
      <c r="AI120" s="20"/>
      <c r="AJ120" s="20"/>
      <c r="AK120" s="20"/>
      <c r="AL120" s="20"/>
      <c r="AM120" s="20"/>
      <c r="AN120" s="20"/>
      <c r="AO120" s="20"/>
      <c r="AP120" s="20"/>
      <c r="AQ120" s="20"/>
      <c r="AR120" s="20"/>
      <c r="AS120" s="20"/>
      <c r="AT120" s="20"/>
      <c r="AU120" s="20"/>
      <c r="AV120" s="20"/>
      <c r="AW120" s="20"/>
      <c r="AX120" s="20"/>
      <c r="AY120" s="20"/>
      <c r="AZ120" s="20"/>
      <c r="BA120" s="20"/>
      <c r="BB120" s="20"/>
      <c r="BC120" s="20"/>
      <c r="BD120" s="20"/>
      <c r="BE120" s="20"/>
      <c r="BF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c r="AE121" s="20"/>
      <c r="AF121" s="20"/>
      <c r="AG121" s="20"/>
      <c r="AH121" s="20"/>
      <c r="AI121" s="20"/>
      <c r="AJ121" s="20"/>
      <c r="AK121" s="20"/>
      <c r="AL121" s="20"/>
      <c r="AM121" s="20"/>
      <c r="AN121" s="20"/>
      <c r="AO121" s="20"/>
      <c r="AP121" s="20"/>
      <c r="AQ121" s="20"/>
      <c r="AR121" s="20"/>
      <c r="AS121" s="20"/>
      <c r="AT121" s="20"/>
      <c r="AU121" s="20"/>
      <c r="AV121" s="20"/>
      <c r="AW121" s="20"/>
      <c r="AX121" s="20"/>
      <c r="AY121" s="20"/>
      <c r="AZ121" s="20"/>
      <c r="BA121" s="20"/>
      <c r="BB121" s="20"/>
      <c r="BC121" s="20"/>
      <c r="BD121" s="20"/>
      <c r="BE121" s="20"/>
      <c r="BF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c r="AE122" s="20"/>
      <c r="AF122" s="20"/>
      <c r="AG122" s="20"/>
      <c r="AH122" s="20"/>
      <c r="AI122" s="20"/>
      <c r="AJ122" s="20"/>
      <c r="AK122" s="20"/>
      <c r="AL122" s="20"/>
      <c r="AM122" s="20"/>
      <c r="AN122" s="20"/>
      <c r="AO122" s="20"/>
      <c r="AP122" s="20"/>
      <c r="AQ122" s="20"/>
      <c r="AR122" s="20"/>
      <c r="AS122" s="20"/>
      <c r="AT122" s="20"/>
      <c r="AU122" s="20"/>
      <c r="AV122" s="20"/>
      <c r="AW122" s="20"/>
      <c r="AX122" s="20"/>
      <c r="AY122" s="20"/>
      <c r="AZ122" s="20"/>
      <c r="BA122" s="20"/>
      <c r="BB122" s="20"/>
      <c r="BC122" s="20"/>
      <c r="BD122" s="20"/>
      <c r="BE122" s="20"/>
      <c r="BF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c r="AE123" s="20"/>
      <c r="AF123" s="20"/>
      <c r="AG123" s="20"/>
      <c r="AH123" s="20"/>
      <c r="AI123" s="20"/>
      <c r="AJ123" s="20"/>
      <c r="AK123" s="20"/>
      <c r="AL123" s="20"/>
      <c r="AM123" s="20"/>
      <c r="AN123" s="20"/>
      <c r="AO123" s="20"/>
      <c r="AP123" s="20"/>
      <c r="AQ123" s="20"/>
      <c r="AR123" s="20"/>
      <c r="AS123" s="20"/>
      <c r="AT123" s="20"/>
      <c r="AU123" s="20"/>
      <c r="AV123" s="20"/>
      <c r="AW123" s="20"/>
      <c r="AX123" s="20"/>
      <c r="AY123" s="20"/>
      <c r="AZ123" s="20"/>
      <c r="BA123" s="20"/>
      <c r="BB123" s="20"/>
      <c r="BC123" s="20"/>
      <c r="BD123" s="20"/>
      <c r="BE123" s="20"/>
      <c r="BF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c r="AE124" s="20"/>
      <c r="AF124" s="20"/>
      <c r="AG124" s="20"/>
      <c r="AH124" s="20"/>
      <c r="AI124" s="20"/>
      <c r="AJ124" s="20"/>
      <c r="AK124" s="20"/>
      <c r="AL124" s="20"/>
      <c r="AM124" s="20"/>
      <c r="AN124" s="20"/>
      <c r="AO124" s="20"/>
      <c r="AP124" s="20"/>
      <c r="AQ124" s="20"/>
      <c r="AR124" s="20"/>
      <c r="AS124" s="20"/>
      <c r="AT124" s="20"/>
      <c r="AU124" s="20"/>
      <c r="AV124" s="20"/>
      <c r="AW124" s="20"/>
      <c r="AX124" s="20"/>
      <c r="AY124" s="20"/>
      <c r="AZ124" s="20"/>
      <c r="BA124" s="20"/>
      <c r="BB124" s="20"/>
      <c r="BC124" s="20"/>
      <c r="BD124" s="20"/>
      <c r="BE124" s="20"/>
      <c r="BF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c r="AE125" s="20"/>
      <c r="AF125" s="20"/>
      <c r="AG125" s="20"/>
      <c r="AH125" s="20"/>
      <c r="AI125" s="20"/>
      <c r="AJ125" s="20"/>
      <c r="AK125" s="20"/>
      <c r="AL125" s="20"/>
      <c r="AM125" s="20"/>
      <c r="AN125" s="20"/>
      <c r="AO125" s="20"/>
      <c r="AP125" s="20"/>
      <c r="AQ125" s="20"/>
      <c r="AR125" s="20"/>
      <c r="AS125" s="20"/>
      <c r="AT125" s="20"/>
      <c r="AU125" s="20"/>
      <c r="AV125" s="20"/>
      <c r="AW125" s="20"/>
      <c r="AX125" s="20"/>
      <c r="AY125" s="20"/>
      <c r="AZ125" s="20"/>
      <c r="BA125" s="20"/>
      <c r="BB125" s="20"/>
      <c r="BC125" s="20"/>
      <c r="BD125" s="20"/>
      <c r="BE125" s="20"/>
      <c r="BF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c r="AE126" s="20"/>
      <c r="AF126" s="20"/>
      <c r="AG126" s="20"/>
      <c r="AH126" s="20"/>
      <c r="AI126" s="20"/>
      <c r="AJ126" s="20"/>
      <c r="AK126" s="20"/>
      <c r="AL126" s="20"/>
      <c r="AM126" s="20"/>
      <c r="AN126" s="20"/>
      <c r="AO126" s="20"/>
      <c r="AP126" s="20"/>
      <c r="AQ126" s="20"/>
      <c r="AR126" s="20"/>
      <c r="AS126" s="20"/>
      <c r="AT126" s="20"/>
      <c r="AU126" s="20"/>
      <c r="AV126" s="20"/>
      <c r="AW126" s="20"/>
      <c r="AX126" s="20"/>
      <c r="AY126" s="20"/>
      <c r="AZ126" s="20"/>
      <c r="BA126" s="20"/>
      <c r="BB126" s="20"/>
      <c r="BC126" s="20"/>
      <c r="BD126" s="20"/>
      <c r="BE126" s="20"/>
      <c r="BF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c r="AE127" s="20"/>
      <c r="AF127" s="20"/>
      <c r="AG127" s="20"/>
      <c r="AH127" s="20"/>
      <c r="AI127" s="20"/>
      <c r="AJ127" s="20"/>
      <c r="AK127" s="20"/>
      <c r="AL127" s="20"/>
      <c r="AM127" s="20"/>
      <c r="AN127" s="20"/>
      <c r="AO127" s="20"/>
      <c r="AP127" s="20"/>
      <c r="AQ127" s="20"/>
      <c r="AR127" s="20"/>
      <c r="AS127" s="20"/>
      <c r="AT127" s="20"/>
      <c r="AU127" s="20"/>
      <c r="AV127" s="20"/>
      <c r="AW127" s="20"/>
      <c r="AX127" s="20"/>
      <c r="AY127" s="20"/>
      <c r="AZ127" s="20"/>
      <c r="BA127" s="20"/>
      <c r="BB127" s="20"/>
      <c r="BC127" s="20"/>
      <c r="BD127" s="20"/>
      <c r="BE127" s="20"/>
      <c r="BF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c r="AE128" s="20"/>
      <c r="AF128" s="20"/>
      <c r="AG128" s="20"/>
      <c r="AH128" s="20"/>
      <c r="AI128" s="20"/>
      <c r="AJ128" s="20"/>
      <c r="AK128" s="20"/>
      <c r="AL128" s="20"/>
      <c r="AM128" s="20"/>
      <c r="AN128" s="20"/>
      <c r="AO128" s="20"/>
      <c r="AP128" s="20"/>
      <c r="AQ128" s="20"/>
      <c r="AR128" s="20"/>
      <c r="AS128" s="20"/>
      <c r="AT128" s="20"/>
      <c r="AU128" s="20"/>
      <c r="AV128" s="20"/>
      <c r="AW128" s="20"/>
      <c r="AX128" s="20"/>
      <c r="AY128" s="20"/>
      <c r="AZ128" s="20"/>
      <c r="BA128" s="20"/>
      <c r="BB128" s="20"/>
      <c r="BC128" s="20"/>
      <c r="BD128" s="20"/>
      <c r="BE128" s="20"/>
      <c r="BF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c r="AE129" s="20"/>
      <c r="AF129" s="20"/>
      <c r="AG129" s="20"/>
      <c r="AH129" s="20"/>
      <c r="AI129" s="20"/>
      <c r="AJ129" s="20"/>
      <c r="AK129" s="20"/>
      <c r="AL129" s="20"/>
      <c r="AM129" s="20"/>
      <c r="AN129" s="20"/>
      <c r="AO129" s="20"/>
      <c r="AP129" s="20"/>
      <c r="AQ129" s="20"/>
      <c r="AR129" s="20"/>
      <c r="AS129" s="20"/>
      <c r="AT129" s="20"/>
      <c r="AU129" s="20"/>
      <c r="AV129" s="20"/>
      <c r="AW129" s="20"/>
      <c r="AX129" s="20"/>
      <c r="AY129" s="20"/>
      <c r="AZ129" s="20"/>
      <c r="BA129" s="20"/>
      <c r="BB129" s="20"/>
      <c r="BC129" s="20"/>
      <c r="BD129" s="20"/>
      <c r="BE129" s="20"/>
      <c r="BF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c r="AC130" s="20"/>
      <c r="AD130" s="20"/>
      <c r="AE130" s="20"/>
      <c r="AF130" s="20"/>
      <c r="AG130" s="20"/>
      <c r="AH130" s="20"/>
      <c r="AI130" s="20"/>
      <c r="AJ130" s="20"/>
      <c r="AK130" s="20"/>
      <c r="AL130" s="20"/>
      <c r="AM130" s="20"/>
      <c r="AN130" s="20"/>
      <c r="AO130" s="20"/>
      <c r="AP130" s="20"/>
      <c r="AQ130" s="20"/>
      <c r="AR130" s="20"/>
      <c r="AS130" s="20"/>
      <c r="AT130" s="20"/>
      <c r="AU130" s="20"/>
      <c r="AV130" s="20"/>
      <c r="AW130" s="20"/>
      <c r="AX130" s="20"/>
      <c r="AY130" s="20"/>
      <c r="AZ130" s="20"/>
      <c r="BA130" s="20"/>
      <c r="BB130" s="20"/>
      <c r="BC130" s="20"/>
      <c r="BD130" s="20"/>
      <c r="BE130" s="20"/>
      <c r="BF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c r="AD131" s="20"/>
      <c r="AE131" s="20"/>
      <c r="AF131" s="20"/>
      <c r="AG131" s="20"/>
      <c r="AH131" s="20"/>
      <c r="AI131" s="20"/>
      <c r="AJ131" s="20"/>
      <c r="AK131" s="20"/>
      <c r="AL131" s="20"/>
      <c r="AM131" s="20"/>
      <c r="AN131" s="20"/>
      <c r="AO131" s="20"/>
      <c r="AP131" s="20"/>
      <c r="AQ131" s="20"/>
      <c r="AR131" s="20"/>
      <c r="AS131" s="20"/>
      <c r="AT131" s="20"/>
      <c r="AU131" s="20"/>
      <c r="AV131" s="20"/>
      <c r="AW131" s="20"/>
      <c r="AX131" s="20"/>
      <c r="AY131" s="20"/>
      <c r="AZ131" s="20"/>
      <c r="BA131" s="20"/>
      <c r="BB131" s="20"/>
      <c r="BC131" s="20"/>
      <c r="BD131" s="20"/>
      <c r="BE131" s="20"/>
      <c r="BF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c r="AD132" s="20"/>
      <c r="AE132" s="20"/>
      <c r="AF132" s="20"/>
      <c r="AG132" s="20"/>
      <c r="AH132" s="20"/>
      <c r="AI132" s="20"/>
      <c r="AJ132" s="20"/>
      <c r="AK132" s="20"/>
      <c r="AL132" s="20"/>
      <c r="AM132" s="20"/>
      <c r="AN132" s="20"/>
      <c r="AO132" s="20"/>
      <c r="AP132" s="20"/>
      <c r="AQ132" s="20"/>
      <c r="AR132" s="20"/>
      <c r="AS132" s="20"/>
      <c r="AT132" s="20"/>
      <c r="AU132" s="20"/>
      <c r="AV132" s="20"/>
      <c r="AW132" s="20"/>
      <c r="AX132" s="20"/>
      <c r="AY132" s="20"/>
      <c r="AZ132" s="20"/>
      <c r="BA132" s="20"/>
      <c r="BB132" s="20"/>
      <c r="BC132" s="20"/>
      <c r="BD132" s="20"/>
      <c r="BE132" s="20"/>
      <c r="BF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0"/>
      <c r="AC133" s="20"/>
      <c r="AD133" s="20"/>
      <c r="AE133" s="20"/>
      <c r="AF133" s="20"/>
      <c r="AG133" s="20"/>
      <c r="AH133" s="20"/>
      <c r="AI133" s="20"/>
      <c r="AJ133" s="20"/>
      <c r="AK133" s="20"/>
      <c r="AL133" s="20"/>
      <c r="AM133" s="20"/>
      <c r="AN133" s="20"/>
      <c r="AO133" s="20"/>
      <c r="AP133" s="20"/>
      <c r="AQ133" s="20"/>
      <c r="AR133" s="20"/>
      <c r="AS133" s="20"/>
      <c r="AT133" s="20"/>
      <c r="AU133" s="20"/>
      <c r="AV133" s="20"/>
      <c r="AW133" s="20"/>
      <c r="AX133" s="20"/>
      <c r="AY133" s="20"/>
      <c r="AZ133" s="20"/>
      <c r="BA133" s="20"/>
      <c r="BB133" s="20"/>
      <c r="BC133" s="20"/>
      <c r="BD133" s="20"/>
      <c r="BE133" s="20"/>
      <c r="BF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c r="AC134" s="20"/>
      <c r="AD134" s="20"/>
      <c r="AE134" s="20"/>
      <c r="AF134" s="20"/>
      <c r="AG134" s="20"/>
      <c r="AH134" s="20"/>
      <c r="AI134" s="20"/>
      <c r="AJ134" s="20"/>
      <c r="AK134" s="20"/>
      <c r="AL134" s="20"/>
      <c r="AM134" s="20"/>
      <c r="AN134" s="20"/>
      <c r="AO134" s="20"/>
      <c r="AP134" s="20"/>
      <c r="AQ134" s="20"/>
      <c r="AR134" s="20"/>
      <c r="AS134" s="20"/>
      <c r="AT134" s="20"/>
      <c r="AU134" s="20"/>
      <c r="AV134" s="20"/>
      <c r="AW134" s="20"/>
      <c r="AX134" s="20"/>
      <c r="AY134" s="20"/>
      <c r="AZ134" s="20"/>
      <c r="BA134" s="20"/>
      <c r="BB134" s="20"/>
      <c r="BC134" s="20"/>
      <c r="BD134" s="20"/>
      <c r="BE134" s="20"/>
      <c r="BF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c r="AD135" s="20"/>
      <c r="AE135" s="20"/>
      <c r="AF135" s="20"/>
      <c r="AG135" s="20"/>
      <c r="AH135" s="20"/>
      <c r="AI135" s="20"/>
      <c r="AJ135" s="20"/>
      <c r="AK135" s="20"/>
      <c r="AL135" s="20"/>
      <c r="AM135" s="20"/>
      <c r="AN135" s="20"/>
      <c r="AO135" s="20"/>
      <c r="AP135" s="20"/>
      <c r="AQ135" s="20"/>
      <c r="AR135" s="20"/>
      <c r="AS135" s="20"/>
      <c r="AT135" s="20"/>
      <c r="AU135" s="20"/>
      <c r="AV135" s="20"/>
      <c r="AW135" s="20"/>
      <c r="AX135" s="20"/>
      <c r="AY135" s="20"/>
      <c r="AZ135" s="20"/>
      <c r="BA135" s="20"/>
      <c r="BB135" s="20"/>
      <c r="BC135" s="20"/>
      <c r="BD135" s="20"/>
      <c r="BE135" s="20"/>
      <c r="BF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c r="AD136" s="20"/>
      <c r="AE136" s="20"/>
      <c r="AF136" s="20"/>
      <c r="AG136" s="20"/>
      <c r="AH136" s="20"/>
      <c r="AI136" s="20"/>
      <c r="AJ136" s="20"/>
      <c r="AK136" s="20"/>
      <c r="AL136" s="20"/>
      <c r="AM136" s="20"/>
      <c r="AN136" s="20"/>
      <c r="AO136" s="20"/>
      <c r="AP136" s="20"/>
      <c r="AQ136" s="20"/>
      <c r="AR136" s="20"/>
      <c r="AS136" s="20"/>
      <c r="AT136" s="20"/>
      <c r="AU136" s="20"/>
      <c r="AV136" s="20"/>
      <c r="AW136" s="20"/>
      <c r="AX136" s="20"/>
      <c r="AY136" s="20"/>
      <c r="AZ136" s="20"/>
      <c r="BA136" s="20"/>
      <c r="BB136" s="20"/>
      <c r="BC136" s="20"/>
      <c r="BD136" s="20"/>
      <c r="BE136" s="20"/>
      <c r="BF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20"/>
      <c r="AD137" s="20"/>
      <c r="AE137" s="20"/>
      <c r="AF137" s="20"/>
      <c r="AG137" s="20"/>
      <c r="AH137" s="20"/>
      <c r="AI137" s="20"/>
      <c r="AJ137" s="20"/>
      <c r="AK137" s="20"/>
      <c r="AL137" s="20"/>
      <c r="AM137" s="20"/>
      <c r="AN137" s="20"/>
      <c r="AO137" s="20"/>
      <c r="AP137" s="20"/>
      <c r="AQ137" s="20"/>
      <c r="AR137" s="20"/>
      <c r="AS137" s="20"/>
      <c r="AT137" s="20"/>
      <c r="AU137" s="20"/>
      <c r="AV137" s="20"/>
      <c r="AW137" s="20"/>
      <c r="AX137" s="20"/>
      <c r="AY137" s="20"/>
      <c r="AZ137" s="20"/>
      <c r="BA137" s="20"/>
      <c r="BB137" s="20"/>
      <c r="BC137" s="20"/>
      <c r="BD137" s="20"/>
      <c r="BE137" s="20"/>
      <c r="BF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c r="AD138" s="20"/>
      <c r="AE138" s="20"/>
      <c r="AF138" s="20"/>
      <c r="AG138" s="20"/>
      <c r="AH138" s="20"/>
      <c r="AI138" s="20"/>
      <c r="AJ138" s="20"/>
      <c r="AK138" s="20"/>
      <c r="AL138" s="20"/>
      <c r="AM138" s="20"/>
      <c r="AN138" s="20"/>
      <c r="AO138" s="20"/>
      <c r="AP138" s="20"/>
      <c r="AQ138" s="20"/>
      <c r="AR138" s="20"/>
      <c r="AS138" s="20"/>
      <c r="AT138" s="20"/>
      <c r="AU138" s="20"/>
      <c r="AV138" s="20"/>
      <c r="AW138" s="20"/>
      <c r="AX138" s="20"/>
      <c r="AY138" s="20"/>
      <c r="AZ138" s="20"/>
      <c r="BA138" s="20"/>
      <c r="BB138" s="20"/>
      <c r="BC138" s="20"/>
      <c r="BD138" s="20"/>
      <c r="BE138" s="20"/>
      <c r="BF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c r="AC139" s="20"/>
      <c r="AD139" s="20"/>
      <c r="AE139" s="20"/>
      <c r="AF139" s="20"/>
      <c r="AG139" s="20"/>
      <c r="AH139" s="20"/>
      <c r="AI139" s="20"/>
      <c r="AJ139" s="20"/>
      <c r="AK139" s="20"/>
      <c r="AL139" s="20"/>
      <c r="AM139" s="20"/>
      <c r="AN139" s="20"/>
      <c r="AO139" s="20"/>
      <c r="AP139" s="20"/>
      <c r="AQ139" s="20"/>
      <c r="AR139" s="20"/>
      <c r="AS139" s="20"/>
      <c r="AT139" s="20"/>
      <c r="AU139" s="20"/>
      <c r="AV139" s="20"/>
      <c r="AW139" s="20"/>
      <c r="AX139" s="20"/>
      <c r="AY139" s="20"/>
      <c r="AZ139" s="20"/>
      <c r="BA139" s="20"/>
      <c r="BB139" s="20"/>
      <c r="BC139" s="20"/>
      <c r="BD139" s="20"/>
      <c r="BE139" s="20"/>
      <c r="BF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c r="AC140" s="20"/>
      <c r="AD140" s="20"/>
      <c r="AE140" s="20"/>
      <c r="AF140" s="20"/>
      <c r="AG140" s="20"/>
      <c r="AH140" s="20"/>
      <c r="AI140" s="20"/>
      <c r="AJ140" s="20"/>
      <c r="AK140" s="20"/>
      <c r="AL140" s="20"/>
      <c r="AM140" s="20"/>
      <c r="AN140" s="20"/>
      <c r="AO140" s="20"/>
      <c r="AP140" s="20"/>
      <c r="AQ140" s="20"/>
      <c r="AR140" s="20"/>
      <c r="AS140" s="20"/>
      <c r="AT140" s="20"/>
      <c r="AU140" s="20"/>
      <c r="AV140" s="20"/>
      <c r="AW140" s="20"/>
      <c r="AX140" s="20"/>
      <c r="AY140" s="20"/>
      <c r="AZ140" s="20"/>
      <c r="BA140" s="20"/>
      <c r="BB140" s="20"/>
      <c r="BC140" s="20"/>
      <c r="BD140" s="20"/>
      <c r="BE140" s="20"/>
      <c r="BF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0"/>
      <c r="AD141" s="20"/>
      <c r="AE141" s="20"/>
      <c r="AF141" s="20"/>
      <c r="AG141" s="20"/>
      <c r="AH141" s="20"/>
      <c r="AI141" s="20"/>
      <c r="AJ141" s="20"/>
      <c r="AK141" s="20"/>
      <c r="AL141" s="20"/>
      <c r="AM141" s="20"/>
      <c r="AN141" s="20"/>
      <c r="AO141" s="20"/>
      <c r="AP141" s="20"/>
      <c r="AQ141" s="20"/>
      <c r="AR141" s="20"/>
      <c r="AS141" s="20"/>
      <c r="AT141" s="20"/>
      <c r="AU141" s="20"/>
      <c r="AV141" s="20"/>
      <c r="AW141" s="20"/>
      <c r="AX141" s="20"/>
      <c r="AY141" s="20"/>
      <c r="AZ141" s="20"/>
      <c r="BA141" s="20"/>
      <c r="BB141" s="20"/>
      <c r="BC141" s="20"/>
      <c r="BD141" s="20"/>
      <c r="BE141" s="20"/>
      <c r="BF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c r="AD142" s="20"/>
      <c r="AE142" s="20"/>
      <c r="AF142" s="20"/>
      <c r="AG142" s="20"/>
      <c r="AH142" s="20"/>
      <c r="AI142" s="20"/>
      <c r="AJ142" s="20"/>
      <c r="AK142" s="20"/>
      <c r="AL142" s="20"/>
      <c r="AM142" s="20"/>
      <c r="AN142" s="20"/>
      <c r="AO142" s="20"/>
      <c r="AP142" s="20"/>
      <c r="AQ142" s="20"/>
      <c r="AR142" s="20"/>
      <c r="AS142" s="20"/>
      <c r="AT142" s="20"/>
      <c r="AU142" s="20"/>
      <c r="AV142" s="20"/>
      <c r="AW142" s="20"/>
      <c r="AX142" s="20"/>
      <c r="AY142" s="20"/>
      <c r="AZ142" s="20"/>
      <c r="BA142" s="20"/>
      <c r="BB142" s="20"/>
      <c r="BC142" s="20"/>
      <c r="BD142" s="20"/>
      <c r="BE142" s="20"/>
      <c r="BF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0"/>
      <c r="AC143" s="20"/>
      <c r="AD143" s="20"/>
      <c r="AE143" s="20"/>
      <c r="AF143" s="20"/>
      <c r="AG143" s="20"/>
      <c r="AH143" s="20"/>
      <c r="AI143" s="20"/>
      <c r="AJ143" s="20"/>
      <c r="AK143" s="20"/>
      <c r="AL143" s="20"/>
      <c r="AM143" s="20"/>
      <c r="AN143" s="20"/>
      <c r="AO143" s="20"/>
      <c r="AP143" s="20"/>
      <c r="AQ143" s="20"/>
      <c r="AR143" s="20"/>
      <c r="AS143" s="20"/>
      <c r="AT143" s="20"/>
      <c r="AU143" s="20"/>
      <c r="AV143" s="20"/>
      <c r="AW143" s="20"/>
      <c r="AX143" s="20"/>
      <c r="AY143" s="20"/>
      <c r="AZ143" s="20"/>
      <c r="BA143" s="20"/>
      <c r="BB143" s="20"/>
      <c r="BC143" s="20"/>
      <c r="BD143" s="20"/>
      <c r="BE143" s="20"/>
      <c r="BF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c r="AC144" s="20"/>
      <c r="AD144" s="20"/>
      <c r="AE144" s="20"/>
      <c r="AF144" s="20"/>
      <c r="AG144" s="20"/>
      <c r="AH144" s="20"/>
      <c r="AI144" s="20"/>
      <c r="AJ144" s="20"/>
      <c r="AK144" s="20"/>
      <c r="AL144" s="20"/>
      <c r="AM144" s="20"/>
      <c r="AN144" s="20"/>
      <c r="AO144" s="20"/>
      <c r="AP144" s="20"/>
      <c r="AQ144" s="20"/>
      <c r="AR144" s="20"/>
      <c r="AS144" s="20"/>
      <c r="AT144" s="20"/>
      <c r="AU144" s="20"/>
      <c r="AV144" s="20"/>
      <c r="AW144" s="20"/>
      <c r="AX144" s="20"/>
      <c r="AY144" s="20"/>
      <c r="AZ144" s="20"/>
      <c r="BA144" s="20"/>
      <c r="BB144" s="20"/>
      <c r="BC144" s="20"/>
      <c r="BD144" s="20"/>
      <c r="BE144" s="20"/>
      <c r="BF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c r="AE145" s="20"/>
      <c r="AF145" s="20"/>
      <c r="AG145" s="20"/>
      <c r="AH145" s="20"/>
      <c r="AI145" s="20"/>
      <c r="AJ145" s="20"/>
      <c r="AK145" s="20"/>
      <c r="AL145" s="20"/>
      <c r="AM145" s="20"/>
      <c r="AN145" s="20"/>
      <c r="AO145" s="20"/>
      <c r="AP145" s="20"/>
      <c r="AQ145" s="20"/>
      <c r="AR145" s="20"/>
      <c r="AS145" s="20"/>
      <c r="AT145" s="20"/>
      <c r="AU145" s="20"/>
      <c r="AV145" s="20"/>
      <c r="AW145" s="20"/>
      <c r="AX145" s="20"/>
      <c r="AY145" s="20"/>
      <c r="AZ145" s="20"/>
      <c r="BA145" s="20"/>
      <c r="BB145" s="20"/>
      <c r="BC145" s="20"/>
      <c r="BD145" s="20"/>
      <c r="BE145" s="20"/>
      <c r="BF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c r="AC146" s="20"/>
      <c r="AD146" s="20"/>
      <c r="AE146" s="20"/>
      <c r="AF146" s="20"/>
      <c r="AG146" s="20"/>
      <c r="AH146" s="20"/>
      <c r="AI146" s="20"/>
      <c r="AJ146" s="20"/>
      <c r="AK146" s="20"/>
      <c r="AL146" s="20"/>
      <c r="AM146" s="20"/>
      <c r="AN146" s="20"/>
      <c r="AO146" s="20"/>
      <c r="AP146" s="20"/>
      <c r="AQ146" s="20"/>
      <c r="AR146" s="20"/>
      <c r="AS146" s="20"/>
      <c r="AT146" s="20"/>
      <c r="AU146" s="20"/>
      <c r="AV146" s="20"/>
      <c r="AW146" s="20"/>
      <c r="AX146" s="20"/>
      <c r="AY146" s="20"/>
      <c r="AZ146" s="20"/>
      <c r="BA146" s="20"/>
      <c r="BB146" s="20"/>
      <c r="BC146" s="20"/>
      <c r="BD146" s="20"/>
      <c r="BE146" s="20"/>
      <c r="BF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c r="AC147" s="20"/>
      <c r="AD147" s="20"/>
      <c r="AE147" s="20"/>
      <c r="AF147" s="20"/>
      <c r="AG147" s="20"/>
      <c r="AH147" s="20"/>
      <c r="AI147" s="20"/>
      <c r="AJ147" s="20"/>
      <c r="AK147" s="20"/>
      <c r="AL147" s="20"/>
      <c r="AM147" s="20"/>
      <c r="AN147" s="20"/>
      <c r="AO147" s="20"/>
      <c r="AP147" s="20"/>
      <c r="AQ147" s="20"/>
      <c r="AR147" s="20"/>
      <c r="AS147" s="20"/>
      <c r="AT147" s="20"/>
      <c r="AU147" s="20"/>
      <c r="AV147" s="20"/>
      <c r="AW147" s="20"/>
      <c r="AX147" s="20"/>
      <c r="AY147" s="20"/>
      <c r="AZ147" s="20"/>
      <c r="BA147" s="20"/>
      <c r="BB147" s="20"/>
      <c r="BC147" s="20"/>
      <c r="BD147" s="20"/>
      <c r="BE147" s="20"/>
      <c r="BF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c r="AD148" s="20"/>
      <c r="AE148" s="20"/>
      <c r="AF148" s="20"/>
      <c r="AG148" s="20"/>
      <c r="AH148" s="20"/>
      <c r="AI148" s="20"/>
      <c r="AJ148" s="20"/>
      <c r="AK148" s="20"/>
      <c r="AL148" s="20"/>
      <c r="AM148" s="20"/>
      <c r="AN148" s="20"/>
      <c r="AO148" s="20"/>
      <c r="AP148" s="20"/>
      <c r="AQ148" s="20"/>
      <c r="AR148" s="20"/>
      <c r="AS148" s="20"/>
      <c r="AT148" s="20"/>
      <c r="AU148" s="20"/>
      <c r="AV148" s="20"/>
      <c r="AW148" s="20"/>
      <c r="AX148" s="20"/>
      <c r="AY148" s="20"/>
      <c r="AZ148" s="20"/>
      <c r="BA148" s="20"/>
      <c r="BB148" s="20"/>
      <c r="BC148" s="20"/>
      <c r="BD148" s="20"/>
      <c r="BE148" s="20"/>
      <c r="BF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0"/>
      <c r="AC149" s="20"/>
      <c r="AD149" s="20"/>
      <c r="AE149" s="20"/>
      <c r="AF149" s="20"/>
      <c r="AG149" s="20"/>
      <c r="AH149" s="20"/>
      <c r="AI149" s="20"/>
      <c r="AJ149" s="20"/>
      <c r="AK149" s="20"/>
      <c r="AL149" s="20"/>
      <c r="AM149" s="20"/>
      <c r="AN149" s="20"/>
      <c r="AO149" s="20"/>
      <c r="AP149" s="20"/>
      <c r="AQ149" s="20"/>
      <c r="AR149" s="20"/>
      <c r="AS149" s="20"/>
      <c r="AT149" s="20"/>
      <c r="AU149" s="20"/>
      <c r="AV149" s="20"/>
      <c r="AW149" s="20"/>
      <c r="AX149" s="20"/>
      <c r="AY149" s="20"/>
      <c r="AZ149" s="20"/>
      <c r="BA149" s="20"/>
      <c r="BB149" s="20"/>
      <c r="BC149" s="20"/>
      <c r="BD149" s="20"/>
      <c r="BE149" s="20"/>
      <c r="BF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0"/>
      <c r="AC150" s="20"/>
      <c r="AD150" s="20"/>
      <c r="AE150" s="20"/>
      <c r="AF150" s="20"/>
      <c r="AG150" s="20"/>
      <c r="AH150" s="20"/>
      <c r="AI150" s="20"/>
      <c r="AJ150" s="20"/>
      <c r="AK150" s="20"/>
      <c r="AL150" s="20"/>
      <c r="AM150" s="20"/>
      <c r="AN150" s="20"/>
      <c r="AO150" s="20"/>
      <c r="AP150" s="20"/>
      <c r="AQ150" s="20"/>
      <c r="AR150" s="20"/>
      <c r="AS150" s="20"/>
      <c r="AT150" s="20"/>
      <c r="AU150" s="20"/>
      <c r="AV150" s="20"/>
      <c r="AW150" s="20"/>
      <c r="AX150" s="20"/>
      <c r="AY150" s="20"/>
      <c r="AZ150" s="20"/>
      <c r="BA150" s="20"/>
      <c r="BB150" s="20"/>
      <c r="BC150" s="20"/>
      <c r="BD150" s="20"/>
      <c r="BE150" s="20"/>
      <c r="BF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c r="AC151" s="20"/>
      <c r="AD151" s="20"/>
      <c r="AE151" s="20"/>
      <c r="AF151" s="20"/>
      <c r="AG151" s="20"/>
      <c r="AH151" s="20"/>
      <c r="AI151" s="20"/>
      <c r="AJ151" s="20"/>
      <c r="AK151" s="20"/>
      <c r="AL151" s="20"/>
      <c r="AM151" s="20"/>
      <c r="AN151" s="20"/>
      <c r="AO151" s="20"/>
      <c r="AP151" s="20"/>
      <c r="AQ151" s="20"/>
      <c r="AR151" s="20"/>
      <c r="AS151" s="20"/>
      <c r="AT151" s="20"/>
      <c r="AU151" s="20"/>
      <c r="AV151" s="20"/>
      <c r="AW151" s="20"/>
      <c r="AX151" s="20"/>
      <c r="AY151" s="20"/>
      <c r="AZ151" s="20"/>
      <c r="BA151" s="20"/>
      <c r="BB151" s="20"/>
      <c r="BC151" s="20"/>
      <c r="BD151" s="20"/>
      <c r="BE151" s="20"/>
      <c r="BF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c r="AE152" s="20"/>
      <c r="AF152" s="20"/>
      <c r="AG152" s="20"/>
      <c r="AH152" s="20"/>
      <c r="AI152" s="20"/>
      <c r="AJ152" s="20"/>
      <c r="AK152" s="20"/>
      <c r="AL152" s="20"/>
      <c r="AM152" s="20"/>
      <c r="AN152" s="20"/>
      <c r="AO152" s="20"/>
      <c r="AP152" s="20"/>
      <c r="AQ152" s="20"/>
      <c r="AR152" s="20"/>
      <c r="AS152" s="20"/>
      <c r="AT152" s="20"/>
      <c r="AU152" s="20"/>
      <c r="AV152" s="20"/>
      <c r="AW152" s="20"/>
      <c r="AX152" s="20"/>
      <c r="AY152" s="20"/>
      <c r="AZ152" s="20"/>
      <c r="BA152" s="20"/>
      <c r="BB152" s="20"/>
      <c r="BC152" s="20"/>
      <c r="BD152" s="20"/>
      <c r="BE152" s="20"/>
      <c r="BF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c r="AC153" s="20"/>
      <c r="AD153" s="20"/>
      <c r="AE153" s="20"/>
      <c r="AF153" s="20"/>
      <c r="AG153" s="20"/>
      <c r="AH153" s="20"/>
      <c r="AI153" s="20"/>
      <c r="AJ153" s="20"/>
      <c r="AK153" s="20"/>
      <c r="AL153" s="20"/>
      <c r="AM153" s="20"/>
      <c r="AN153" s="20"/>
      <c r="AO153" s="20"/>
      <c r="AP153" s="20"/>
      <c r="AQ153" s="20"/>
      <c r="AR153" s="20"/>
      <c r="AS153" s="20"/>
      <c r="AT153" s="20"/>
      <c r="AU153" s="20"/>
      <c r="AV153" s="20"/>
      <c r="AW153" s="20"/>
      <c r="AX153" s="20"/>
      <c r="AY153" s="20"/>
      <c r="AZ153" s="20"/>
      <c r="BA153" s="20"/>
      <c r="BB153" s="20"/>
      <c r="BC153" s="20"/>
      <c r="BD153" s="20"/>
      <c r="BE153" s="20"/>
      <c r="BF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c r="AE154" s="20"/>
      <c r="AF154" s="20"/>
      <c r="AG154" s="20"/>
      <c r="AH154" s="20"/>
      <c r="AI154" s="20"/>
      <c r="AJ154" s="20"/>
      <c r="AK154" s="20"/>
      <c r="AL154" s="20"/>
      <c r="AM154" s="20"/>
      <c r="AN154" s="20"/>
      <c r="AO154" s="20"/>
      <c r="AP154" s="20"/>
      <c r="AQ154" s="20"/>
      <c r="AR154" s="20"/>
      <c r="AS154" s="20"/>
      <c r="AT154" s="20"/>
      <c r="AU154" s="20"/>
      <c r="AV154" s="20"/>
      <c r="AW154" s="20"/>
      <c r="AX154" s="20"/>
      <c r="AY154" s="20"/>
      <c r="AZ154" s="20"/>
      <c r="BA154" s="20"/>
      <c r="BB154" s="20"/>
      <c r="BC154" s="20"/>
      <c r="BD154" s="20"/>
      <c r="BE154" s="20"/>
      <c r="BF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c r="AD155" s="20"/>
      <c r="AE155" s="20"/>
      <c r="AF155" s="20"/>
      <c r="AG155" s="20"/>
      <c r="AH155" s="20"/>
      <c r="AI155" s="20"/>
      <c r="AJ155" s="20"/>
      <c r="AK155" s="20"/>
      <c r="AL155" s="20"/>
      <c r="AM155" s="20"/>
      <c r="AN155" s="20"/>
      <c r="AO155" s="20"/>
      <c r="AP155" s="20"/>
      <c r="AQ155" s="20"/>
      <c r="AR155" s="20"/>
      <c r="AS155" s="20"/>
      <c r="AT155" s="20"/>
      <c r="AU155" s="20"/>
      <c r="AV155" s="20"/>
      <c r="AW155" s="20"/>
      <c r="AX155" s="20"/>
      <c r="AY155" s="20"/>
      <c r="AZ155" s="20"/>
      <c r="BA155" s="20"/>
      <c r="BB155" s="20"/>
      <c r="BC155" s="20"/>
      <c r="BD155" s="20"/>
      <c r="BE155" s="20"/>
      <c r="BF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c r="AD156" s="20"/>
      <c r="AE156" s="20"/>
      <c r="AF156" s="20"/>
      <c r="AG156" s="20"/>
      <c r="AH156" s="20"/>
      <c r="AI156" s="20"/>
      <c r="AJ156" s="20"/>
      <c r="AK156" s="20"/>
      <c r="AL156" s="20"/>
      <c r="AM156" s="20"/>
      <c r="AN156" s="20"/>
      <c r="AO156" s="20"/>
      <c r="AP156" s="20"/>
      <c r="AQ156" s="20"/>
      <c r="AR156" s="20"/>
      <c r="AS156" s="20"/>
      <c r="AT156" s="20"/>
      <c r="AU156" s="20"/>
      <c r="AV156" s="20"/>
      <c r="AW156" s="20"/>
      <c r="AX156" s="20"/>
      <c r="AY156" s="20"/>
      <c r="AZ156" s="20"/>
      <c r="BA156" s="20"/>
      <c r="BB156" s="20"/>
      <c r="BC156" s="20"/>
      <c r="BD156" s="20"/>
      <c r="BE156" s="20"/>
      <c r="BF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c r="AD157" s="20"/>
      <c r="AE157" s="20"/>
      <c r="AF157" s="20"/>
      <c r="AG157" s="20"/>
      <c r="AH157" s="20"/>
      <c r="AI157" s="20"/>
      <c r="AJ157" s="20"/>
      <c r="AK157" s="20"/>
      <c r="AL157" s="20"/>
      <c r="AM157" s="20"/>
      <c r="AN157" s="20"/>
      <c r="AO157" s="20"/>
      <c r="AP157" s="20"/>
      <c r="AQ157" s="20"/>
      <c r="AR157" s="20"/>
      <c r="AS157" s="20"/>
      <c r="AT157" s="20"/>
      <c r="AU157" s="20"/>
      <c r="AV157" s="20"/>
      <c r="AW157" s="20"/>
      <c r="AX157" s="20"/>
      <c r="AY157" s="20"/>
      <c r="AZ157" s="20"/>
      <c r="BA157" s="20"/>
      <c r="BB157" s="20"/>
      <c r="BC157" s="20"/>
      <c r="BD157" s="20"/>
      <c r="BE157" s="20"/>
      <c r="BF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c r="AD158" s="20"/>
      <c r="AE158" s="20"/>
      <c r="AF158" s="20"/>
      <c r="AG158" s="20"/>
      <c r="AH158" s="20"/>
      <c r="AI158" s="20"/>
      <c r="AJ158" s="20"/>
      <c r="AK158" s="20"/>
      <c r="AL158" s="20"/>
      <c r="AM158" s="20"/>
      <c r="AN158" s="20"/>
      <c r="AO158" s="20"/>
      <c r="AP158" s="20"/>
      <c r="AQ158" s="20"/>
      <c r="AR158" s="20"/>
      <c r="AS158" s="20"/>
      <c r="AT158" s="20"/>
      <c r="AU158" s="20"/>
      <c r="AV158" s="20"/>
      <c r="AW158" s="20"/>
      <c r="AX158" s="20"/>
      <c r="AY158" s="20"/>
      <c r="AZ158" s="20"/>
      <c r="BA158" s="20"/>
      <c r="BB158" s="20"/>
      <c r="BC158" s="20"/>
      <c r="BD158" s="20"/>
      <c r="BE158" s="20"/>
      <c r="BF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c r="AE159" s="20"/>
      <c r="AF159" s="20"/>
      <c r="AG159" s="20"/>
      <c r="AH159" s="20"/>
      <c r="AI159" s="20"/>
      <c r="AJ159" s="20"/>
      <c r="AK159" s="20"/>
      <c r="AL159" s="20"/>
      <c r="AM159" s="20"/>
      <c r="AN159" s="20"/>
      <c r="AO159" s="20"/>
      <c r="AP159" s="20"/>
      <c r="AQ159" s="20"/>
      <c r="AR159" s="20"/>
      <c r="AS159" s="20"/>
      <c r="AT159" s="20"/>
      <c r="AU159" s="20"/>
      <c r="AV159" s="20"/>
      <c r="AW159" s="20"/>
      <c r="AX159" s="20"/>
      <c r="AY159" s="20"/>
      <c r="AZ159" s="20"/>
      <c r="BA159" s="20"/>
      <c r="BB159" s="20"/>
      <c r="BC159" s="20"/>
      <c r="BD159" s="20"/>
      <c r="BE159" s="20"/>
      <c r="BF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c r="AE160" s="20"/>
      <c r="AF160" s="20"/>
      <c r="AG160" s="20"/>
      <c r="AH160" s="20"/>
      <c r="AI160" s="20"/>
      <c r="AJ160" s="20"/>
      <c r="AK160" s="20"/>
      <c r="AL160" s="20"/>
      <c r="AM160" s="20"/>
      <c r="AN160" s="20"/>
      <c r="AO160" s="20"/>
      <c r="AP160" s="20"/>
      <c r="AQ160" s="20"/>
      <c r="AR160" s="20"/>
      <c r="AS160" s="20"/>
      <c r="AT160" s="20"/>
      <c r="AU160" s="20"/>
      <c r="AV160" s="20"/>
      <c r="AW160" s="20"/>
      <c r="AX160" s="20"/>
      <c r="AY160" s="20"/>
      <c r="AZ160" s="20"/>
      <c r="BA160" s="20"/>
      <c r="BB160" s="20"/>
      <c r="BC160" s="20"/>
      <c r="BD160" s="20"/>
      <c r="BE160" s="20"/>
      <c r="BF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c r="AE161" s="20"/>
      <c r="AF161" s="20"/>
      <c r="AG161" s="20"/>
      <c r="AH161" s="20"/>
      <c r="AI161" s="20"/>
      <c r="AJ161" s="20"/>
      <c r="AK161" s="20"/>
      <c r="AL161" s="20"/>
      <c r="AM161" s="20"/>
      <c r="AN161" s="20"/>
      <c r="AO161" s="20"/>
      <c r="AP161" s="20"/>
      <c r="AQ161" s="20"/>
      <c r="AR161" s="20"/>
      <c r="AS161" s="20"/>
      <c r="AT161" s="20"/>
      <c r="AU161" s="20"/>
      <c r="AV161" s="20"/>
      <c r="AW161" s="20"/>
      <c r="AX161" s="20"/>
      <c r="AY161" s="20"/>
      <c r="AZ161" s="20"/>
      <c r="BA161" s="20"/>
      <c r="BB161" s="20"/>
      <c r="BC161" s="20"/>
      <c r="BD161" s="20"/>
      <c r="BE161" s="20"/>
      <c r="BF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c r="AE162" s="20"/>
      <c r="AF162" s="20"/>
      <c r="AG162" s="20"/>
      <c r="AH162" s="20"/>
      <c r="AI162" s="20"/>
      <c r="AJ162" s="20"/>
      <c r="AK162" s="20"/>
      <c r="AL162" s="20"/>
      <c r="AM162" s="20"/>
      <c r="AN162" s="20"/>
      <c r="AO162" s="20"/>
      <c r="AP162" s="20"/>
      <c r="AQ162" s="20"/>
      <c r="AR162" s="20"/>
      <c r="AS162" s="20"/>
      <c r="AT162" s="20"/>
      <c r="AU162" s="20"/>
      <c r="AV162" s="20"/>
      <c r="AW162" s="20"/>
      <c r="AX162" s="20"/>
      <c r="AY162" s="20"/>
      <c r="AZ162" s="20"/>
      <c r="BA162" s="20"/>
      <c r="BB162" s="20"/>
      <c r="BC162" s="20"/>
      <c r="BD162" s="20"/>
      <c r="BE162" s="20"/>
      <c r="BF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c r="AE163" s="20"/>
      <c r="AF163" s="20"/>
      <c r="AG163" s="20"/>
      <c r="AH163" s="20"/>
      <c r="AI163" s="20"/>
      <c r="AJ163" s="20"/>
      <c r="AK163" s="20"/>
      <c r="AL163" s="20"/>
      <c r="AM163" s="20"/>
      <c r="AN163" s="20"/>
      <c r="AO163" s="20"/>
      <c r="AP163" s="20"/>
      <c r="AQ163" s="20"/>
      <c r="AR163" s="20"/>
      <c r="AS163" s="20"/>
      <c r="AT163" s="20"/>
      <c r="AU163" s="20"/>
      <c r="AV163" s="20"/>
      <c r="AW163" s="20"/>
      <c r="AX163" s="20"/>
      <c r="AY163" s="20"/>
      <c r="AZ163" s="20"/>
      <c r="BA163" s="20"/>
      <c r="BB163" s="20"/>
      <c r="BC163" s="20"/>
      <c r="BD163" s="20"/>
      <c r="BE163" s="20"/>
      <c r="BF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c r="AD164" s="20"/>
      <c r="AE164" s="20"/>
      <c r="AF164" s="20"/>
      <c r="AG164" s="20"/>
      <c r="AH164" s="20"/>
      <c r="AI164" s="20"/>
      <c r="AJ164" s="20"/>
      <c r="AK164" s="20"/>
      <c r="AL164" s="20"/>
      <c r="AM164" s="20"/>
      <c r="AN164" s="20"/>
      <c r="AO164" s="20"/>
      <c r="AP164" s="20"/>
      <c r="AQ164" s="20"/>
      <c r="AR164" s="20"/>
      <c r="AS164" s="20"/>
      <c r="AT164" s="20"/>
      <c r="AU164" s="20"/>
      <c r="AV164" s="20"/>
      <c r="AW164" s="20"/>
      <c r="AX164" s="20"/>
      <c r="AY164" s="20"/>
      <c r="AZ164" s="20"/>
      <c r="BA164" s="20"/>
      <c r="BB164" s="20"/>
      <c r="BC164" s="20"/>
      <c r="BD164" s="20"/>
      <c r="BE164" s="20"/>
      <c r="BF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c r="AE165" s="20"/>
      <c r="AF165" s="20"/>
      <c r="AG165" s="20"/>
      <c r="AH165" s="20"/>
      <c r="AI165" s="20"/>
      <c r="AJ165" s="20"/>
      <c r="AK165" s="20"/>
      <c r="AL165" s="20"/>
      <c r="AM165" s="20"/>
      <c r="AN165" s="20"/>
      <c r="AO165" s="20"/>
      <c r="AP165" s="20"/>
      <c r="AQ165" s="20"/>
      <c r="AR165" s="20"/>
      <c r="AS165" s="20"/>
      <c r="AT165" s="20"/>
      <c r="AU165" s="20"/>
      <c r="AV165" s="20"/>
      <c r="AW165" s="20"/>
      <c r="AX165" s="20"/>
      <c r="AY165" s="20"/>
      <c r="AZ165" s="20"/>
      <c r="BA165" s="20"/>
      <c r="BB165" s="20"/>
      <c r="BC165" s="20"/>
      <c r="BD165" s="20"/>
      <c r="BE165" s="20"/>
      <c r="BF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c r="AE166" s="20"/>
      <c r="AF166" s="20"/>
      <c r="AG166" s="20"/>
      <c r="AH166" s="20"/>
      <c r="AI166" s="20"/>
      <c r="AJ166" s="20"/>
      <c r="AK166" s="20"/>
      <c r="AL166" s="20"/>
      <c r="AM166" s="20"/>
      <c r="AN166" s="20"/>
      <c r="AO166" s="20"/>
      <c r="AP166" s="20"/>
      <c r="AQ166" s="20"/>
      <c r="AR166" s="20"/>
      <c r="AS166" s="20"/>
      <c r="AT166" s="20"/>
      <c r="AU166" s="20"/>
      <c r="AV166" s="20"/>
      <c r="AW166" s="20"/>
      <c r="AX166" s="20"/>
      <c r="AY166" s="20"/>
      <c r="AZ166" s="20"/>
      <c r="BA166" s="20"/>
      <c r="BB166" s="20"/>
      <c r="BC166" s="20"/>
      <c r="BD166" s="20"/>
      <c r="BE166" s="20"/>
      <c r="BF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c r="AD167" s="20"/>
      <c r="AE167" s="20"/>
      <c r="AF167" s="20"/>
      <c r="AG167" s="20"/>
      <c r="AH167" s="20"/>
      <c r="AI167" s="20"/>
      <c r="AJ167" s="20"/>
      <c r="AK167" s="20"/>
      <c r="AL167" s="20"/>
      <c r="AM167" s="20"/>
      <c r="AN167" s="20"/>
      <c r="AO167" s="20"/>
      <c r="AP167" s="20"/>
      <c r="AQ167" s="20"/>
      <c r="AR167" s="20"/>
      <c r="AS167" s="20"/>
      <c r="AT167" s="20"/>
      <c r="AU167" s="20"/>
      <c r="AV167" s="20"/>
      <c r="AW167" s="20"/>
      <c r="AX167" s="20"/>
      <c r="AY167" s="20"/>
      <c r="AZ167" s="20"/>
      <c r="BA167" s="20"/>
      <c r="BB167" s="20"/>
      <c r="BC167" s="20"/>
      <c r="BD167" s="20"/>
      <c r="BE167" s="20"/>
      <c r="BF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c r="AD168" s="20"/>
      <c r="AE168" s="20"/>
      <c r="AF168" s="20"/>
      <c r="AG168" s="20"/>
      <c r="AH168" s="20"/>
      <c r="AI168" s="20"/>
      <c r="AJ168" s="20"/>
      <c r="AK168" s="20"/>
      <c r="AL168" s="20"/>
      <c r="AM168" s="20"/>
      <c r="AN168" s="20"/>
      <c r="AO168" s="20"/>
      <c r="AP168" s="20"/>
      <c r="AQ168" s="20"/>
      <c r="AR168" s="20"/>
      <c r="AS168" s="20"/>
      <c r="AT168" s="20"/>
      <c r="AU168" s="20"/>
      <c r="AV168" s="20"/>
      <c r="AW168" s="20"/>
      <c r="AX168" s="20"/>
      <c r="AY168" s="20"/>
      <c r="AZ168" s="20"/>
      <c r="BA168" s="20"/>
      <c r="BB168" s="20"/>
      <c r="BC168" s="20"/>
      <c r="BD168" s="20"/>
      <c r="BE168" s="20"/>
      <c r="BF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c r="AE169" s="20"/>
      <c r="AF169" s="20"/>
      <c r="AG169" s="20"/>
      <c r="AH169" s="20"/>
      <c r="AI169" s="20"/>
      <c r="AJ169" s="20"/>
      <c r="AK169" s="20"/>
      <c r="AL169" s="20"/>
      <c r="AM169" s="20"/>
      <c r="AN169" s="20"/>
      <c r="AO169" s="20"/>
      <c r="AP169" s="20"/>
      <c r="AQ169" s="20"/>
      <c r="AR169" s="20"/>
      <c r="AS169" s="20"/>
      <c r="AT169" s="20"/>
      <c r="AU169" s="20"/>
      <c r="AV169" s="20"/>
      <c r="AW169" s="20"/>
      <c r="AX169" s="20"/>
      <c r="AY169" s="20"/>
      <c r="AZ169" s="20"/>
      <c r="BA169" s="20"/>
      <c r="BB169" s="20"/>
      <c r="BC169" s="20"/>
      <c r="BD169" s="20"/>
      <c r="BE169" s="20"/>
      <c r="BF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c r="AD170" s="20"/>
      <c r="AE170" s="20"/>
      <c r="AF170" s="20"/>
      <c r="AG170" s="20"/>
      <c r="AH170" s="20"/>
      <c r="AI170" s="20"/>
      <c r="AJ170" s="20"/>
      <c r="AK170" s="20"/>
      <c r="AL170" s="20"/>
      <c r="AM170" s="20"/>
      <c r="AN170" s="20"/>
      <c r="AO170" s="20"/>
      <c r="AP170" s="20"/>
      <c r="AQ170" s="20"/>
      <c r="AR170" s="20"/>
      <c r="AS170" s="20"/>
      <c r="AT170" s="20"/>
      <c r="AU170" s="20"/>
      <c r="AV170" s="20"/>
      <c r="AW170" s="20"/>
      <c r="AX170" s="20"/>
      <c r="AY170" s="20"/>
      <c r="AZ170" s="20"/>
      <c r="BA170" s="20"/>
      <c r="BB170" s="20"/>
      <c r="BC170" s="20"/>
      <c r="BD170" s="20"/>
      <c r="BE170" s="20"/>
      <c r="BF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c r="AE171" s="20"/>
      <c r="AF171" s="20"/>
      <c r="AG171" s="20"/>
      <c r="AH171" s="20"/>
      <c r="AI171" s="20"/>
      <c r="AJ171" s="20"/>
      <c r="AK171" s="20"/>
      <c r="AL171" s="20"/>
      <c r="AM171" s="20"/>
      <c r="AN171" s="20"/>
      <c r="AO171" s="20"/>
      <c r="AP171" s="20"/>
      <c r="AQ171" s="20"/>
      <c r="AR171" s="20"/>
      <c r="AS171" s="20"/>
      <c r="AT171" s="20"/>
      <c r="AU171" s="20"/>
      <c r="AV171" s="20"/>
      <c r="AW171" s="20"/>
      <c r="AX171" s="20"/>
      <c r="AY171" s="20"/>
      <c r="AZ171" s="20"/>
      <c r="BA171" s="20"/>
      <c r="BB171" s="20"/>
      <c r="BC171" s="20"/>
      <c r="BD171" s="20"/>
      <c r="BE171" s="20"/>
      <c r="BF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c r="AD172" s="20"/>
      <c r="AE172" s="20"/>
      <c r="AF172" s="20"/>
      <c r="AG172" s="20"/>
      <c r="AH172" s="20"/>
      <c r="AI172" s="20"/>
      <c r="AJ172" s="20"/>
      <c r="AK172" s="20"/>
      <c r="AL172" s="20"/>
      <c r="AM172" s="20"/>
      <c r="AN172" s="20"/>
      <c r="AO172" s="20"/>
      <c r="AP172" s="20"/>
      <c r="AQ172" s="20"/>
      <c r="AR172" s="20"/>
      <c r="AS172" s="20"/>
      <c r="AT172" s="20"/>
      <c r="AU172" s="20"/>
      <c r="AV172" s="20"/>
      <c r="AW172" s="20"/>
      <c r="AX172" s="20"/>
      <c r="AY172" s="20"/>
      <c r="AZ172" s="20"/>
      <c r="BA172" s="20"/>
      <c r="BB172" s="20"/>
      <c r="BC172" s="20"/>
      <c r="BD172" s="20"/>
      <c r="BE172" s="20"/>
      <c r="BF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c r="AE173" s="20"/>
      <c r="AF173" s="20"/>
      <c r="AG173" s="20"/>
      <c r="AH173" s="20"/>
      <c r="AI173" s="20"/>
      <c r="AJ173" s="20"/>
      <c r="AK173" s="20"/>
      <c r="AL173" s="20"/>
      <c r="AM173" s="20"/>
      <c r="AN173" s="20"/>
      <c r="AO173" s="20"/>
      <c r="AP173" s="20"/>
      <c r="AQ173" s="20"/>
      <c r="AR173" s="20"/>
      <c r="AS173" s="20"/>
      <c r="AT173" s="20"/>
      <c r="AU173" s="20"/>
      <c r="AV173" s="20"/>
      <c r="AW173" s="20"/>
      <c r="AX173" s="20"/>
      <c r="AY173" s="20"/>
      <c r="AZ173" s="20"/>
      <c r="BA173" s="20"/>
      <c r="BB173" s="20"/>
      <c r="BC173" s="20"/>
      <c r="BD173" s="20"/>
      <c r="BE173" s="20"/>
      <c r="BF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c r="AD174" s="20"/>
      <c r="AE174" s="20"/>
      <c r="AF174" s="20"/>
      <c r="AG174" s="20"/>
      <c r="AH174" s="20"/>
      <c r="AI174" s="20"/>
      <c r="AJ174" s="20"/>
      <c r="AK174" s="20"/>
      <c r="AL174" s="20"/>
      <c r="AM174" s="20"/>
      <c r="AN174" s="20"/>
      <c r="AO174" s="20"/>
      <c r="AP174" s="20"/>
      <c r="AQ174" s="20"/>
      <c r="AR174" s="20"/>
      <c r="AS174" s="20"/>
      <c r="AT174" s="20"/>
      <c r="AU174" s="20"/>
      <c r="AV174" s="20"/>
      <c r="AW174" s="20"/>
      <c r="AX174" s="20"/>
      <c r="AY174" s="20"/>
      <c r="AZ174" s="20"/>
      <c r="BA174" s="20"/>
      <c r="BB174" s="20"/>
      <c r="BC174" s="20"/>
      <c r="BD174" s="20"/>
      <c r="BE174" s="20"/>
      <c r="BF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c r="AD175" s="20"/>
      <c r="AE175" s="20"/>
      <c r="AF175" s="20"/>
      <c r="AG175" s="20"/>
      <c r="AH175" s="20"/>
      <c r="AI175" s="20"/>
      <c r="AJ175" s="20"/>
      <c r="AK175" s="20"/>
      <c r="AL175" s="20"/>
      <c r="AM175" s="20"/>
      <c r="AN175" s="20"/>
      <c r="AO175" s="20"/>
      <c r="AP175" s="20"/>
      <c r="AQ175" s="20"/>
      <c r="AR175" s="20"/>
      <c r="AS175" s="20"/>
      <c r="AT175" s="20"/>
      <c r="AU175" s="20"/>
      <c r="AV175" s="20"/>
      <c r="AW175" s="20"/>
      <c r="AX175" s="20"/>
      <c r="AY175" s="20"/>
      <c r="AZ175" s="20"/>
      <c r="BA175" s="20"/>
      <c r="BB175" s="20"/>
      <c r="BC175" s="20"/>
      <c r="BD175" s="20"/>
      <c r="BE175" s="20"/>
      <c r="BF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c r="AD176" s="20"/>
      <c r="AE176" s="20"/>
      <c r="AF176" s="20"/>
      <c r="AG176" s="20"/>
      <c r="AH176" s="20"/>
      <c r="AI176" s="20"/>
      <c r="AJ176" s="20"/>
      <c r="AK176" s="20"/>
      <c r="AL176" s="20"/>
      <c r="AM176" s="20"/>
      <c r="AN176" s="20"/>
      <c r="AO176" s="20"/>
      <c r="AP176" s="20"/>
      <c r="AQ176" s="20"/>
      <c r="AR176" s="20"/>
      <c r="AS176" s="20"/>
      <c r="AT176" s="20"/>
      <c r="AU176" s="20"/>
      <c r="AV176" s="20"/>
      <c r="AW176" s="20"/>
      <c r="AX176" s="20"/>
      <c r="AY176" s="20"/>
      <c r="AZ176" s="20"/>
      <c r="BA176" s="20"/>
      <c r="BB176" s="20"/>
      <c r="BC176" s="20"/>
      <c r="BD176" s="20"/>
      <c r="BE176" s="20"/>
      <c r="BF176" s="20"/>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c r="AE177" s="20"/>
      <c r="AF177" s="20"/>
      <c r="AG177" s="20"/>
      <c r="AH177" s="20"/>
      <c r="AI177" s="20"/>
      <c r="AJ177" s="20"/>
      <c r="AK177" s="20"/>
      <c r="AL177" s="20"/>
      <c r="AM177" s="20"/>
      <c r="AN177" s="20"/>
      <c r="AO177" s="20"/>
      <c r="AP177" s="20"/>
      <c r="AQ177" s="20"/>
      <c r="AR177" s="20"/>
      <c r="AS177" s="20"/>
      <c r="AT177" s="20"/>
      <c r="AU177" s="20"/>
      <c r="AV177" s="20"/>
      <c r="AW177" s="20"/>
      <c r="AX177" s="20"/>
      <c r="AY177" s="20"/>
      <c r="AZ177" s="20"/>
      <c r="BA177" s="20"/>
      <c r="BB177" s="20"/>
      <c r="BC177" s="20"/>
      <c r="BD177" s="20"/>
      <c r="BE177" s="20"/>
      <c r="BF177" s="20"/>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c r="AD178" s="20"/>
      <c r="AE178" s="20"/>
      <c r="AF178" s="20"/>
      <c r="AG178" s="20"/>
      <c r="AH178" s="20"/>
      <c r="AI178" s="20"/>
      <c r="AJ178" s="20"/>
      <c r="AK178" s="20"/>
      <c r="AL178" s="20"/>
      <c r="AM178" s="20"/>
      <c r="AN178" s="20"/>
      <c r="AO178" s="20"/>
      <c r="AP178" s="20"/>
      <c r="AQ178" s="20"/>
      <c r="AR178" s="20"/>
      <c r="AS178" s="20"/>
      <c r="AT178" s="20"/>
      <c r="AU178" s="20"/>
      <c r="AV178" s="20"/>
      <c r="AW178" s="20"/>
      <c r="AX178" s="20"/>
      <c r="AY178" s="20"/>
      <c r="AZ178" s="20"/>
      <c r="BA178" s="20"/>
      <c r="BB178" s="20"/>
      <c r="BC178" s="20"/>
      <c r="BD178" s="20"/>
      <c r="BE178" s="20"/>
      <c r="BF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c r="AD179" s="20"/>
      <c r="AE179" s="20"/>
      <c r="AF179" s="20"/>
      <c r="AG179" s="20"/>
      <c r="AH179" s="20"/>
      <c r="AI179" s="20"/>
      <c r="AJ179" s="20"/>
      <c r="AK179" s="20"/>
      <c r="AL179" s="20"/>
      <c r="AM179" s="20"/>
      <c r="AN179" s="20"/>
      <c r="AO179" s="20"/>
      <c r="AP179" s="20"/>
      <c r="AQ179" s="20"/>
      <c r="AR179" s="20"/>
      <c r="AS179" s="20"/>
      <c r="AT179" s="20"/>
      <c r="AU179" s="20"/>
      <c r="AV179" s="20"/>
      <c r="AW179" s="20"/>
      <c r="AX179" s="20"/>
      <c r="AY179" s="20"/>
      <c r="AZ179" s="20"/>
      <c r="BA179" s="20"/>
      <c r="BB179" s="20"/>
      <c r="BC179" s="20"/>
      <c r="BD179" s="20"/>
      <c r="BE179" s="20"/>
      <c r="BF179" s="20"/>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c r="AD180" s="20"/>
      <c r="AE180" s="20"/>
      <c r="AF180" s="20"/>
      <c r="AG180" s="20"/>
      <c r="AH180" s="20"/>
      <c r="AI180" s="20"/>
      <c r="AJ180" s="20"/>
      <c r="AK180" s="20"/>
      <c r="AL180" s="20"/>
      <c r="AM180" s="20"/>
      <c r="AN180" s="20"/>
      <c r="AO180" s="20"/>
      <c r="AP180" s="20"/>
      <c r="AQ180" s="20"/>
      <c r="AR180" s="20"/>
      <c r="AS180" s="20"/>
      <c r="AT180" s="20"/>
      <c r="AU180" s="20"/>
      <c r="AV180" s="20"/>
      <c r="AW180" s="20"/>
      <c r="AX180" s="20"/>
      <c r="AY180" s="20"/>
      <c r="AZ180" s="20"/>
      <c r="BA180" s="20"/>
      <c r="BB180" s="20"/>
      <c r="BC180" s="20"/>
      <c r="BD180" s="20"/>
      <c r="BE180" s="20"/>
      <c r="BF180" s="20"/>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c r="AD181" s="20"/>
      <c r="AE181" s="20"/>
      <c r="AF181" s="20"/>
      <c r="AG181" s="20"/>
      <c r="AH181" s="20"/>
      <c r="AI181" s="20"/>
      <c r="AJ181" s="20"/>
      <c r="AK181" s="20"/>
      <c r="AL181" s="20"/>
      <c r="AM181" s="20"/>
      <c r="AN181" s="20"/>
      <c r="AO181" s="20"/>
      <c r="AP181" s="20"/>
      <c r="AQ181" s="20"/>
      <c r="AR181" s="20"/>
      <c r="AS181" s="20"/>
      <c r="AT181" s="20"/>
      <c r="AU181" s="20"/>
      <c r="AV181" s="20"/>
      <c r="AW181" s="20"/>
      <c r="AX181" s="20"/>
      <c r="AY181" s="20"/>
      <c r="AZ181" s="20"/>
      <c r="BA181" s="20"/>
      <c r="BB181" s="20"/>
      <c r="BC181" s="20"/>
      <c r="BD181" s="20"/>
      <c r="BE181" s="20"/>
      <c r="BF181" s="20"/>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c r="AD182" s="20"/>
      <c r="AE182" s="20"/>
      <c r="AF182" s="20"/>
      <c r="AG182" s="20"/>
      <c r="AH182" s="20"/>
      <c r="AI182" s="20"/>
      <c r="AJ182" s="20"/>
      <c r="AK182" s="20"/>
      <c r="AL182" s="20"/>
      <c r="AM182" s="20"/>
      <c r="AN182" s="20"/>
      <c r="AO182" s="20"/>
      <c r="AP182" s="20"/>
      <c r="AQ182" s="20"/>
      <c r="AR182" s="20"/>
      <c r="AS182" s="20"/>
      <c r="AT182" s="20"/>
      <c r="AU182" s="20"/>
      <c r="AV182" s="20"/>
      <c r="AW182" s="20"/>
      <c r="AX182" s="20"/>
      <c r="AY182" s="20"/>
      <c r="AZ182" s="20"/>
      <c r="BA182" s="20"/>
      <c r="BB182" s="20"/>
      <c r="BC182" s="20"/>
      <c r="BD182" s="20"/>
      <c r="BE182" s="20"/>
      <c r="BF182" s="20"/>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c r="AD183" s="20"/>
      <c r="AE183" s="20"/>
      <c r="AF183" s="20"/>
      <c r="AG183" s="20"/>
      <c r="AH183" s="20"/>
      <c r="AI183" s="20"/>
      <c r="AJ183" s="20"/>
      <c r="AK183" s="20"/>
      <c r="AL183" s="20"/>
      <c r="AM183" s="20"/>
      <c r="AN183" s="20"/>
      <c r="AO183" s="20"/>
      <c r="AP183" s="20"/>
      <c r="AQ183" s="20"/>
      <c r="AR183" s="20"/>
      <c r="AS183" s="20"/>
      <c r="AT183" s="20"/>
      <c r="AU183" s="20"/>
      <c r="AV183" s="20"/>
      <c r="AW183" s="20"/>
      <c r="AX183" s="20"/>
      <c r="AY183" s="20"/>
      <c r="AZ183" s="20"/>
      <c r="BA183" s="20"/>
      <c r="BB183" s="20"/>
      <c r="BC183" s="20"/>
      <c r="BD183" s="20"/>
      <c r="BE183" s="20"/>
      <c r="BF183" s="20"/>
    </row>
    <row r="184">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c r="AD184" s="20"/>
      <c r="AE184" s="20"/>
      <c r="AF184" s="20"/>
      <c r="AG184" s="20"/>
      <c r="AH184" s="20"/>
      <c r="AI184" s="20"/>
      <c r="AJ184" s="20"/>
      <c r="AK184" s="20"/>
      <c r="AL184" s="20"/>
      <c r="AM184" s="20"/>
      <c r="AN184" s="20"/>
      <c r="AO184" s="20"/>
      <c r="AP184" s="20"/>
      <c r="AQ184" s="20"/>
      <c r="AR184" s="20"/>
      <c r="AS184" s="20"/>
      <c r="AT184" s="20"/>
      <c r="AU184" s="20"/>
      <c r="AV184" s="20"/>
      <c r="AW184" s="20"/>
      <c r="AX184" s="20"/>
      <c r="AY184" s="20"/>
      <c r="AZ184" s="20"/>
      <c r="BA184" s="20"/>
      <c r="BB184" s="20"/>
      <c r="BC184" s="20"/>
      <c r="BD184" s="20"/>
      <c r="BE184" s="20"/>
      <c r="BF184" s="20"/>
    </row>
    <row r="18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c r="AD185" s="20"/>
      <c r="AE185" s="20"/>
      <c r="AF185" s="20"/>
      <c r="AG185" s="20"/>
      <c r="AH185" s="20"/>
      <c r="AI185" s="20"/>
      <c r="AJ185" s="20"/>
      <c r="AK185" s="20"/>
      <c r="AL185" s="20"/>
      <c r="AM185" s="20"/>
      <c r="AN185" s="20"/>
      <c r="AO185" s="20"/>
      <c r="AP185" s="20"/>
      <c r="AQ185" s="20"/>
      <c r="AR185" s="20"/>
      <c r="AS185" s="20"/>
      <c r="AT185" s="20"/>
      <c r="AU185" s="20"/>
      <c r="AV185" s="20"/>
      <c r="AW185" s="20"/>
      <c r="AX185" s="20"/>
      <c r="AY185" s="20"/>
      <c r="AZ185" s="20"/>
      <c r="BA185" s="20"/>
      <c r="BB185" s="20"/>
      <c r="BC185" s="20"/>
      <c r="BD185" s="20"/>
      <c r="BE185" s="20"/>
      <c r="BF185" s="20"/>
    </row>
    <row r="18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c r="AD186" s="20"/>
      <c r="AE186" s="20"/>
      <c r="AF186" s="20"/>
      <c r="AG186" s="20"/>
      <c r="AH186" s="20"/>
      <c r="AI186" s="20"/>
      <c r="AJ186" s="20"/>
      <c r="AK186" s="20"/>
      <c r="AL186" s="20"/>
      <c r="AM186" s="20"/>
      <c r="AN186" s="20"/>
      <c r="AO186" s="20"/>
      <c r="AP186" s="20"/>
      <c r="AQ186" s="20"/>
      <c r="AR186" s="20"/>
      <c r="AS186" s="20"/>
      <c r="AT186" s="20"/>
      <c r="AU186" s="20"/>
      <c r="AV186" s="20"/>
      <c r="AW186" s="20"/>
      <c r="AX186" s="20"/>
      <c r="AY186" s="20"/>
      <c r="AZ186" s="20"/>
      <c r="BA186" s="20"/>
      <c r="BB186" s="20"/>
      <c r="BC186" s="20"/>
      <c r="BD186" s="20"/>
      <c r="BE186" s="20"/>
      <c r="BF186" s="20"/>
    </row>
    <row r="18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c r="AE187" s="20"/>
      <c r="AF187" s="20"/>
      <c r="AG187" s="20"/>
      <c r="AH187" s="20"/>
      <c r="AI187" s="20"/>
      <c r="AJ187" s="20"/>
      <c r="AK187" s="20"/>
      <c r="AL187" s="20"/>
      <c r="AM187" s="20"/>
      <c r="AN187" s="20"/>
      <c r="AO187" s="20"/>
      <c r="AP187" s="20"/>
      <c r="AQ187" s="20"/>
      <c r="AR187" s="20"/>
      <c r="AS187" s="20"/>
      <c r="AT187" s="20"/>
      <c r="AU187" s="20"/>
      <c r="AV187" s="20"/>
      <c r="AW187" s="20"/>
      <c r="AX187" s="20"/>
      <c r="AY187" s="20"/>
      <c r="AZ187" s="20"/>
      <c r="BA187" s="20"/>
      <c r="BB187" s="20"/>
      <c r="BC187" s="20"/>
      <c r="BD187" s="20"/>
      <c r="BE187" s="20"/>
      <c r="BF187" s="20"/>
    </row>
    <row r="188">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c r="AD188" s="20"/>
      <c r="AE188" s="20"/>
      <c r="AF188" s="20"/>
      <c r="AG188" s="20"/>
      <c r="AH188" s="20"/>
      <c r="AI188" s="20"/>
      <c r="AJ188" s="20"/>
      <c r="AK188" s="20"/>
      <c r="AL188" s="20"/>
      <c r="AM188" s="20"/>
      <c r="AN188" s="20"/>
      <c r="AO188" s="20"/>
      <c r="AP188" s="20"/>
      <c r="AQ188" s="20"/>
      <c r="AR188" s="20"/>
      <c r="AS188" s="20"/>
      <c r="AT188" s="20"/>
      <c r="AU188" s="20"/>
      <c r="AV188" s="20"/>
      <c r="AW188" s="20"/>
      <c r="AX188" s="20"/>
      <c r="AY188" s="20"/>
      <c r="AZ188" s="20"/>
      <c r="BA188" s="20"/>
      <c r="BB188" s="20"/>
      <c r="BC188" s="20"/>
      <c r="BD188" s="20"/>
      <c r="BE188" s="20"/>
      <c r="BF188" s="20"/>
    </row>
    <row r="189">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c r="AD189" s="20"/>
      <c r="AE189" s="20"/>
      <c r="AF189" s="20"/>
      <c r="AG189" s="20"/>
      <c r="AH189" s="20"/>
      <c r="AI189" s="20"/>
      <c r="AJ189" s="20"/>
      <c r="AK189" s="20"/>
      <c r="AL189" s="20"/>
      <c r="AM189" s="20"/>
      <c r="AN189" s="20"/>
      <c r="AO189" s="20"/>
      <c r="AP189" s="20"/>
      <c r="AQ189" s="20"/>
      <c r="AR189" s="20"/>
      <c r="AS189" s="20"/>
      <c r="AT189" s="20"/>
      <c r="AU189" s="20"/>
      <c r="AV189" s="20"/>
      <c r="AW189" s="20"/>
      <c r="AX189" s="20"/>
      <c r="AY189" s="20"/>
      <c r="AZ189" s="20"/>
      <c r="BA189" s="20"/>
      <c r="BB189" s="20"/>
      <c r="BC189" s="20"/>
      <c r="BD189" s="20"/>
      <c r="BE189" s="20"/>
      <c r="BF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c r="AD190" s="20"/>
      <c r="AE190" s="20"/>
      <c r="AF190" s="20"/>
      <c r="AG190" s="20"/>
      <c r="AH190" s="20"/>
      <c r="AI190" s="20"/>
      <c r="AJ190" s="20"/>
      <c r="AK190" s="20"/>
      <c r="AL190" s="20"/>
      <c r="AM190" s="20"/>
      <c r="AN190" s="20"/>
      <c r="AO190" s="20"/>
      <c r="AP190" s="20"/>
      <c r="AQ190" s="20"/>
      <c r="AR190" s="20"/>
      <c r="AS190" s="20"/>
      <c r="AT190" s="20"/>
      <c r="AU190" s="20"/>
      <c r="AV190" s="20"/>
      <c r="AW190" s="20"/>
      <c r="AX190" s="20"/>
      <c r="AY190" s="20"/>
      <c r="AZ190" s="20"/>
      <c r="BA190" s="20"/>
      <c r="BB190" s="20"/>
      <c r="BC190" s="20"/>
      <c r="BD190" s="20"/>
      <c r="BE190" s="20"/>
      <c r="BF190" s="20"/>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c r="AE191" s="20"/>
      <c r="AF191" s="20"/>
      <c r="AG191" s="20"/>
      <c r="AH191" s="20"/>
      <c r="AI191" s="20"/>
      <c r="AJ191" s="20"/>
      <c r="AK191" s="20"/>
      <c r="AL191" s="20"/>
      <c r="AM191" s="20"/>
      <c r="AN191" s="20"/>
      <c r="AO191" s="20"/>
      <c r="AP191" s="20"/>
      <c r="AQ191" s="20"/>
      <c r="AR191" s="20"/>
      <c r="AS191" s="20"/>
      <c r="AT191" s="20"/>
      <c r="AU191" s="20"/>
      <c r="AV191" s="20"/>
      <c r="AW191" s="20"/>
      <c r="AX191" s="20"/>
      <c r="AY191" s="20"/>
      <c r="AZ191" s="20"/>
      <c r="BA191" s="20"/>
      <c r="BB191" s="20"/>
      <c r="BC191" s="20"/>
      <c r="BD191" s="20"/>
      <c r="BE191" s="20"/>
      <c r="BF191" s="20"/>
    </row>
    <row r="19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c r="AD192" s="20"/>
      <c r="AE192" s="20"/>
      <c r="AF192" s="20"/>
      <c r="AG192" s="20"/>
      <c r="AH192" s="20"/>
      <c r="AI192" s="20"/>
      <c r="AJ192" s="20"/>
      <c r="AK192" s="20"/>
      <c r="AL192" s="20"/>
      <c r="AM192" s="20"/>
      <c r="AN192" s="20"/>
      <c r="AO192" s="20"/>
      <c r="AP192" s="20"/>
      <c r="AQ192" s="20"/>
      <c r="AR192" s="20"/>
      <c r="AS192" s="20"/>
      <c r="AT192" s="20"/>
      <c r="AU192" s="20"/>
      <c r="AV192" s="20"/>
      <c r="AW192" s="20"/>
      <c r="AX192" s="20"/>
      <c r="AY192" s="20"/>
      <c r="AZ192" s="20"/>
      <c r="BA192" s="20"/>
      <c r="BB192" s="20"/>
      <c r="BC192" s="20"/>
      <c r="BD192" s="20"/>
      <c r="BE192" s="20"/>
      <c r="BF192" s="20"/>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c r="AE193" s="20"/>
      <c r="AF193" s="20"/>
      <c r="AG193" s="20"/>
      <c r="AH193" s="20"/>
      <c r="AI193" s="20"/>
      <c r="AJ193" s="20"/>
      <c r="AK193" s="20"/>
      <c r="AL193" s="20"/>
      <c r="AM193" s="20"/>
      <c r="AN193" s="20"/>
      <c r="AO193" s="20"/>
      <c r="AP193" s="20"/>
      <c r="AQ193" s="20"/>
      <c r="AR193" s="20"/>
      <c r="AS193" s="20"/>
      <c r="AT193" s="20"/>
      <c r="AU193" s="20"/>
      <c r="AV193" s="20"/>
      <c r="AW193" s="20"/>
      <c r="AX193" s="20"/>
      <c r="AY193" s="20"/>
      <c r="AZ193" s="20"/>
      <c r="BA193" s="20"/>
      <c r="BB193" s="20"/>
      <c r="BC193" s="20"/>
      <c r="BD193" s="20"/>
      <c r="BE193" s="20"/>
      <c r="BF193" s="20"/>
    </row>
    <row r="194">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c r="AD194" s="20"/>
      <c r="AE194" s="20"/>
      <c r="AF194" s="20"/>
      <c r="AG194" s="20"/>
      <c r="AH194" s="20"/>
      <c r="AI194" s="20"/>
      <c r="AJ194" s="20"/>
      <c r="AK194" s="20"/>
      <c r="AL194" s="20"/>
      <c r="AM194" s="20"/>
      <c r="AN194" s="20"/>
      <c r="AO194" s="20"/>
      <c r="AP194" s="20"/>
      <c r="AQ194" s="20"/>
      <c r="AR194" s="20"/>
      <c r="AS194" s="20"/>
      <c r="AT194" s="20"/>
      <c r="AU194" s="20"/>
      <c r="AV194" s="20"/>
      <c r="AW194" s="20"/>
      <c r="AX194" s="20"/>
      <c r="AY194" s="20"/>
      <c r="AZ194" s="20"/>
      <c r="BA194" s="20"/>
      <c r="BB194" s="20"/>
      <c r="BC194" s="20"/>
      <c r="BD194" s="20"/>
      <c r="BE194" s="20"/>
      <c r="BF194" s="20"/>
    </row>
    <row r="19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c r="AD195" s="20"/>
      <c r="AE195" s="20"/>
      <c r="AF195" s="20"/>
      <c r="AG195" s="20"/>
      <c r="AH195" s="20"/>
      <c r="AI195" s="20"/>
      <c r="AJ195" s="20"/>
      <c r="AK195" s="20"/>
      <c r="AL195" s="20"/>
      <c r="AM195" s="20"/>
      <c r="AN195" s="20"/>
      <c r="AO195" s="20"/>
      <c r="AP195" s="20"/>
      <c r="AQ195" s="20"/>
      <c r="AR195" s="20"/>
      <c r="AS195" s="20"/>
      <c r="AT195" s="20"/>
      <c r="AU195" s="20"/>
      <c r="AV195" s="20"/>
      <c r="AW195" s="20"/>
      <c r="AX195" s="20"/>
      <c r="AY195" s="20"/>
      <c r="AZ195" s="20"/>
      <c r="BA195" s="20"/>
      <c r="BB195" s="20"/>
      <c r="BC195" s="20"/>
      <c r="BD195" s="20"/>
      <c r="BE195" s="20"/>
      <c r="BF195" s="20"/>
    </row>
    <row r="19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c r="AD196" s="20"/>
      <c r="AE196" s="20"/>
      <c r="AF196" s="20"/>
      <c r="AG196" s="20"/>
      <c r="AH196" s="20"/>
      <c r="AI196" s="20"/>
      <c r="AJ196" s="20"/>
      <c r="AK196" s="20"/>
      <c r="AL196" s="20"/>
      <c r="AM196" s="20"/>
      <c r="AN196" s="20"/>
      <c r="AO196" s="20"/>
      <c r="AP196" s="20"/>
      <c r="AQ196" s="20"/>
      <c r="AR196" s="20"/>
      <c r="AS196" s="20"/>
      <c r="AT196" s="20"/>
      <c r="AU196" s="20"/>
      <c r="AV196" s="20"/>
      <c r="AW196" s="20"/>
      <c r="AX196" s="20"/>
      <c r="AY196" s="20"/>
      <c r="AZ196" s="20"/>
      <c r="BA196" s="20"/>
      <c r="BB196" s="20"/>
      <c r="BC196" s="20"/>
      <c r="BD196" s="20"/>
      <c r="BE196" s="20"/>
      <c r="BF196" s="20"/>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c r="AD197" s="20"/>
      <c r="AE197" s="20"/>
      <c r="AF197" s="20"/>
      <c r="AG197" s="20"/>
      <c r="AH197" s="20"/>
      <c r="AI197" s="20"/>
      <c r="AJ197" s="20"/>
      <c r="AK197" s="20"/>
      <c r="AL197" s="20"/>
      <c r="AM197" s="20"/>
      <c r="AN197" s="20"/>
      <c r="AO197" s="20"/>
      <c r="AP197" s="20"/>
      <c r="AQ197" s="20"/>
      <c r="AR197" s="20"/>
      <c r="AS197" s="20"/>
      <c r="AT197" s="20"/>
      <c r="AU197" s="20"/>
      <c r="AV197" s="20"/>
      <c r="AW197" s="20"/>
      <c r="AX197" s="20"/>
      <c r="AY197" s="20"/>
      <c r="AZ197" s="20"/>
      <c r="BA197" s="20"/>
      <c r="BB197" s="20"/>
      <c r="BC197" s="20"/>
      <c r="BD197" s="20"/>
      <c r="BE197" s="20"/>
      <c r="BF197" s="20"/>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c r="AD198" s="20"/>
      <c r="AE198" s="20"/>
      <c r="AF198" s="20"/>
      <c r="AG198" s="20"/>
      <c r="AH198" s="20"/>
      <c r="AI198" s="20"/>
      <c r="AJ198" s="20"/>
      <c r="AK198" s="20"/>
      <c r="AL198" s="20"/>
      <c r="AM198" s="20"/>
      <c r="AN198" s="20"/>
      <c r="AO198" s="20"/>
      <c r="AP198" s="20"/>
      <c r="AQ198" s="20"/>
      <c r="AR198" s="20"/>
      <c r="AS198" s="20"/>
      <c r="AT198" s="20"/>
      <c r="AU198" s="20"/>
      <c r="AV198" s="20"/>
      <c r="AW198" s="20"/>
      <c r="AX198" s="20"/>
      <c r="AY198" s="20"/>
      <c r="AZ198" s="20"/>
      <c r="BA198" s="20"/>
      <c r="BB198" s="20"/>
      <c r="BC198" s="20"/>
      <c r="BD198" s="20"/>
      <c r="BE198" s="20"/>
      <c r="BF198" s="20"/>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c r="AD199" s="20"/>
      <c r="AE199" s="20"/>
      <c r="AF199" s="20"/>
      <c r="AG199" s="20"/>
      <c r="AH199" s="20"/>
      <c r="AI199" s="20"/>
      <c r="AJ199" s="20"/>
      <c r="AK199" s="20"/>
      <c r="AL199" s="20"/>
      <c r="AM199" s="20"/>
      <c r="AN199" s="20"/>
      <c r="AO199" s="20"/>
      <c r="AP199" s="20"/>
      <c r="AQ199" s="20"/>
      <c r="AR199" s="20"/>
      <c r="AS199" s="20"/>
      <c r="AT199" s="20"/>
      <c r="AU199" s="20"/>
      <c r="AV199" s="20"/>
      <c r="AW199" s="20"/>
      <c r="AX199" s="20"/>
      <c r="AY199" s="20"/>
      <c r="AZ199" s="20"/>
      <c r="BA199" s="20"/>
      <c r="BB199" s="20"/>
      <c r="BC199" s="20"/>
      <c r="BD199" s="20"/>
      <c r="BE199" s="20"/>
      <c r="BF199" s="20"/>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c r="AD200" s="20"/>
      <c r="AE200" s="20"/>
      <c r="AF200" s="20"/>
      <c r="AG200" s="20"/>
      <c r="AH200" s="20"/>
      <c r="AI200" s="20"/>
      <c r="AJ200" s="20"/>
      <c r="AK200" s="20"/>
      <c r="AL200" s="20"/>
      <c r="AM200" s="20"/>
      <c r="AN200" s="20"/>
      <c r="AO200" s="20"/>
      <c r="AP200" s="20"/>
      <c r="AQ200" s="20"/>
      <c r="AR200" s="20"/>
      <c r="AS200" s="20"/>
      <c r="AT200" s="20"/>
      <c r="AU200" s="20"/>
      <c r="AV200" s="20"/>
      <c r="AW200" s="20"/>
      <c r="AX200" s="20"/>
      <c r="AY200" s="20"/>
      <c r="AZ200" s="20"/>
      <c r="BA200" s="20"/>
      <c r="BB200" s="20"/>
      <c r="BC200" s="20"/>
      <c r="BD200" s="20"/>
      <c r="BE200" s="20"/>
      <c r="BF200" s="20"/>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c r="AE201" s="20"/>
      <c r="AF201" s="20"/>
      <c r="AG201" s="20"/>
      <c r="AH201" s="20"/>
      <c r="AI201" s="20"/>
      <c r="AJ201" s="20"/>
      <c r="AK201" s="20"/>
      <c r="AL201" s="20"/>
      <c r="AM201" s="20"/>
      <c r="AN201" s="20"/>
      <c r="AO201" s="20"/>
      <c r="AP201" s="20"/>
      <c r="AQ201" s="20"/>
      <c r="AR201" s="20"/>
      <c r="AS201" s="20"/>
      <c r="AT201" s="20"/>
      <c r="AU201" s="20"/>
      <c r="AV201" s="20"/>
      <c r="AW201" s="20"/>
      <c r="AX201" s="20"/>
      <c r="AY201" s="20"/>
      <c r="AZ201" s="20"/>
      <c r="BA201" s="20"/>
      <c r="BB201" s="20"/>
      <c r="BC201" s="20"/>
      <c r="BD201" s="20"/>
      <c r="BE201" s="20"/>
      <c r="BF201" s="20"/>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c r="AE202" s="20"/>
      <c r="AF202" s="20"/>
      <c r="AG202" s="20"/>
      <c r="AH202" s="20"/>
      <c r="AI202" s="20"/>
      <c r="AJ202" s="20"/>
      <c r="AK202" s="20"/>
      <c r="AL202" s="20"/>
      <c r="AM202" s="20"/>
      <c r="AN202" s="20"/>
      <c r="AO202" s="20"/>
      <c r="AP202" s="20"/>
      <c r="AQ202" s="20"/>
      <c r="AR202" s="20"/>
      <c r="AS202" s="20"/>
      <c r="AT202" s="20"/>
      <c r="AU202" s="20"/>
      <c r="AV202" s="20"/>
      <c r="AW202" s="20"/>
      <c r="AX202" s="20"/>
      <c r="AY202" s="20"/>
      <c r="AZ202" s="20"/>
      <c r="BA202" s="20"/>
      <c r="BB202" s="20"/>
      <c r="BC202" s="20"/>
      <c r="BD202" s="20"/>
      <c r="BE202" s="20"/>
      <c r="BF202" s="20"/>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c r="AD203" s="20"/>
      <c r="AE203" s="20"/>
      <c r="AF203" s="20"/>
      <c r="AG203" s="20"/>
      <c r="AH203" s="20"/>
      <c r="AI203" s="20"/>
      <c r="AJ203" s="20"/>
      <c r="AK203" s="20"/>
      <c r="AL203" s="20"/>
      <c r="AM203" s="20"/>
      <c r="AN203" s="20"/>
      <c r="AO203" s="20"/>
      <c r="AP203" s="20"/>
      <c r="AQ203" s="20"/>
      <c r="AR203" s="20"/>
      <c r="AS203" s="20"/>
      <c r="AT203" s="20"/>
      <c r="AU203" s="20"/>
      <c r="AV203" s="20"/>
      <c r="AW203" s="20"/>
      <c r="AX203" s="20"/>
      <c r="AY203" s="20"/>
      <c r="AZ203" s="20"/>
      <c r="BA203" s="20"/>
      <c r="BB203" s="20"/>
      <c r="BC203" s="20"/>
      <c r="BD203" s="20"/>
      <c r="BE203" s="20"/>
      <c r="BF203" s="20"/>
    </row>
    <row r="204">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c r="AD204" s="20"/>
      <c r="AE204" s="20"/>
      <c r="AF204" s="20"/>
      <c r="AG204" s="20"/>
      <c r="AH204" s="20"/>
      <c r="AI204" s="20"/>
      <c r="AJ204" s="20"/>
      <c r="AK204" s="20"/>
      <c r="AL204" s="20"/>
      <c r="AM204" s="20"/>
      <c r="AN204" s="20"/>
      <c r="AO204" s="20"/>
      <c r="AP204" s="20"/>
      <c r="AQ204" s="20"/>
      <c r="AR204" s="20"/>
      <c r="AS204" s="20"/>
      <c r="AT204" s="20"/>
      <c r="AU204" s="20"/>
      <c r="AV204" s="20"/>
      <c r="AW204" s="20"/>
      <c r="AX204" s="20"/>
      <c r="AY204" s="20"/>
      <c r="AZ204" s="20"/>
      <c r="BA204" s="20"/>
      <c r="BB204" s="20"/>
      <c r="BC204" s="20"/>
      <c r="BD204" s="20"/>
      <c r="BE204" s="20"/>
      <c r="BF204" s="20"/>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c r="AD205" s="20"/>
      <c r="AE205" s="20"/>
      <c r="AF205" s="20"/>
      <c r="AG205" s="20"/>
      <c r="AH205" s="20"/>
      <c r="AI205" s="20"/>
      <c r="AJ205" s="20"/>
      <c r="AK205" s="20"/>
      <c r="AL205" s="20"/>
      <c r="AM205" s="20"/>
      <c r="AN205" s="20"/>
      <c r="AO205" s="20"/>
      <c r="AP205" s="20"/>
      <c r="AQ205" s="20"/>
      <c r="AR205" s="20"/>
      <c r="AS205" s="20"/>
      <c r="AT205" s="20"/>
      <c r="AU205" s="20"/>
      <c r="AV205" s="20"/>
      <c r="AW205" s="20"/>
      <c r="AX205" s="20"/>
      <c r="AY205" s="20"/>
      <c r="AZ205" s="20"/>
      <c r="BA205" s="20"/>
      <c r="BB205" s="20"/>
      <c r="BC205" s="20"/>
      <c r="BD205" s="20"/>
      <c r="BE205" s="20"/>
      <c r="BF205" s="20"/>
    </row>
    <row r="20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c r="AD206" s="20"/>
      <c r="AE206" s="20"/>
      <c r="AF206" s="20"/>
      <c r="AG206" s="20"/>
      <c r="AH206" s="20"/>
      <c r="AI206" s="20"/>
      <c r="AJ206" s="20"/>
      <c r="AK206" s="20"/>
      <c r="AL206" s="20"/>
      <c r="AM206" s="20"/>
      <c r="AN206" s="20"/>
      <c r="AO206" s="20"/>
      <c r="AP206" s="20"/>
      <c r="AQ206" s="20"/>
      <c r="AR206" s="20"/>
      <c r="AS206" s="20"/>
      <c r="AT206" s="20"/>
      <c r="AU206" s="20"/>
      <c r="AV206" s="20"/>
      <c r="AW206" s="20"/>
      <c r="AX206" s="20"/>
      <c r="AY206" s="20"/>
      <c r="AZ206" s="20"/>
      <c r="BA206" s="20"/>
      <c r="BB206" s="20"/>
      <c r="BC206" s="20"/>
      <c r="BD206" s="20"/>
      <c r="BE206" s="20"/>
      <c r="BF206" s="20"/>
    </row>
    <row r="207">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c r="AE207" s="20"/>
      <c r="AF207" s="20"/>
      <c r="AG207" s="20"/>
      <c r="AH207" s="20"/>
      <c r="AI207" s="20"/>
      <c r="AJ207" s="20"/>
      <c r="AK207" s="20"/>
      <c r="AL207" s="20"/>
      <c r="AM207" s="20"/>
      <c r="AN207" s="20"/>
      <c r="AO207" s="20"/>
      <c r="AP207" s="20"/>
      <c r="AQ207" s="20"/>
      <c r="AR207" s="20"/>
      <c r="AS207" s="20"/>
      <c r="AT207" s="20"/>
      <c r="AU207" s="20"/>
      <c r="AV207" s="20"/>
      <c r="AW207" s="20"/>
      <c r="AX207" s="20"/>
      <c r="AY207" s="20"/>
      <c r="AZ207" s="20"/>
      <c r="BA207" s="20"/>
      <c r="BB207" s="20"/>
      <c r="BC207" s="20"/>
      <c r="BD207" s="20"/>
      <c r="BE207" s="20"/>
      <c r="BF207" s="20"/>
    </row>
    <row r="208">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c r="AE208" s="20"/>
      <c r="AF208" s="20"/>
      <c r="AG208" s="20"/>
      <c r="AH208" s="20"/>
      <c r="AI208" s="20"/>
      <c r="AJ208" s="20"/>
      <c r="AK208" s="20"/>
      <c r="AL208" s="20"/>
      <c r="AM208" s="20"/>
      <c r="AN208" s="20"/>
      <c r="AO208" s="20"/>
      <c r="AP208" s="20"/>
      <c r="AQ208" s="20"/>
      <c r="AR208" s="20"/>
      <c r="AS208" s="20"/>
      <c r="AT208" s="20"/>
      <c r="AU208" s="20"/>
      <c r="AV208" s="20"/>
      <c r="AW208" s="20"/>
      <c r="AX208" s="20"/>
      <c r="AY208" s="20"/>
      <c r="AZ208" s="20"/>
      <c r="BA208" s="20"/>
      <c r="BB208" s="20"/>
      <c r="BC208" s="20"/>
      <c r="BD208" s="20"/>
      <c r="BE208" s="20"/>
      <c r="BF208" s="20"/>
    </row>
    <row r="209">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c r="AE209" s="20"/>
      <c r="AF209" s="20"/>
      <c r="AG209" s="20"/>
      <c r="AH209" s="20"/>
      <c r="AI209" s="20"/>
      <c r="AJ209" s="20"/>
      <c r="AK209" s="20"/>
      <c r="AL209" s="20"/>
      <c r="AM209" s="20"/>
      <c r="AN209" s="20"/>
      <c r="AO209" s="20"/>
      <c r="AP209" s="20"/>
      <c r="AQ209" s="20"/>
      <c r="AR209" s="20"/>
      <c r="AS209" s="20"/>
      <c r="AT209" s="20"/>
      <c r="AU209" s="20"/>
      <c r="AV209" s="20"/>
      <c r="AW209" s="20"/>
      <c r="AX209" s="20"/>
      <c r="AY209" s="20"/>
      <c r="AZ209" s="20"/>
      <c r="BA209" s="20"/>
      <c r="BB209" s="20"/>
      <c r="BC209" s="20"/>
      <c r="BD209" s="20"/>
      <c r="BE209" s="20"/>
      <c r="BF209" s="20"/>
    </row>
    <row r="210">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c r="AE210" s="20"/>
      <c r="AF210" s="20"/>
      <c r="AG210" s="20"/>
      <c r="AH210" s="20"/>
      <c r="AI210" s="20"/>
      <c r="AJ210" s="20"/>
      <c r="AK210" s="20"/>
      <c r="AL210" s="20"/>
      <c r="AM210" s="20"/>
      <c r="AN210" s="20"/>
      <c r="AO210" s="20"/>
      <c r="AP210" s="20"/>
      <c r="AQ210" s="20"/>
      <c r="AR210" s="20"/>
      <c r="AS210" s="20"/>
      <c r="AT210" s="20"/>
      <c r="AU210" s="20"/>
      <c r="AV210" s="20"/>
      <c r="AW210" s="20"/>
      <c r="AX210" s="20"/>
      <c r="AY210" s="20"/>
      <c r="AZ210" s="20"/>
      <c r="BA210" s="20"/>
      <c r="BB210" s="20"/>
      <c r="BC210" s="20"/>
      <c r="BD210" s="20"/>
      <c r="BE210" s="20"/>
      <c r="BF210" s="20"/>
    </row>
    <row r="21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c r="AE211" s="20"/>
      <c r="AF211" s="20"/>
      <c r="AG211" s="20"/>
      <c r="AH211" s="20"/>
      <c r="AI211" s="20"/>
      <c r="AJ211" s="20"/>
      <c r="AK211" s="20"/>
      <c r="AL211" s="20"/>
      <c r="AM211" s="20"/>
      <c r="AN211" s="20"/>
      <c r="AO211" s="20"/>
      <c r="AP211" s="20"/>
      <c r="AQ211" s="20"/>
      <c r="AR211" s="20"/>
      <c r="AS211" s="20"/>
      <c r="AT211" s="20"/>
      <c r="AU211" s="20"/>
      <c r="AV211" s="20"/>
      <c r="AW211" s="20"/>
      <c r="AX211" s="20"/>
      <c r="AY211" s="20"/>
      <c r="AZ211" s="20"/>
      <c r="BA211" s="20"/>
      <c r="BB211" s="20"/>
      <c r="BC211" s="20"/>
      <c r="BD211" s="20"/>
      <c r="BE211" s="20"/>
      <c r="BF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c r="AD212" s="20"/>
      <c r="AE212" s="20"/>
      <c r="AF212" s="20"/>
      <c r="AG212" s="20"/>
      <c r="AH212" s="20"/>
      <c r="AI212" s="20"/>
      <c r="AJ212" s="20"/>
      <c r="AK212" s="20"/>
      <c r="AL212" s="20"/>
      <c r="AM212" s="20"/>
      <c r="AN212" s="20"/>
      <c r="AO212" s="20"/>
      <c r="AP212" s="20"/>
      <c r="AQ212" s="20"/>
      <c r="AR212" s="20"/>
      <c r="AS212" s="20"/>
      <c r="AT212" s="20"/>
      <c r="AU212" s="20"/>
      <c r="AV212" s="20"/>
      <c r="AW212" s="20"/>
      <c r="AX212" s="20"/>
      <c r="AY212" s="20"/>
      <c r="AZ212" s="20"/>
      <c r="BA212" s="20"/>
      <c r="BB212" s="20"/>
      <c r="BC212" s="20"/>
      <c r="BD212" s="20"/>
      <c r="BE212" s="20"/>
      <c r="BF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c r="AD213" s="20"/>
      <c r="AE213" s="20"/>
      <c r="AF213" s="20"/>
      <c r="AG213" s="20"/>
      <c r="AH213" s="20"/>
      <c r="AI213" s="20"/>
      <c r="AJ213" s="20"/>
      <c r="AK213" s="20"/>
      <c r="AL213" s="20"/>
      <c r="AM213" s="20"/>
      <c r="AN213" s="20"/>
      <c r="AO213" s="20"/>
      <c r="AP213" s="20"/>
      <c r="AQ213" s="20"/>
      <c r="AR213" s="20"/>
      <c r="AS213" s="20"/>
      <c r="AT213" s="20"/>
      <c r="AU213" s="20"/>
      <c r="AV213" s="20"/>
      <c r="AW213" s="20"/>
      <c r="AX213" s="20"/>
      <c r="AY213" s="20"/>
      <c r="AZ213" s="20"/>
      <c r="BA213" s="20"/>
      <c r="BB213" s="20"/>
      <c r="BC213" s="20"/>
      <c r="BD213" s="20"/>
      <c r="BE213" s="20"/>
      <c r="BF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c r="AE214" s="20"/>
      <c r="AF214" s="20"/>
      <c r="AG214" s="20"/>
      <c r="AH214" s="20"/>
      <c r="AI214" s="20"/>
      <c r="AJ214" s="20"/>
      <c r="AK214" s="20"/>
      <c r="AL214" s="20"/>
      <c r="AM214" s="20"/>
      <c r="AN214" s="20"/>
      <c r="AO214" s="20"/>
      <c r="AP214" s="20"/>
      <c r="AQ214" s="20"/>
      <c r="AR214" s="20"/>
      <c r="AS214" s="20"/>
      <c r="AT214" s="20"/>
      <c r="AU214" s="20"/>
      <c r="AV214" s="20"/>
      <c r="AW214" s="20"/>
      <c r="AX214" s="20"/>
      <c r="AY214" s="20"/>
      <c r="AZ214" s="20"/>
      <c r="BA214" s="20"/>
      <c r="BB214" s="20"/>
      <c r="BC214" s="20"/>
      <c r="BD214" s="20"/>
      <c r="BE214" s="20"/>
      <c r="BF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c r="AD215" s="20"/>
      <c r="AE215" s="20"/>
      <c r="AF215" s="20"/>
      <c r="AG215" s="20"/>
      <c r="AH215" s="20"/>
      <c r="AI215" s="20"/>
      <c r="AJ215" s="20"/>
      <c r="AK215" s="20"/>
      <c r="AL215" s="20"/>
      <c r="AM215" s="20"/>
      <c r="AN215" s="20"/>
      <c r="AO215" s="20"/>
      <c r="AP215" s="20"/>
      <c r="AQ215" s="20"/>
      <c r="AR215" s="20"/>
      <c r="AS215" s="20"/>
      <c r="AT215" s="20"/>
      <c r="AU215" s="20"/>
      <c r="AV215" s="20"/>
      <c r="AW215" s="20"/>
      <c r="AX215" s="20"/>
      <c r="AY215" s="20"/>
      <c r="AZ215" s="20"/>
      <c r="BA215" s="20"/>
      <c r="BB215" s="20"/>
      <c r="BC215" s="20"/>
      <c r="BD215" s="20"/>
      <c r="BE215" s="20"/>
      <c r="BF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c r="AD216" s="20"/>
      <c r="AE216" s="20"/>
      <c r="AF216" s="20"/>
      <c r="AG216" s="20"/>
      <c r="AH216" s="20"/>
      <c r="AI216" s="20"/>
      <c r="AJ216" s="20"/>
      <c r="AK216" s="20"/>
      <c r="AL216" s="20"/>
      <c r="AM216" s="20"/>
      <c r="AN216" s="20"/>
      <c r="AO216" s="20"/>
      <c r="AP216" s="20"/>
      <c r="AQ216" s="20"/>
      <c r="AR216" s="20"/>
      <c r="AS216" s="20"/>
      <c r="AT216" s="20"/>
      <c r="AU216" s="20"/>
      <c r="AV216" s="20"/>
      <c r="AW216" s="20"/>
      <c r="AX216" s="20"/>
      <c r="AY216" s="20"/>
      <c r="AZ216" s="20"/>
      <c r="BA216" s="20"/>
      <c r="BB216" s="20"/>
      <c r="BC216" s="20"/>
      <c r="BD216" s="20"/>
      <c r="BE216" s="20"/>
      <c r="BF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c r="AD217" s="20"/>
      <c r="AE217" s="20"/>
      <c r="AF217" s="20"/>
      <c r="AG217" s="20"/>
      <c r="AH217" s="20"/>
      <c r="AI217" s="20"/>
      <c r="AJ217" s="20"/>
      <c r="AK217" s="20"/>
      <c r="AL217" s="20"/>
      <c r="AM217" s="20"/>
      <c r="AN217" s="20"/>
      <c r="AO217" s="20"/>
      <c r="AP217" s="20"/>
      <c r="AQ217" s="20"/>
      <c r="AR217" s="20"/>
      <c r="AS217" s="20"/>
      <c r="AT217" s="20"/>
      <c r="AU217" s="20"/>
      <c r="AV217" s="20"/>
      <c r="AW217" s="20"/>
      <c r="AX217" s="20"/>
      <c r="AY217" s="20"/>
      <c r="AZ217" s="20"/>
      <c r="BA217" s="20"/>
      <c r="BB217" s="20"/>
      <c r="BC217" s="20"/>
      <c r="BD217" s="20"/>
      <c r="BE217" s="20"/>
      <c r="BF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c r="AD218" s="20"/>
      <c r="AE218" s="20"/>
      <c r="AF218" s="20"/>
      <c r="AG218" s="20"/>
      <c r="AH218" s="20"/>
      <c r="AI218" s="20"/>
      <c r="AJ218" s="20"/>
      <c r="AK218" s="20"/>
      <c r="AL218" s="20"/>
      <c r="AM218" s="20"/>
      <c r="AN218" s="20"/>
      <c r="AO218" s="20"/>
      <c r="AP218" s="20"/>
      <c r="AQ218" s="20"/>
      <c r="AR218" s="20"/>
      <c r="AS218" s="20"/>
      <c r="AT218" s="20"/>
      <c r="AU218" s="20"/>
      <c r="AV218" s="20"/>
      <c r="AW218" s="20"/>
      <c r="AX218" s="20"/>
      <c r="AY218" s="20"/>
      <c r="AZ218" s="20"/>
      <c r="BA218" s="20"/>
      <c r="BB218" s="20"/>
      <c r="BC218" s="20"/>
      <c r="BD218" s="20"/>
      <c r="BE218" s="20"/>
      <c r="BF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c r="AD219" s="20"/>
      <c r="AE219" s="20"/>
      <c r="AF219" s="20"/>
      <c r="AG219" s="20"/>
      <c r="AH219" s="20"/>
      <c r="AI219" s="20"/>
      <c r="AJ219" s="20"/>
      <c r="AK219" s="20"/>
      <c r="AL219" s="20"/>
      <c r="AM219" s="20"/>
      <c r="AN219" s="20"/>
      <c r="AO219" s="20"/>
      <c r="AP219" s="20"/>
      <c r="AQ219" s="20"/>
      <c r="AR219" s="20"/>
      <c r="AS219" s="20"/>
      <c r="AT219" s="20"/>
      <c r="AU219" s="20"/>
      <c r="AV219" s="20"/>
      <c r="AW219" s="20"/>
      <c r="AX219" s="20"/>
      <c r="AY219" s="20"/>
      <c r="AZ219" s="20"/>
      <c r="BA219" s="20"/>
      <c r="BB219" s="20"/>
      <c r="BC219" s="20"/>
      <c r="BD219" s="20"/>
      <c r="BE219" s="20"/>
      <c r="BF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c r="AD220" s="20"/>
      <c r="AE220" s="20"/>
      <c r="AF220" s="20"/>
      <c r="AG220" s="20"/>
      <c r="AH220" s="20"/>
      <c r="AI220" s="20"/>
      <c r="AJ220" s="20"/>
      <c r="AK220" s="20"/>
      <c r="AL220" s="20"/>
      <c r="AM220" s="20"/>
      <c r="AN220" s="20"/>
      <c r="AO220" s="20"/>
      <c r="AP220" s="20"/>
      <c r="AQ220" s="20"/>
      <c r="AR220" s="20"/>
      <c r="AS220" s="20"/>
      <c r="AT220" s="20"/>
      <c r="AU220" s="20"/>
      <c r="AV220" s="20"/>
      <c r="AW220" s="20"/>
      <c r="AX220" s="20"/>
      <c r="AY220" s="20"/>
      <c r="AZ220" s="20"/>
      <c r="BA220" s="20"/>
      <c r="BB220" s="20"/>
      <c r="BC220" s="20"/>
      <c r="BD220" s="20"/>
      <c r="BE220" s="20"/>
      <c r="BF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c r="AD221" s="20"/>
      <c r="AE221" s="20"/>
      <c r="AF221" s="20"/>
      <c r="AG221" s="20"/>
      <c r="AH221" s="20"/>
      <c r="AI221" s="20"/>
      <c r="AJ221" s="20"/>
      <c r="AK221" s="20"/>
      <c r="AL221" s="20"/>
      <c r="AM221" s="20"/>
      <c r="AN221" s="20"/>
      <c r="AO221" s="20"/>
      <c r="AP221" s="20"/>
      <c r="AQ221" s="20"/>
      <c r="AR221" s="20"/>
      <c r="AS221" s="20"/>
      <c r="AT221" s="20"/>
      <c r="AU221" s="20"/>
      <c r="AV221" s="20"/>
      <c r="AW221" s="20"/>
      <c r="AX221" s="20"/>
      <c r="AY221" s="20"/>
      <c r="AZ221" s="20"/>
      <c r="BA221" s="20"/>
      <c r="BB221" s="20"/>
      <c r="BC221" s="20"/>
      <c r="BD221" s="20"/>
      <c r="BE221" s="20"/>
      <c r="BF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c r="AD222" s="20"/>
      <c r="AE222" s="20"/>
      <c r="AF222" s="20"/>
      <c r="AG222" s="20"/>
      <c r="AH222" s="20"/>
      <c r="AI222" s="20"/>
      <c r="AJ222" s="20"/>
      <c r="AK222" s="20"/>
      <c r="AL222" s="20"/>
      <c r="AM222" s="20"/>
      <c r="AN222" s="20"/>
      <c r="AO222" s="20"/>
      <c r="AP222" s="20"/>
      <c r="AQ222" s="20"/>
      <c r="AR222" s="20"/>
      <c r="AS222" s="20"/>
      <c r="AT222" s="20"/>
      <c r="AU222" s="20"/>
      <c r="AV222" s="20"/>
      <c r="AW222" s="20"/>
      <c r="AX222" s="20"/>
      <c r="AY222" s="20"/>
      <c r="AZ222" s="20"/>
      <c r="BA222" s="20"/>
      <c r="BB222" s="20"/>
      <c r="BC222" s="20"/>
      <c r="BD222" s="20"/>
      <c r="BE222" s="20"/>
      <c r="BF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c r="AD223" s="20"/>
      <c r="AE223" s="20"/>
      <c r="AF223" s="20"/>
      <c r="AG223" s="20"/>
      <c r="AH223" s="20"/>
      <c r="AI223" s="20"/>
      <c r="AJ223" s="20"/>
      <c r="AK223" s="20"/>
      <c r="AL223" s="20"/>
      <c r="AM223" s="20"/>
      <c r="AN223" s="20"/>
      <c r="AO223" s="20"/>
      <c r="AP223" s="20"/>
      <c r="AQ223" s="20"/>
      <c r="AR223" s="20"/>
      <c r="AS223" s="20"/>
      <c r="AT223" s="20"/>
      <c r="AU223" s="20"/>
      <c r="AV223" s="20"/>
      <c r="AW223" s="20"/>
      <c r="AX223" s="20"/>
      <c r="AY223" s="20"/>
      <c r="AZ223" s="20"/>
      <c r="BA223" s="20"/>
      <c r="BB223" s="20"/>
      <c r="BC223" s="20"/>
      <c r="BD223" s="20"/>
      <c r="BE223" s="20"/>
      <c r="BF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c r="AD224" s="20"/>
      <c r="AE224" s="20"/>
      <c r="AF224" s="20"/>
      <c r="AG224" s="20"/>
      <c r="AH224" s="20"/>
      <c r="AI224" s="20"/>
      <c r="AJ224" s="20"/>
      <c r="AK224" s="20"/>
      <c r="AL224" s="20"/>
      <c r="AM224" s="20"/>
      <c r="AN224" s="20"/>
      <c r="AO224" s="20"/>
      <c r="AP224" s="20"/>
      <c r="AQ224" s="20"/>
      <c r="AR224" s="20"/>
      <c r="AS224" s="20"/>
      <c r="AT224" s="20"/>
      <c r="AU224" s="20"/>
      <c r="AV224" s="20"/>
      <c r="AW224" s="20"/>
      <c r="AX224" s="20"/>
      <c r="AY224" s="20"/>
      <c r="AZ224" s="20"/>
      <c r="BA224" s="20"/>
      <c r="BB224" s="20"/>
      <c r="BC224" s="20"/>
      <c r="BD224" s="20"/>
      <c r="BE224" s="20"/>
      <c r="BF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c r="AD225" s="20"/>
      <c r="AE225" s="20"/>
      <c r="AF225" s="20"/>
      <c r="AG225" s="20"/>
      <c r="AH225" s="20"/>
      <c r="AI225" s="20"/>
      <c r="AJ225" s="20"/>
      <c r="AK225" s="20"/>
      <c r="AL225" s="20"/>
      <c r="AM225" s="20"/>
      <c r="AN225" s="20"/>
      <c r="AO225" s="20"/>
      <c r="AP225" s="20"/>
      <c r="AQ225" s="20"/>
      <c r="AR225" s="20"/>
      <c r="AS225" s="20"/>
      <c r="AT225" s="20"/>
      <c r="AU225" s="20"/>
      <c r="AV225" s="20"/>
      <c r="AW225" s="20"/>
      <c r="AX225" s="20"/>
      <c r="AY225" s="20"/>
      <c r="AZ225" s="20"/>
      <c r="BA225" s="20"/>
      <c r="BB225" s="20"/>
      <c r="BC225" s="20"/>
      <c r="BD225" s="20"/>
      <c r="BE225" s="20"/>
      <c r="BF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c r="AD226" s="20"/>
      <c r="AE226" s="20"/>
      <c r="AF226" s="20"/>
      <c r="AG226" s="20"/>
      <c r="AH226" s="20"/>
      <c r="AI226" s="20"/>
      <c r="AJ226" s="20"/>
      <c r="AK226" s="20"/>
      <c r="AL226" s="20"/>
      <c r="AM226" s="20"/>
      <c r="AN226" s="20"/>
      <c r="AO226" s="20"/>
      <c r="AP226" s="20"/>
      <c r="AQ226" s="20"/>
      <c r="AR226" s="20"/>
      <c r="AS226" s="20"/>
      <c r="AT226" s="20"/>
      <c r="AU226" s="20"/>
      <c r="AV226" s="20"/>
      <c r="AW226" s="20"/>
      <c r="AX226" s="20"/>
      <c r="AY226" s="20"/>
      <c r="AZ226" s="20"/>
      <c r="BA226" s="20"/>
      <c r="BB226" s="20"/>
      <c r="BC226" s="20"/>
      <c r="BD226" s="20"/>
      <c r="BE226" s="20"/>
      <c r="BF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c r="AD227" s="20"/>
      <c r="AE227" s="20"/>
      <c r="AF227" s="20"/>
      <c r="AG227" s="20"/>
      <c r="AH227" s="20"/>
      <c r="AI227" s="20"/>
      <c r="AJ227" s="20"/>
      <c r="AK227" s="20"/>
      <c r="AL227" s="20"/>
      <c r="AM227" s="20"/>
      <c r="AN227" s="20"/>
      <c r="AO227" s="20"/>
      <c r="AP227" s="20"/>
      <c r="AQ227" s="20"/>
      <c r="AR227" s="20"/>
      <c r="AS227" s="20"/>
      <c r="AT227" s="20"/>
      <c r="AU227" s="20"/>
      <c r="AV227" s="20"/>
      <c r="AW227" s="20"/>
      <c r="AX227" s="20"/>
      <c r="AY227" s="20"/>
      <c r="AZ227" s="20"/>
      <c r="BA227" s="20"/>
      <c r="BB227" s="20"/>
      <c r="BC227" s="20"/>
      <c r="BD227" s="20"/>
      <c r="BE227" s="20"/>
      <c r="BF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c r="AD228" s="20"/>
      <c r="AE228" s="20"/>
      <c r="AF228" s="20"/>
      <c r="AG228" s="20"/>
      <c r="AH228" s="20"/>
      <c r="AI228" s="20"/>
      <c r="AJ228" s="20"/>
      <c r="AK228" s="20"/>
      <c r="AL228" s="20"/>
      <c r="AM228" s="20"/>
      <c r="AN228" s="20"/>
      <c r="AO228" s="20"/>
      <c r="AP228" s="20"/>
      <c r="AQ228" s="20"/>
      <c r="AR228" s="20"/>
      <c r="AS228" s="20"/>
      <c r="AT228" s="20"/>
      <c r="AU228" s="20"/>
      <c r="AV228" s="20"/>
      <c r="AW228" s="20"/>
      <c r="AX228" s="20"/>
      <c r="AY228" s="20"/>
      <c r="AZ228" s="20"/>
      <c r="BA228" s="20"/>
      <c r="BB228" s="20"/>
      <c r="BC228" s="20"/>
      <c r="BD228" s="20"/>
      <c r="BE228" s="20"/>
      <c r="BF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c r="AD229" s="20"/>
      <c r="AE229" s="20"/>
      <c r="AF229" s="20"/>
      <c r="AG229" s="20"/>
      <c r="AH229" s="20"/>
      <c r="AI229" s="20"/>
      <c r="AJ229" s="20"/>
      <c r="AK229" s="20"/>
      <c r="AL229" s="20"/>
      <c r="AM229" s="20"/>
      <c r="AN229" s="20"/>
      <c r="AO229" s="20"/>
      <c r="AP229" s="20"/>
      <c r="AQ229" s="20"/>
      <c r="AR229" s="20"/>
      <c r="AS229" s="20"/>
      <c r="AT229" s="20"/>
      <c r="AU229" s="20"/>
      <c r="AV229" s="20"/>
      <c r="AW229" s="20"/>
      <c r="AX229" s="20"/>
      <c r="AY229" s="20"/>
      <c r="AZ229" s="20"/>
      <c r="BA229" s="20"/>
      <c r="BB229" s="20"/>
      <c r="BC229" s="20"/>
      <c r="BD229" s="20"/>
      <c r="BE229" s="20"/>
      <c r="BF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c r="AD230" s="20"/>
      <c r="AE230" s="20"/>
      <c r="AF230" s="20"/>
      <c r="AG230" s="20"/>
      <c r="AH230" s="20"/>
      <c r="AI230" s="20"/>
      <c r="AJ230" s="20"/>
      <c r="AK230" s="20"/>
      <c r="AL230" s="20"/>
      <c r="AM230" s="20"/>
      <c r="AN230" s="20"/>
      <c r="AO230" s="20"/>
      <c r="AP230" s="20"/>
      <c r="AQ230" s="20"/>
      <c r="AR230" s="20"/>
      <c r="AS230" s="20"/>
      <c r="AT230" s="20"/>
      <c r="AU230" s="20"/>
      <c r="AV230" s="20"/>
      <c r="AW230" s="20"/>
      <c r="AX230" s="20"/>
      <c r="AY230" s="20"/>
      <c r="AZ230" s="20"/>
      <c r="BA230" s="20"/>
      <c r="BB230" s="20"/>
      <c r="BC230" s="20"/>
      <c r="BD230" s="20"/>
      <c r="BE230" s="20"/>
      <c r="BF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c r="AD231" s="20"/>
      <c r="AE231" s="20"/>
      <c r="AF231" s="20"/>
      <c r="AG231" s="20"/>
      <c r="AH231" s="20"/>
      <c r="AI231" s="20"/>
      <c r="AJ231" s="20"/>
      <c r="AK231" s="20"/>
      <c r="AL231" s="20"/>
      <c r="AM231" s="20"/>
      <c r="AN231" s="20"/>
      <c r="AO231" s="20"/>
      <c r="AP231" s="20"/>
      <c r="AQ231" s="20"/>
      <c r="AR231" s="20"/>
      <c r="AS231" s="20"/>
      <c r="AT231" s="20"/>
      <c r="AU231" s="20"/>
      <c r="AV231" s="20"/>
      <c r="AW231" s="20"/>
      <c r="AX231" s="20"/>
      <c r="AY231" s="20"/>
      <c r="AZ231" s="20"/>
      <c r="BA231" s="20"/>
      <c r="BB231" s="20"/>
      <c r="BC231" s="20"/>
      <c r="BD231" s="20"/>
      <c r="BE231" s="20"/>
      <c r="BF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c r="AD232" s="20"/>
      <c r="AE232" s="20"/>
      <c r="AF232" s="20"/>
      <c r="AG232" s="20"/>
      <c r="AH232" s="20"/>
      <c r="AI232" s="20"/>
      <c r="AJ232" s="20"/>
      <c r="AK232" s="20"/>
      <c r="AL232" s="20"/>
      <c r="AM232" s="20"/>
      <c r="AN232" s="20"/>
      <c r="AO232" s="20"/>
      <c r="AP232" s="20"/>
      <c r="AQ232" s="20"/>
      <c r="AR232" s="20"/>
      <c r="AS232" s="20"/>
      <c r="AT232" s="20"/>
      <c r="AU232" s="20"/>
      <c r="AV232" s="20"/>
      <c r="AW232" s="20"/>
      <c r="AX232" s="20"/>
      <c r="AY232" s="20"/>
      <c r="AZ232" s="20"/>
      <c r="BA232" s="20"/>
      <c r="BB232" s="20"/>
      <c r="BC232" s="20"/>
      <c r="BD232" s="20"/>
      <c r="BE232" s="20"/>
      <c r="BF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c r="AD233" s="20"/>
      <c r="AE233" s="20"/>
      <c r="AF233" s="20"/>
      <c r="AG233" s="20"/>
      <c r="AH233" s="20"/>
      <c r="AI233" s="20"/>
      <c r="AJ233" s="20"/>
      <c r="AK233" s="20"/>
      <c r="AL233" s="20"/>
      <c r="AM233" s="20"/>
      <c r="AN233" s="20"/>
      <c r="AO233" s="20"/>
      <c r="AP233" s="20"/>
      <c r="AQ233" s="20"/>
      <c r="AR233" s="20"/>
      <c r="AS233" s="20"/>
      <c r="AT233" s="20"/>
      <c r="AU233" s="20"/>
      <c r="AV233" s="20"/>
      <c r="AW233" s="20"/>
      <c r="AX233" s="20"/>
      <c r="AY233" s="20"/>
      <c r="AZ233" s="20"/>
      <c r="BA233" s="20"/>
      <c r="BB233" s="20"/>
      <c r="BC233" s="20"/>
      <c r="BD233" s="20"/>
      <c r="BE233" s="20"/>
      <c r="BF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c r="AD234" s="20"/>
      <c r="AE234" s="20"/>
      <c r="AF234" s="20"/>
      <c r="AG234" s="20"/>
      <c r="AH234" s="20"/>
      <c r="AI234" s="20"/>
      <c r="AJ234" s="20"/>
      <c r="AK234" s="20"/>
      <c r="AL234" s="20"/>
      <c r="AM234" s="20"/>
      <c r="AN234" s="20"/>
      <c r="AO234" s="20"/>
      <c r="AP234" s="20"/>
      <c r="AQ234" s="20"/>
      <c r="AR234" s="20"/>
      <c r="AS234" s="20"/>
      <c r="AT234" s="20"/>
      <c r="AU234" s="20"/>
      <c r="AV234" s="20"/>
      <c r="AW234" s="20"/>
      <c r="AX234" s="20"/>
      <c r="AY234" s="20"/>
      <c r="AZ234" s="20"/>
      <c r="BA234" s="20"/>
      <c r="BB234" s="20"/>
      <c r="BC234" s="20"/>
      <c r="BD234" s="20"/>
      <c r="BE234" s="20"/>
      <c r="BF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c r="AD235" s="20"/>
      <c r="AE235" s="20"/>
      <c r="AF235" s="20"/>
      <c r="AG235" s="20"/>
      <c r="AH235" s="20"/>
      <c r="AI235" s="20"/>
      <c r="AJ235" s="20"/>
      <c r="AK235" s="20"/>
      <c r="AL235" s="20"/>
      <c r="AM235" s="20"/>
      <c r="AN235" s="20"/>
      <c r="AO235" s="20"/>
      <c r="AP235" s="20"/>
      <c r="AQ235" s="20"/>
      <c r="AR235" s="20"/>
      <c r="AS235" s="20"/>
      <c r="AT235" s="20"/>
      <c r="AU235" s="20"/>
      <c r="AV235" s="20"/>
      <c r="AW235" s="20"/>
      <c r="AX235" s="20"/>
      <c r="AY235" s="20"/>
      <c r="AZ235" s="20"/>
      <c r="BA235" s="20"/>
      <c r="BB235" s="20"/>
      <c r="BC235" s="20"/>
      <c r="BD235" s="20"/>
      <c r="BE235" s="20"/>
      <c r="BF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c r="AD236" s="20"/>
      <c r="AE236" s="20"/>
      <c r="AF236" s="20"/>
      <c r="AG236" s="20"/>
      <c r="AH236" s="20"/>
      <c r="AI236" s="20"/>
      <c r="AJ236" s="20"/>
      <c r="AK236" s="20"/>
      <c r="AL236" s="20"/>
      <c r="AM236" s="20"/>
      <c r="AN236" s="20"/>
      <c r="AO236" s="20"/>
      <c r="AP236" s="20"/>
      <c r="AQ236" s="20"/>
      <c r="AR236" s="20"/>
      <c r="AS236" s="20"/>
      <c r="AT236" s="20"/>
      <c r="AU236" s="20"/>
      <c r="AV236" s="20"/>
      <c r="AW236" s="20"/>
      <c r="AX236" s="20"/>
      <c r="AY236" s="20"/>
      <c r="AZ236" s="20"/>
      <c r="BA236" s="20"/>
      <c r="BB236" s="20"/>
      <c r="BC236" s="20"/>
      <c r="BD236" s="20"/>
      <c r="BE236" s="20"/>
      <c r="BF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c r="AD237" s="20"/>
      <c r="AE237" s="20"/>
      <c r="AF237" s="20"/>
      <c r="AG237" s="20"/>
      <c r="AH237" s="20"/>
      <c r="AI237" s="20"/>
      <c r="AJ237" s="20"/>
      <c r="AK237" s="20"/>
      <c r="AL237" s="20"/>
      <c r="AM237" s="20"/>
      <c r="AN237" s="20"/>
      <c r="AO237" s="20"/>
      <c r="AP237" s="20"/>
      <c r="AQ237" s="20"/>
      <c r="AR237" s="20"/>
      <c r="AS237" s="20"/>
      <c r="AT237" s="20"/>
      <c r="AU237" s="20"/>
      <c r="AV237" s="20"/>
      <c r="AW237" s="20"/>
      <c r="AX237" s="20"/>
      <c r="AY237" s="20"/>
      <c r="AZ237" s="20"/>
      <c r="BA237" s="20"/>
      <c r="BB237" s="20"/>
      <c r="BC237" s="20"/>
      <c r="BD237" s="20"/>
      <c r="BE237" s="20"/>
      <c r="BF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c r="AD238" s="20"/>
      <c r="AE238" s="20"/>
      <c r="AF238" s="20"/>
      <c r="AG238" s="20"/>
      <c r="AH238" s="20"/>
      <c r="AI238" s="20"/>
      <c r="AJ238" s="20"/>
      <c r="AK238" s="20"/>
      <c r="AL238" s="20"/>
      <c r="AM238" s="20"/>
      <c r="AN238" s="20"/>
      <c r="AO238" s="20"/>
      <c r="AP238" s="20"/>
      <c r="AQ238" s="20"/>
      <c r="AR238" s="20"/>
      <c r="AS238" s="20"/>
      <c r="AT238" s="20"/>
      <c r="AU238" s="20"/>
      <c r="AV238" s="20"/>
      <c r="AW238" s="20"/>
      <c r="AX238" s="20"/>
      <c r="AY238" s="20"/>
      <c r="AZ238" s="20"/>
      <c r="BA238" s="20"/>
      <c r="BB238" s="20"/>
      <c r="BC238" s="20"/>
      <c r="BD238" s="20"/>
      <c r="BE238" s="20"/>
      <c r="BF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c r="AD239" s="20"/>
      <c r="AE239" s="20"/>
      <c r="AF239" s="20"/>
      <c r="AG239" s="20"/>
      <c r="AH239" s="20"/>
      <c r="AI239" s="20"/>
      <c r="AJ239" s="20"/>
      <c r="AK239" s="20"/>
      <c r="AL239" s="20"/>
      <c r="AM239" s="20"/>
      <c r="AN239" s="20"/>
      <c r="AO239" s="20"/>
      <c r="AP239" s="20"/>
      <c r="AQ239" s="20"/>
      <c r="AR239" s="20"/>
      <c r="AS239" s="20"/>
      <c r="AT239" s="20"/>
      <c r="AU239" s="20"/>
      <c r="AV239" s="20"/>
      <c r="AW239" s="20"/>
      <c r="AX239" s="20"/>
      <c r="AY239" s="20"/>
      <c r="AZ239" s="20"/>
      <c r="BA239" s="20"/>
      <c r="BB239" s="20"/>
      <c r="BC239" s="20"/>
      <c r="BD239" s="20"/>
      <c r="BE239" s="20"/>
      <c r="BF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c r="AD240" s="20"/>
      <c r="AE240" s="20"/>
      <c r="AF240" s="20"/>
      <c r="AG240" s="20"/>
      <c r="AH240" s="20"/>
      <c r="AI240" s="20"/>
      <c r="AJ240" s="20"/>
      <c r="AK240" s="20"/>
      <c r="AL240" s="20"/>
      <c r="AM240" s="20"/>
      <c r="AN240" s="20"/>
      <c r="AO240" s="20"/>
      <c r="AP240" s="20"/>
      <c r="AQ240" s="20"/>
      <c r="AR240" s="20"/>
      <c r="AS240" s="20"/>
      <c r="AT240" s="20"/>
      <c r="AU240" s="20"/>
      <c r="AV240" s="20"/>
      <c r="AW240" s="20"/>
      <c r="AX240" s="20"/>
      <c r="AY240" s="20"/>
      <c r="AZ240" s="20"/>
      <c r="BA240" s="20"/>
      <c r="BB240" s="20"/>
      <c r="BC240" s="20"/>
      <c r="BD240" s="20"/>
      <c r="BE240" s="20"/>
      <c r="BF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c r="AD241" s="20"/>
      <c r="AE241" s="20"/>
      <c r="AF241" s="20"/>
      <c r="AG241" s="20"/>
      <c r="AH241" s="20"/>
      <c r="AI241" s="20"/>
      <c r="AJ241" s="20"/>
      <c r="AK241" s="20"/>
      <c r="AL241" s="20"/>
      <c r="AM241" s="20"/>
      <c r="AN241" s="20"/>
      <c r="AO241" s="20"/>
      <c r="AP241" s="20"/>
      <c r="AQ241" s="20"/>
      <c r="AR241" s="20"/>
      <c r="AS241" s="20"/>
      <c r="AT241" s="20"/>
      <c r="AU241" s="20"/>
      <c r="AV241" s="20"/>
      <c r="AW241" s="20"/>
      <c r="AX241" s="20"/>
      <c r="AY241" s="20"/>
      <c r="AZ241" s="20"/>
      <c r="BA241" s="20"/>
      <c r="BB241" s="20"/>
      <c r="BC241" s="20"/>
      <c r="BD241" s="20"/>
      <c r="BE241" s="20"/>
      <c r="BF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c r="AD242" s="20"/>
      <c r="AE242" s="20"/>
      <c r="AF242" s="20"/>
      <c r="AG242" s="20"/>
      <c r="AH242" s="20"/>
      <c r="AI242" s="20"/>
      <c r="AJ242" s="20"/>
      <c r="AK242" s="20"/>
      <c r="AL242" s="20"/>
      <c r="AM242" s="20"/>
      <c r="AN242" s="20"/>
      <c r="AO242" s="20"/>
      <c r="AP242" s="20"/>
      <c r="AQ242" s="20"/>
      <c r="AR242" s="20"/>
      <c r="AS242" s="20"/>
      <c r="AT242" s="20"/>
      <c r="AU242" s="20"/>
      <c r="AV242" s="20"/>
      <c r="AW242" s="20"/>
      <c r="AX242" s="20"/>
      <c r="AY242" s="20"/>
      <c r="AZ242" s="20"/>
      <c r="BA242" s="20"/>
      <c r="BB242" s="20"/>
      <c r="BC242" s="20"/>
      <c r="BD242" s="20"/>
      <c r="BE242" s="20"/>
      <c r="BF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c r="AE243" s="20"/>
      <c r="AF243" s="20"/>
      <c r="AG243" s="20"/>
      <c r="AH243" s="20"/>
      <c r="AI243" s="20"/>
      <c r="AJ243" s="20"/>
      <c r="AK243" s="20"/>
      <c r="AL243" s="20"/>
      <c r="AM243" s="20"/>
      <c r="AN243" s="20"/>
      <c r="AO243" s="20"/>
      <c r="AP243" s="20"/>
      <c r="AQ243" s="20"/>
      <c r="AR243" s="20"/>
      <c r="AS243" s="20"/>
      <c r="AT243" s="20"/>
      <c r="AU243" s="20"/>
      <c r="AV243" s="20"/>
      <c r="AW243" s="20"/>
      <c r="AX243" s="20"/>
      <c r="AY243" s="20"/>
      <c r="AZ243" s="20"/>
      <c r="BA243" s="20"/>
      <c r="BB243" s="20"/>
      <c r="BC243" s="20"/>
      <c r="BD243" s="20"/>
      <c r="BE243" s="20"/>
      <c r="BF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c r="AD244" s="20"/>
      <c r="AE244" s="20"/>
      <c r="AF244" s="20"/>
      <c r="AG244" s="20"/>
      <c r="AH244" s="20"/>
      <c r="AI244" s="20"/>
      <c r="AJ244" s="20"/>
      <c r="AK244" s="20"/>
      <c r="AL244" s="20"/>
      <c r="AM244" s="20"/>
      <c r="AN244" s="20"/>
      <c r="AO244" s="20"/>
      <c r="AP244" s="20"/>
      <c r="AQ244" s="20"/>
      <c r="AR244" s="20"/>
      <c r="AS244" s="20"/>
      <c r="AT244" s="20"/>
      <c r="AU244" s="20"/>
      <c r="AV244" s="20"/>
      <c r="AW244" s="20"/>
      <c r="AX244" s="20"/>
      <c r="AY244" s="20"/>
      <c r="AZ244" s="20"/>
      <c r="BA244" s="20"/>
      <c r="BB244" s="20"/>
      <c r="BC244" s="20"/>
      <c r="BD244" s="20"/>
      <c r="BE244" s="20"/>
      <c r="BF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c r="AD245" s="20"/>
      <c r="AE245" s="20"/>
      <c r="AF245" s="20"/>
      <c r="AG245" s="20"/>
      <c r="AH245" s="20"/>
      <c r="AI245" s="20"/>
      <c r="AJ245" s="20"/>
      <c r="AK245" s="20"/>
      <c r="AL245" s="20"/>
      <c r="AM245" s="20"/>
      <c r="AN245" s="20"/>
      <c r="AO245" s="20"/>
      <c r="AP245" s="20"/>
      <c r="AQ245" s="20"/>
      <c r="AR245" s="20"/>
      <c r="AS245" s="20"/>
      <c r="AT245" s="20"/>
      <c r="AU245" s="20"/>
      <c r="AV245" s="20"/>
      <c r="AW245" s="20"/>
      <c r="AX245" s="20"/>
      <c r="AY245" s="20"/>
      <c r="AZ245" s="20"/>
      <c r="BA245" s="20"/>
      <c r="BB245" s="20"/>
      <c r="BC245" s="20"/>
      <c r="BD245" s="20"/>
      <c r="BE245" s="20"/>
      <c r="BF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c r="AD246" s="20"/>
      <c r="AE246" s="20"/>
      <c r="AF246" s="20"/>
      <c r="AG246" s="20"/>
      <c r="AH246" s="20"/>
      <c r="AI246" s="20"/>
      <c r="AJ246" s="20"/>
      <c r="AK246" s="20"/>
      <c r="AL246" s="20"/>
      <c r="AM246" s="20"/>
      <c r="AN246" s="20"/>
      <c r="AO246" s="20"/>
      <c r="AP246" s="20"/>
      <c r="AQ246" s="20"/>
      <c r="AR246" s="20"/>
      <c r="AS246" s="20"/>
      <c r="AT246" s="20"/>
      <c r="AU246" s="20"/>
      <c r="AV246" s="20"/>
      <c r="AW246" s="20"/>
      <c r="AX246" s="20"/>
      <c r="AY246" s="20"/>
      <c r="AZ246" s="20"/>
      <c r="BA246" s="20"/>
      <c r="BB246" s="20"/>
      <c r="BC246" s="20"/>
      <c r="BD246" s="20"/>
      <c r="BE246" s="20"/>
      <c r="BF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c r="AD247" s="20"/>
      <c r="AE247" s="20"/>
      <c r="AF247" s="20"/>
      <c r="AG247" s="20"/>
      <c r="AH247" s="20"/>
      <c r="AI247" s="20"/>
      <c r="AJ247" s="20"/>
      <c r="AK247" s="20"/>
      <c r="AL247" s="20"/>
      <c r="AM247" s="20"/>
      <c r="AN247" s="20"/>
      <c r="AO247" s="20"/>
      <c r="AP247" s="20"/>
      <c r="AQ247" s="20"/>
      <c r="AR247" s="20"/>
      <c r="AS247" s="20"/>
      <c r="AT247" s="20"/>
      <c r="AU247" s="20"/>
      <c r="AV247" s="20"/>
      <c r="AW247" s="20"/>
      <c r="AX247" s="20"/>
      <c r="AY247" s="20"/>
      <c r="AZ247" s="20"/>
      <c r="BA247" s="20"/>
      <c r="BB247" s="20"/>
      <c r="BC247" s="20"/>
      <c r="BD247" s="20"/>
      <c r="BE247" s="20"/>
      <c r="BF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c r="AD248" s="20"/>
      <c r="AE248" s="20"/>
      <c r="AF248" s="20"/>
      <c r="AG248" s="20"/>
      <c r="AH248" s="20"/>
      <c r="AI248" s="20"/>
      <c r="AJ248" s="20"/>
      <c r="AK248" s="20"/>
      <c r="AL248" s="20"/>
      <c r="AM248" s="20"/>
      <c r="AN248" s="20"/>
      <c r="AO248" s="20"/>
      <c r="AP248" s="20"/>
      <c r="AQ248" s="20"/>
      <c r="AR248" s="20"/>
      <c r="AS248" s="20"/>
      <c r="AT248" s="20"/>
      <c r="AU248" s="20"/>
      <c r="AV248" s="20"/>
      <c r="AW248" s="20"/>
      <c r="AX248" s="20"/>
      <c r="AY248" s="20"/>
      <c r="AZ248" s="20"/>
      <c r="BA248" s="20"/>
      <c r="BB248" s="20"/>
      <c r="BC248" s="20"/>
      <c r="BD248" s="20"/>
      <c r="BE248" s="20"/>
      <c r="BF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c r="AD249" s="20"/>
      <c r="AE249" s="20"/>
      <c r="AF249" s="20"/>
      <c r="AG249" s="20"/>
      <c r="AH249" s="20"/>
      <c r="AI249" s="20"/>
      <c r="AJ249" s="20"/>
      <c r="AK249" s="20"/>
      <c r="AL249" s="20"/>
      <c r="AM249" s="20"/>
      <c r="AN249" s="20"/>
      <c r="AO249" s="20"/>
      <c r="AP249" s="20"/>
      <c r="AQ249" s="20"/>
      <c r="AR249" s="20"/>
      <c r="AS249" s="20"/>
      <c r="AT249" s="20"/>
      <c r="AU249" s="20"/>
      <c r="AV249" s="20"/>
      <c r="AW249" s="20"/>
      <c r="AX249" s="20"/>
      <c r="AY249" s="20"/>
      <c r="AZ249" s="20"/>
      <c r="BA249" s="20"/>
      <c r="BB249" s="20"/>
      <c r="BC249" s="20"/>
      <c r="BD249" s="20"/>
      <c r="BE249" s="20"/>
      <c r="BF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c r="AE250" s="20"/>
      <c r="AF250" s="20"/>
      <c r="AG250" s="20"/>
      <c r="AH250" s="20"/>
      <c r="AI250" s="20"/>
      <c r="AJ250" s="20"/>
      <c r="AK250" s="20"/>
      <c r="AL250" s="20"/>
      <c r="AM250" s="20"/>
      <c r="AN250" s="20"/>
      <c r="AO250" s="20"/>
      <c r="AP250" s="20"/>
      <c r="AQ250" s="20"/>
      <c r="AR250" s="20"/>
      <c r="AS250" s="20"/>
      <c r="AT250" s="20"/>
      <c r="AU250" s="20"/>
      <c r="AV250" s="20"/>
      <c r="AW250" s="20"/>
      <c r="AX250" s="20"/>
      <c r="AY250" s="20"/>
      <c r="AZ250" s="20"/>
      <c r="BA250" s="20"/>
      <c r="BB250" s="20"/>
      <c r="BC250" s="20"/>
      <c r="BD250" s="20"/>
      <c r="BE250" s="20"/>
      <c r="BF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c r="AE251" s="20"/>
      <c r="AF251" s="20"/>
      <c r="AG251" s="20"/>
      <c r="AH251" s="20"/>
      <c r="AI251" s="20"/>
      <c r="AJ251" s="20"/>
      <c r="AK251" s="20"/>
      <c r="AL251" s="20"/>
      <c r="AM251" s="20"/>
      <c r="AN251" s="20"/>
      <c r="AO251" s="20"/>
      <c r="AP251" s="20"/>
      <c r="AQ251" s="20"/>
      <c r="AR251" s="20"/>
      <c r="AS251" s="20"/>
      <c r="AT251" s="20"/>
      <c r="AU251" s="20"/>
      <c r="AV251" s="20"/>
      <c r="AW251" s="20"/>
      <c r="AX251" s="20"/>
      <c r="AY251" s="20"/>
      <c r="AZ251" s="20"/>
      <c r="BA251" s="20"/>
      <c r="BB251" s="20"/>
      <c r="BC251" s="20"/>
      <c r="BD251" s="20"/>
      <c r="BE251" s="20"/>
      <c r="BF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c r="AD252" s="20"/>
      <c r="AE252" s="20"/>
      <c r="AF252" s="20"/>
      <c r="AG252" s="20"/>
      <c r="AH252" s="20"/>
      <c r="AI252" s="20"/>
      <c r="AJ252" s="20"/>
      <c r="AK252" s="20"/>
      <c r="AL252" s="20"/>
      <c r="AM252" s="20"/>
      <c r="AN252" s="20"/>
      <c r="AO252" s="20"/>
      <c r="AP252" s="20"/>
      <c r="AQ252" s="20"/>
      <c r="AR252" s="20"/>
      <c r="AS252" s="20"/>
      <c r="AT252" s="20"/>
      <c r="AU252" s="20"/>
      <c r="AV252" s="20"/>
      <c r="AW252" s="20"/>
      <c r="AX252" s="20"/>
      <c r="AY252" s="20"/>
      <c r="AZ252" s="20"/>
      <c r="BA252" s="20"/>
      <c r="BB252" s="20"/>
      <c r="BC252" s="20"/>
      <c r="BD252" s="20"/>
      <c r="BE252" s="20"/>
      <c r="BF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c r="AE253" s="20"/>
      <c r="AF253" s="20"/>
      <c r="AG253" s="20"/>
      <c r="AH253" s="20"/>
      <c r="AI253" s="20"/>
      <c r="AJ253" s="20"/>
      <c r="AK253" s="20"/>
      <c r="AL253" s="20"/>
      <c r="AM253" s="20"/>
      <c r="AN253" s="20"/>
      <c r="AO253" s="20"/>
      <c r="AP253" s="20"/>
      <c r="AQ253" s="20"/>
      <c r="AR253" s="20"/>
      <c r="AS253" s="20"/>
      <c r="AT253" s="20"/>
      <c r="AU253" s="20"/>
      <c r="AV253" s="20"/>
      <c r="AW253" s="20"/>
      <c r="AX253" s="20"/>
      <c r="AY253" s="20"/>
      <c r="AZ253" s="20"/>
      <c r="BA253" s="20"/>
      <c r="BB253" s="20"/>
      <c r="BC253" s="20"/>
      <c r="BD253" s="20"/>
      <c r="BE253" s="20"/>
      <c r="BF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c r="AD254" s="20"/>
      <c r="AE254" s="20"/>
      <c r="AF254" s="20"/>
      <c r="AG254" s="20"/>
      <c r="AH254" s="20"/>
      <c r="AI254" s="20"/>
      <c r="AJ254" s="20"/>
      <c r="AK254" s="20"/>
      <c r="AL254" s="20"/>
      <c r="AM254" s="20"/>
      <c r="AN254" s="20"/>
      <c r="AO254" s="20"/>
      <c r="AP254" s="20"/>
      <c r="AQ254" s="20"/>
      <c r="AR254" s="20"/>
      <c r="AS254" s="20"/>
      <c r="AT254" s="20"/>
      <c r="AU254" s="20"/>
      <c r="AV254" s="20"/>
      <c r="AW254" s="20"/>
      <c r="AX254" s="20"/>
      <c r="AY254" s="20"/>
      <c r="AZ254" s="20"/>
      <c r="BA254" s="20"/>
      <c r="BB254" s="20"/>
      <c r="BC254" s="20"/>
      <c r="BD254" s="20"/>
      <c r="BE254" s="20"/>
      <c r="BF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c r="AE255" s="20"/>
      <c r="AF255" s="20"/>
      <c r="AG255" s="20"/>
      <c r="AH255" s="20"/>
      <c r="AI255" s="20"/>
      <c r="AJ255" s="20"/>
      <c r="AK255" s="20"/>
      <c r="AL255" s="20"/>
      <c r="AM255" s="20"/>
      <c r="AN255" s="20"/>
      <c r="AO255" s="20"/>
      <c r="AP255" s="20"/>
      <c r="AQ255" s="20"/>
      <c r="AR255" s="20"/>
      <c r="AS255" s="20"/>
      <c r="AT255" s="20"/>
      <c r="AU255" s="20"/>
      <c r="AV255" s="20"/>
      <c r="AW255" s="20"/>
      <c r="AX255" s="20"/>
      <c r="AY255" s="20"/>
      <c r="AZ255" s="20"/>
      <c r="BA255" s="20"/>
      <c r="BB255" s="20"/>
      <c r="BC255" s="20"/>
      <c r="BD255" s="20"/>
      <c r="BE255" s="20"/>
      <c r="BF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c r="AE256" s="20"/>
      <c r="AF256" s="20"/>
      <c r="AG256" s="20"/>
      <c r="AH256" s="20"/>
      <c r="AI256" s="20"/>
      <c r="AJ256" s="20"/>
      <c r="AK256" s="20"/>
      <c r="AL256" s="20"/>
      <c r="AM256" s="20"/>
      <c r="AN256" s="20"/>
      <c r="AO256" s="20"/>
      <c r="AP256" s="20"/>
      <c r="AQ256" s="20"/>
      <c r="AR256" s="20"/>
      <c r="AS256" s="20"/>
      <c r="AT256" s="20"/>
      <c r="AU256" s="20"/>
      <c r="AV256" s="20"/>
      <c r="AW256" s="20"/>
      <c r="AX256" s="20"/>
      <c r="AY256" s="20"/>
      <c r="AZ256" s="20"/>
      <c r="BA256" s="20"/>
      <c r="BB256" s="20"/>
      <c r="BC256" s="20"/>
      <c r="BD256" s="20"/>
      <c r="BE256" s="20"/>
      <c r="BF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c r="AE257" s="20"/>
      <c r="AF257" s="20"/>
      <c r="AG257" s="20"/>
      <c r="AH257" s="20"/>
      <c r="AI257" s="20"/>
      <c r="AJ257" s="20"/>
      <c r="AK257" s="20"/>
      <c r="AL257" s="20"/>
      <c r="AM257" s="20"/>
      <c r="AN257" s="20"/>
      <c r="AO257" s="20"/>
      <c r="AP257" s="20"/>
      <c r="AQ257" s="20"/>
      <c r="AR257" s="20"/>
      <c r="AS257" s="20"/>
      <c r="AT257" s="20"/>
      <c r="AU257" s="20"/>
      <c r="AV257" s="20"/>
      <c r="AW257" s="20"/>
      <c r="AX257" s="20"/>
      <c r="AY257" s="20"/>
      <c r="AZ257" s="20"/>
      <c r="BA257" s="20"/>
      <c r="BB257" s="20"/>
      <c r="BC257" s="20"/>
      <c r="BD257" s="20"/>
      <c r="BE257" s="20"/>
      <c r="BF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c r="AD258" s="20"/>
      <c r="AE258" s="20"/>
      <c r="AF258" s="20"/>
      <c r="AG258" s="20"/>
      <c r="AH258" s="20"/>
      <c r="AI258" s="20"/>
      <c r="AJ258" s="20"/>
      <c r="AK258" s="20"/>
      <c r="AL258" s="20"/>
      <c r="AM258" s="20"/>
      <c r="AN258" s="20"/>
      <c r="AO258" s="20"/>
      <c r="AP258" s="20"/>
      <c r="AQ258" s="20"/>
      <c r="AR258" s="20"/>
      <c r="AS258" s="20"/>
      <c r="AT258" s="20"/>
      <c r="AU258" s="20"/>
      <c r="AV258" s="20"/>
      <c r="AW258" s="20"/>
      <c r="AX258" s="20"/>
      <c r="AY258" s="20"/>
      <c r="AZ258" s="20"/>
      <c r="BA258" s="20"/>
      <c r="BB258" s="20"/>
      <c r="BC258" s="20"/>
      <c r="BD258" s="20"/>
      <c r="BE258" s="20"/>
      <c r="BF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c r="AE259" s="20"/>
      <c r="AF259" s="20"/>
      <c r="AG259" s="20"/>
      <c r="AH259" s="20"/>
      <c r="AI259" s="20"/>
      <c r="AJ259" s="20"/>
      <c r="AK259" s="20"/>
      <c r="AL259" s="20"/>
      <c r="AM259" s="20"/>
      <c r="AN259" s="20"/>
      <c r="AO259" s="20"/>
      <c r="AP259" s="20"/>
      <c r="AQ259" s="20"/>
      <c r="AR259" s="20"/>
      <c r="AS259" s="20"/>
      <c r="AT259" s="20"/>
      <c r="AU259" s="20"/>
      <c r="AV259" s="20"/>
      <c r="AW259" s="20"/>
      <c r="AX259" s="20"/>
      <c r="AY259" s="20"/>
      <c r="AZ259" s="20"/>
      <c r="BA259" s="20"/>
      <c r="BB259" s="20"/>
      <c r="BC259" s="20"/>
      <c r="BD259" s="20"/>
      <c r="BE259" s="20"/>
      <c r="BF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c r="AD260" s="20"/>
      <c r="AE260" s="20"/>
      <c r="AF260" s="20"/>
      <c r="AG260" s="20"/>
      <c r="AH260" s="20"/>
      <c r="AI260" s="20"/>
      <c r="AJ260" s="20"/>
      <c r="AK260" s="20"/>
      <c r="AL260" s="20"/>
      <c r="AM260" s="20"/>
      <c r="AN260" s="20"/>
      <c r="AO260" s="20"/>
      <c r="AP260" s="20"/>
      <c r="AQ260" s="20"/>
      <c r="AR260" s="20"/>
      <c r="AS260" s="20"/>
      <c r="AT260" s="20"/>
      <c r="AU260" s="20"/>
      <c r="AV260" s="20"/>
      <c r="AW260" s="20"/>
      <c r="AX260" s="20"/>
      <c r="AY260" s="20"/>
      <c r="AZ260" s="20"/>
      <c r="BA260" s="20"/>
      <c r="BB260" s="20"/>
      <c r="BC260" s="20"/>
      <c r="BD260" s="20"/>
      <c r="BE260" s="20"/>
      <c r="BF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c r="AD261" s="20"/>
      <c r="AE261" s="20"/>
      <c r="AF261" s="20"/>
      <c r="AG261" s="20"/>
      <c r="AH261" s="20"/>
      <c r="AI261" s="20"/>
      <c r="AJ261" s="20"/>
      <c r="AK261" s="20"/>
      <c r="AL261" s="20"/>
      <c r="AM261" s="20"/>
      <c r="AN261" s="20"/>
      <c r="AO261" s="20"/>
      <c r="AP261" s="20"/>
      <c r="AQ261" s="20"/>
      <c r="AR261" s="20"/>
      <c r="AS261" s="20"/>
      <c r="AT261" s="20"/>
      <c r="AU261" s="20"/>
      <c r="AV261" s="20"/>
      <c r="AW261" s="20"/>
      <c r="AX261" s="20"/>
      <c r="AY261" s="20"/>
      <c r="AZ261" s="20"/>
      <c r="BA261" s="20"/>
      <c r="BB261" s="20"/>
      <c r="BC261" s="20"/>
      <c r="BD261" s="20"/>
      <c r="BE261" s="20"/>
      <c r="BF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c r="AD262" s="20"/>
      <c r="AE262" s="20"/>
      <c r="AF262" s="20"/>
      <c r="AG262" s="20"/>
      <c r="AH262" s="20"/>
      <c r="AI262" s="20"/>
      <c r="AJ262" s="20"/>
      <c r="AK262" s="20"/>
      <c r="AL262" s="20"/>
      <c r="AM262" s="20"/>
      <c r="AN262" s="20"/>
      <c r="AO262" s="20"/>
      <c r="AP262" s="20"/>
      <c r="AQ262" s="20"/>
      <c r="AR262" s="20"/>
      <c r="AS262" s="20"/>
      <c r="AT262" s="20"/>
      <c r="AU262" s="20"/>
      <c r="AV262" s="20"/>
      <c r="AW262" s="20"/>
      <c r="AX262" s="20"/>
      <c r="AY262" s="20"/>
      <c r="AZ262" s="20"/>
      <c r="BA262" s="20"/>
      <c r="BB262" s="20"/>
      <c r="BC262" s="20"/>
      <c r="BD262" s="20"/>
      <c r="BE262" s="20"/>
      <c r="BF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c r="AD263" s="20"/>
      <c r="AE263" s="20"/>
      <c r="AF263" s="20"/>
      <c r="AG263" s="20"/>
      <c r="AH263" s="20"/>
      <c r="AI263" s="20"/>
      <c r="AJ263" s="20"/>
      <c r="AK263" s="20"/>
      <c r="AL263" s="20"/>
      <c r="AM263" s="20"/>
      <c r="AN263" s="20"/>
      <c r="AO263" s="20"/>
      <c r="AP263" s="20"/>
      <c r="AQ263" s="20"/>
      <c r="AR263" s="20"/>
      <c r="AS263" s="20"/>
      <c r="AT263" s="20"/>
      <c r="AU263" s="20"/>
      <c r="AV263" s="20"/>
      <c r="AW263" s="20"/>
      <c r="AX263" s="20"/>
      <c r="AY263" s="20"/>
      <c r="AZ263" s="20"/>
      <c r="BA263" s="20"/>
      <c r="BB263" s="20"/>
      <c r="BC263" s="20"/>
      <c r="BD263" s="20"/>
      <c r="BE263" s="20"/>
      <c r="BF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c r="AD264" s="20"/>
      <c r="AE264" s="20"/>
      <c r="AF264" s="20"/>
      <c r="AG264" s="20"/>
      <c r="AH264" s="20"/>
      <c r="AI264" s="20"/>
      <c r="AJ264" s="20"/>
      <c r="AK264" s="20"/>
      <c r="AL264" s="20"/>
      <c r="AM264" s="20"/>
      <c r="AN264" s="20"/>
      <c r="AO264" s="20"/>
      <c r="AP264" s="20"/>
      <c r="AQ264" s="20"/>
      <c r="AR264" s="20"/>
      <c r="AS264" s="20"/>
      <c r="AT264" s="20"/>
      <c r="AU264" s="20"/>
      <c r="AV264" s="20"/>
      <c r="AW264" s="20"/>
      <c r="AX264" s="20"/>
      <c r="AY264" s="20"/>
      <c r="AZ264" s="20"/>
      <c r="BA264" s="20"/>
      <c r="BB264" s="20"/>
      <c r="BC264" s="20"/>
      <c r="BD264" s="20"/>
      <c r="BE264" s="20"/>
      <c r="BF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c r="AD265" s="20"/>
      <c r="AE265" s="20"/>
      <c r="AF265" s="20"/>
      <c r="AG265" s="20"/>
      <c r="AH265" s="20"/>
      <c r="AI265" s="20"/>
      <c r="AJ265" s="20"/>
      <c r="AK265" s="20"/>
      <c r="AL265" s="20"/>
      <c r="AM265" s="20"/>
      <c r="AN265" s="20"/>
      <c r="AO265" s="20"/>
      <c r="AP265" s="20"/>
      <c r="AQ265" s="20"/>
      <c r="AR265" s="20"/>
      <c r="AS265" s="20"/>
      <c r="AT265" s="20"/>
      <c r="AU265" s="20"/>
      <c r="AV265" s="20"/>
      <c r="AW265" s="20"/>
      <c r="AX265" s="20"/>
      <c r="AY265" s="20"/>
      <c r="AZ265" s="20"/>
      <c r="BA265" s="20"/>
      <c r="BB265" s="20"/>
      <c r="BC265" s="20"/>
      <c r="BD265" s="20"/>
      <c r="BE265" s="20"/>
      <c r="BF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c r="AE266" s="20"/>
      <c r="AF266" s="20"/>
      <c r="AG266" s="20"/>
      <c r="AH266" s="20"/>
      <c r="AI266" s="20"/>
      <c r="AJ266" s="20"/>
      <c r="AK266" s="20"/>
      <c r="AL266" s="20"/>
      <c r="AM266" s="20"/>
      <c r="AN266" s="20"/>
      <c r="AO266" s="20"/>
      <c r="AP266" s="20"/>
      <c r="AQ266" s="20"/>
      <c r="AR266" s="20"/>
      <c r="AS266" s="20"/>
      <c r="AT266" s="20"/>
      <c r="AU266" s="20"/>
      <c r="AV266" s="20"/>
      <c r="AW266" s="20"/>
      <c r="AX266" s="20"/>
      <c r="AY266" s="20"/>
      <c r="AZ266" s="20"/>
      <c r="BA266" s="20"/>
      <c r="BB266" s="20"/>
      <c r="BC266" s="20"/>
      <c r="BD266" s="20"/>
      <c r="BE266" s="20"/>
      <c r="BF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c r="AE267" s="20"/>
      <c r="AF267" s="20"/>
      <c r="AG267" s="20"/>
      <c r="AH267" s="20"/>
      <c r="AI267" s="20"/>
      <c r="AJ267" s="20"/>
      <c r="AK267" s="20"/>
      <c r="AL267" s="20"/>
      <c r="AM267" s="20"/>
      <c r="AN267" s="20"/>
      <c r="AO267" s="20"/>
      <c r="AP267" s="20"/>
      <c r="AQ267" s="20"/>
      <c r="AR267" s="20"/>
      <c r="AS267" s="20"/>
      <c r="AT267" s="20"/>
      <c r="AU267" s="20"/>
      <c r="AV267" s="20"/>
      <c r="AW267" s="20"/>
      <c r="AX267" s="20"/>
      <c r="AY267" s="20"/>
      <c r="AZ267" s="20"/>
      <c r="BA267" s="20"/>
      <c r="BB267" s="20"/>
      <c r="BC267" s="20"/>
      <c r="BD267" s="20"/>
      <c r="BE267" s="20"/>
      <c r="BF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c r="AD268" s="20"/>
      <c r="AE268" s="20"/>
      <c r="AF268" s="20"/>
      <c r="AG268" s="20"/>
      <c r="AH268" s="20"/>
      <c r="AI268" s="20"/>
      <c r="AJ268" s="20"/>
      <c r="AK268" s="20"/>
      <c r="AL268" s="20"/>
      <c r="AM268" s="20"/>
      <c r="AN268" s="20"/>
      <c r="AO268" s="20"/>
      <c r="AP268" s="20"/>
      <c r="AQ268" s="20"/>
      <c r="AR268" s="20"/>
      <c r="AS268" s="20"/>
      <c r="AT268" s="20"/>
      <c r="AU268" s="20"/>
      <c r="AV268" s="20"/>
      <c r="AW268" s="20"/>
      <c r="AX268" s="20"/>
      <c r="AY268" s="20"/>
      <c r="AZ268" s="20"/>
      <c r="BA268" s="20"/>
      <c r="BB268" s="20"/>
      <c r="BC268" s="20"/>
      <c r="BD268" s="20"/>
      <c r="BE268" s="20"/>
      <c r="BF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c r="AE269" s="20"/>
      <c r="AF269" s="20"/>
      <c r="AG269" s="20"/>
      <c r="AH269" s="20"/>
      <c r="AI269" s="20"/>
      <c r="AJ269" s="20"/>
      <c r="AK269" s="20"/>
      <c r="AL269" s="20"/>
      <c r="AM269" s="20"/>
      <c r="AN269" s="20"/>
      <c r="AO269" s="20"/>
      <c r="AP269" s="20"/>
      <c r="AQ269" s="20"/>
      <c r="AR269" s="20"/>
      <c r="AS269" s="20"/>
      <c r="AT269" s="20"/>
      <c r="AU269" s="20"/>
      <c r="AV269" s="20"/>
      <c r="AW269" s="20"/>
      <c r="AX269" s="20"/>
      <c r="AY269" s="20"/>
      <c r="AZ269" s="20"/>
      <c r="BA269" s="20"/>
      <c r="BB269" s="20"/>
      <c r="BC269" s="20"/>
      <c r="BD269" s="20"/>
      <c r="BE269" s="20"/>
      <c r="BF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c r="AD270" s="20"/>
      <c r="AE270" s="20"/>
      <c r="AF270" s="20"/>
      <c r="AG270" s="20"/>
      <c r="AH270" s="20"/>
      <c r="AI270" s="20"/>
      <c r="AJ270" s="20"/>
      <c r="AK270" s="20"/>
      <c r="AL270" s="20"/>
      <c r="AM270" s="20"/>
      <c r="AN270" s="20"/>
      <c r="AO270" s="20"/>
      <c r="AP270" s="20"/>
      <c r="AQ270" s="20"/>
      <c r="AR270" s="20"/>
      <c r="AS270" s="20"/>
      <c r="AT270" s="20"/>
      <c r="AU270" s="20"/>
      <c r="AV270" s="20"/>
      <c r="AW270" s="20"/>
      <c r="AX270" s="20"/>
      <c r="AY270" s="20"/>
      <c r="AZ270" s="20"/>
      <c r="BA270" s="20"/>
      <c r="BB270" s="20"/>
      <c r="BC270" s="20"/>
      <c r="BD270" s="20"/>
      <c r="BE270" s="20"/>
      <c r="BF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c r="AD271" s="20"/>
      <c r="AE271" s="20"/>
      <c r="AF271" s="20"/>
      <c r="AG271" s="20"/>
      <c r="AH271" s="20"/>
      <c r="AI271" s="20"/>
      <c r="AJ271" s="20"/>
      <c r="AK271" s="20"/>
      <c r="AL271" s="20"/>
      <c r="AM271" s="20"/>
      <c r="AN271" s="20"/>
      <c r="AO271" s="20"/>
      <c r="AP271" s="20"/>
      <c r="AQ271" s="20"/>
      <c r="AR271" s="20"/>
      <c r="AS271" s="20"/>
      <c r="AT271" s="20"/>
      <c r="AU271" s="20"/>
      <c r="AV271" s="20"/>
      <c r="AW271" s="20"/>
      <c r="AX271" s="20"/>
      <c r="AY271" s="20"/>
      <c r="AZ271" s="20"/>
      <c r="BA271" s="20"/>
      <c r="BB271" s="20"/>
      <c r="BC271" s="20"/>
      <c r="BD271" s="20"/>
      <c r="BE271" s="20"/>
      <c r="BF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c r="AD272" s="20"/>
      <c r="AE272" s="20"/>
      <c r="AF272" s="20"/>
      <c r="AG272" s="20"/>
      <c r="AH272" s="20"/>
      <c r="AI272" s="20"/>
      <c r="AJ272" s="20"/>
      <c r="AK272" s="20"/>
      <c r="AL272" s="20"/>
      <c r="AM272" s="20"/>
      <c r="AN272" s="20"/>
      <c r="AO272" s="20"/>
      <c r="AP272" s="20"/>
      <c r="AQ272" s="20"/>
      <c r="AR272" s="20"/>
      <c r="AS272" s="20"/>
      <c r="AT272" s="20"/>
      <c r="AU272" s="20"/>
      <c r="AV272" s="20"/>
      <c r="AW272" s="20"/>
      <c r="AX272" s="20"/>
      <c r="AY272" s="20"/>
      <c r="AZ272" s="20"/>
      <c r="BA272" s="20"/>
      <c r="BB272" s="20"/>
      <c r="BC272" s="20"/>
      <c r="BD272" s="20"/>
      <c r="BE272" s="20"/>
      <c r="BF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c r="AD273" s="20"/>
      <c r="AE273" s="20"/>
      <c r="AF273" s="20"/>
      <c r="AG273" s="20"/>
      <c r="AH273" s="20"/>
      <c r="AI273" s="20"/>
      <c r="AJ273" s="20"/>
      <c r="AK273" s="20"/>
      <c r="AL273" s="20"/>
      <c r="AM273" s="20"/>
      <c r="AN273" s="20"/>
      <c r="AO273" s="20"/>
      <c r="AP273" s="20"/>
      <c r="AQ273" s="20"/>
      <c r="AR273" s="20"/>
      <c r="AS273" s="20"/>
      <c r="AT273" s="20"/>
      <c r="AU273" s="20"/>
      <c r="AV273" s="20"/>
      <c r="AW273" s="20"/>
      <c r="AX273" s="20"/>
      <c r="AY273" s="20"/>
      <c r="AZ273" s="20"/>
      <c r="BA273" s="20"/>
      <c r="BB273" s="20"/>
      <c r="BC273" s="20"/>
      <c r="BD273" s="20"/>
      <c r="BE273" s="20"/>
      <c r="BF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c r="AD274" s="20"/>
      <c r="AE274" s="20"/>
      <c r="AF274" s="20"/>
      <c r="AG274" s="20"/>
      <c r="AH274" s="20"/>
      <c r="AI274" s="20"/>
      <c r="AJ274" s="20"/>
      <c r="AK274" s="20"/>
      <c r="AL274" s="20"/>
      <c r="AM274" s="20"/>
      <c r="AN274" s="20"/>
      <c r="AO274" s="20"/>
      <c r="AP274" s="20"/>
      <c r="AQ274" s="20"/>
      <c r="AR274" s="20"/>
      <c r="AS274" s="20"/>
      <c r="AT274" s="20"/>
      <c r="AU274" s="20"/>
      <c r="AV274" s="20"/>
      <c r="AW274" s="20"/>
      <c r="AX274" s="20"/>
      <c r="AY274" s="20"/>
      <c r="AZ274" s="20"/>
      <c r="BA274" s="20"/>
      <c r="BB274" s="20"/>
      <c r="BC274" s="20"/>
      <c r="BD274" s="20"/>
      <c r="BE274" s="20"/>
      <c r="BF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c r="AD275" s="20"/>
      <c r="AE275" s="20"/>
      <c r="AF275" s="20"/>
      <c r="AG275" s="20"/>
      <c r="AH275" s="20"/>
      <c r="AI275" s="20"/>
      <c r="AJ275" s="20"/>
      <c r="AK275" s="20"/>
      <c r="AL275" s="20"/>
      <c r="AM275" s="20"/>
      <c r="AN275" s="20"/>
      <c r="AO275" s="20"/>
      <c r="AP275" s="20"/>
      <c r="AQ275" s="20"/>
      <c r="AR275" s="20"/>
      <c r="AS275" s="20"/>
      <c r="AT275" s="20"/>
      <c r="AU275" s="20"/>
      <c r="AV275" s="20"/>
      <c r="AW275" s="20"/>
      <c r="AX275" s="20"/>
      <c r="AY275" s="20"/>
      <c r="AZ275" s="20"/>
      <c r="BA275" s="20"/>
      <c r="BB275" s="20"/>
      <c r="BC275" s="20"/>
      <c r="BD275" s="20"/>
      <c r="BE275" s="20"/>
      <c r="BF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c r="AD276" s="20"/>
      <c r="AE276" s="20"/>
      <c r="AF276" s="20"/>
      <c r="AG276" s="20"/>
      <c r="AH276" s="20"/>
      <c r="AI276" s="20"/>
      <c r="AJ276" s="20"/>
      <c r="AK276" s="20"/>
      <c r="AL276" s="20"/>
      <c r="AM276" s="20"/>
      <c r="AN276" s="20"/>
      <c r="AO276" s="20"/>
      <c r="AP276" s="20"/>
      <c r="AQ276" s="20"/>
      <c r="AR276" s="20"/>
      <c r="AS276" s="20"/>
      <c r="AT276" s="20"/>
      <c r="AU276" s="20"/>
      <c r="AV276" s="20"/>
      <c r="AW276" s="20"/>
      <c r="AX276" s="20"/>
      <c r="AY276" s="20"/>
      <c r="AZ276" s="20"/>
      <c r="BA276" s="20"/>
      <c r="BB276" s="20"/>
      <c r="BC276" s="20"/>
      <c r="BD276" s="20"/>
      <c r="BE276" s="20"/>
      <c r="BF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c r="AD277" s="20"/>
      <c r="AE277" s="20"/>
      <c r="AF277" s="20"/>
      <c r="AG277" s="20"/>
      <c r="AH277" s="20"/>
      <c r="AI277" s="20"/>
      <c r="AJ277" s="20"/>
      <c r="AK277" s="20"/>
      <c r="AL277" s="20"/>
      <c r="AM277" s="20"/>
      <c r="AN277" s="20"/>
      <c r="AO277" s="20"/>
      <c r="AP277" s="20"/>
      <c r="AQ277" s="20"/>
      <c r="AR277" s="20"/>
      <c r="AS277" s="20"/>
      <c r="AT277" s="20"/>
      <c r="AU277" s="20"/>
      <c r="AV277" s="20"/>
      <c r="AW277" s="20"/>
      <c r="AX277" s="20"/>
      <c r="AY277" s="20"/>
      <c r="AZ277" s="20"/>
      <c r="BA277" s="20"/>
      <c r="BB277" s="20"/>
      <c r="BC277" s="20"/>
      <c r="BD277" s="20"/>
      <c r="BE277" s="20"/>
      <c r="BF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c r="AD278" s="20"/>
      <c r="AE278" s="20"/>
      <c r="AF278" s="20"/>
      <c r="AG278" s="20"/>
      <c r="AH278" s="20"/>
      <c r="AI278" s="20"/>
      <c r="AJ278" s="20"/>
      <c r="AK278" s="20"/>
      <c r="AL278" s="20"/>
      <c r="AM278" s="20"/>
      <c r="AN278" s="20"/>
      <c r="AO278" s="20"/>
      <c r="AP278" s="20"/>
      <c r="AQ278" s="20"/>
      <c r="AR278" s="20"/>
      <c r="AS278" s="20"/>
      <c r="AT278" s="20"/>
      <c r="AU278" s="20"/>
      <c r="AV278" s="20"/>
      <c r="AW278" s="20"/>
      <c r="AX278" s="20"/>
      <c r="AY278" s="20"/>
      <c r="AZ278" s="20"/>
      <c r="BA278" s="20"/>
      <c r="BB278" s="20"/>
      <c r="BC278" s="20"/>
      <c r="BD278" s="20"/>
      <c r="BE278" s="20"/>
      <c r="BF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c r="AD279" s="20"/>
      <c r="AE279" s="20"/>
      <c r="AF279" s="20"/>
      <c r="AG279" s="20"/>
      <c r="AH279" s="20"/>
      <c r="AI279" s="20"/>
      <c r="AJ279" s="20"/>
      <c r="AK279" s="20"/>
      <c r="AL279" s="20"/>
      <c r="AM279" s="20"/>
      <c r="AN279" s="20"/>
      <c r="AO279" s="20"/>
      <c r="AP279" s="20"/>
      <c r="AQ279" s="20"/>
      <c r="AR279" s="20"/>
      <c r="AS279" s="20"/>
      <c r="AT279" s="20"/>
      <c r="AU279" s="20"/>
      <c r="AV279" s="20"/>
      <c r="AW279" s="20"/>
      <c r="AX279" s="20"/>
      <c r="AY279" s="20"/>
      <c r="AZ279" s="20"/>
      <c r="BA279" s="20"/>
      <c r="BB279" s="20"/>
      <c r="BC279" s="20"/>
      <c r="BD279" s="20"/>
      <c r="BE279" s="20"/>
      <c r="BF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c r="AD280" s="20"/>
      <c r="AE280" s="20"/>
      <c r="AF280" s="20"/>
      <c r="AG280" s="20"/>
      <c r="AH280" s="20"/>
      <c r="AI280" s="20"/>
      <c r="AJ280" s="20"/>
      <c r="AK280" s="20"/>
      <c r="AL280" s="20"/>
      <c r="AM280" s="20"/>
      <c r="AN280" s="20"/>
      <c r="AO280" s="20"/>
      <c r="AP280" s="20"/>
      <c r="AQ280" s="20"/>
      <c r="AR280" s="20"/>
      <c r="AS280" s="20"/>
      <c r="AT280" s="20"/>
      <c r="AU280" s="20"/>
      <c r="AV280" s="20"/>
      <c r="AW280" s="20"/>
      <c r="AX280" s="20"/>
      <c r="AY280" s="20"/>
      <c r="AZ280" s="20"/>
      <c r="BA280" s="20"/>
      <c r="BB280" s="20"/>
      <c r="BC280" s="20"/>
      <c r="BD280" s="20"/>
      <c r="BE280" s="20"/>
      <c r="BF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c r="AD281" s="20"/>
      <c r="AE281" s="20"/>
      <c r="AF281" s="20"/>
      <c r="AG281" s="20"/>
      <c r="AH281" s="20"/>
      <c r="AI281" s="20"/>
      <c r="AJ281" s="20"/>
      <c r="AK281" s="20"/>
      <c r="AL281" s="20"/>
      <c r="AM281" s="20"/>
      <c r="AN281" s="20"/>
      <c r="AO281" s="20"/>
      <c r="AP281" s="20"/>
      <c r="AQ281" s="20"/>
      <c r="AR281" s="20"/>
      <c r="AS281" s="20"/>
      <c r="AT281" s="20"/>
      <c r="AU281" s="20"/>
      <c r="AV281" s="20"/>
      <c r="AW281" s="20"/>
      <c r="AX281" s="20"/>
      <c r="AY281" s="20"/>
      <c r="AZ281" s="20"/>
      <c r="BA281" s="20"/>
      <c r="BB281" s="20"/>
      <c r="BC281" s="20"/>
      <c r="BD281" s="20"/>
      <c r="BE281" s="20"/>
      <c r="BF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c r="AD282" s="20"/>
      <c r="AE282" s="20"/>
      <c r="AF282" s="20"/>
      <c r="AG282" s="20"/>
      <c r="AH282" s="20"/>
      <c r="AI282" s="20"/>
      <c r="AJ282" s="20"/>
      <c r="AK282" s="20"/>
      <c r="AL282" s="20"/>
      <c r="AM282" s="20"/>
      <c r="AN282" s="20"/>
      <c r="AO282" s="20"/>
      <c r="AP282" s="20"/>
      <c r="AQ282" s="20"/>
      <c r="AR282" s="20"/>
      <c r="AS282" s="20"/>
      <c r="AT282" s="20"/>
      <c r="AU282" s="20"/>
      <c r="AV282" s="20"/>
      <c r="AW282" s="20"/>
      <c r="AX282" s="20"/>
      <c r="AY282" s="20"/>
      <c r="AZ282" s="20"/>
      <c r="BA282" s="20"/>
      <c r="BB282" s="20"/>
      <c r="BC282" s="20"/>
      <c r="BD282" s="20"/>
      <c r="BE282" s="20"/>
      <c r="BF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c r="AD283" s="20"/>
      <c r="AE283" s="20"/>
      <c r="AF283" s="20"/>
      <c r="AG283" s="20"/>
      <c r="AH283" s="20"/>
      <c r="AI283" s="20"/>
      <c r="AJ283" s="20"/>
      <c r="AK283" s="20"/>
      <c r="AL283" s="20"/>
      <c r="AM283" s="20"/>
      <c r="AN283" s="20"/>
      <c r="AO283" s="20"/>
      <c r="AP283" s="20"/>
      <c r="AQ283" s="20"/>
      <c r="AR283" s="20"/>
      <c r="AS283" s="20"/>
      <c r="AT283" s="20"/>
      <c r="AU283" s="20"/>
      <c r="AV283" s="20"/>
      <c r="AW283" s="20"/>
      <c r="AX283" s="20"/>
      <c r="AY283" s="20"/>
      <c r="AZ283" s="20"/>
      <c r="BA283" s="20"/>
      <c r="BB283" s="20"/>
      <c r="BC283" s="20"/>
      <c r="BD283" s="20"/>
      <c r="BE283" s="20"/>
      <c r="BF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c r="AD284" s="20"/>
      <c r="AE284" s="20"/>
      <c r="AF284" s="20"/>
      <c r="AG284" s="20"/>
      <c r="AH284" s="20"/>
      <c r="AI284" s="20"/>
      <c r="AJ284" s="20"/>
      <c r="AK284" s="20"/>
      <c r="AL284" s="20"/>
      <c r="AM284" s="20"/>
      <c r="AN284" s="20"/>
      <c r="AO284" s="20"/>
      <c r="AP284" s="20"/>
      <c r="AQ284" s="20"/>
      <c r="AR284" s="20"/>
      <c r="AS284" s="20"/>
      <c r="AT284" s="20"/>
      <c r="AU284" s="20"/>
      <c r="AV284" s="20"/>
      <c r="AW284" s="20"/>
      <c r="AX284" s="20"/>
      <c r="AY284" s="20"/>
      <c r="AZ284" s="20"/>
      <c r="BA284" s="20"/>
      <c r="BB284" s="20"/>
      <c r="BC284" s="20"/>
      <c r="BD284" s="20"/>
      <c r="BE284" s="20"/>
      <c r="BF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c r="AD285" s="20"/>
      <c r="AE285" s="20"/>
      <c r="AF285" s="20"/>
      <c r="AG285" s="20"/>
      <c r="AH285" s="20"/>
      <c r="AI285" s="20"/>
      <c r="AJ285" s="20"/>
      <c r="AK285" s="20"/>
      <c r="AL285" s="20"/>
      <c r="AM285" s="20"/>
      <c r="AN285" s="20"/>
      <c r="AO285" s="20"/>
      <c r="AP285" s="20"/>
      <c r="AQ285" s="20"/>
      <c r="AR285" s="20"/>
      <c r="AS285" s="20"/>
      <c r="AT285" s="20"/>
      <c r="AU285" s="20"/>
      <c r="AV285" s="20"/>
      <c r="AW285" s="20"/>
      <c r="AX285" s="20"/>
      <c r="AY285" s="20"/>
      <c r="AZ285" s="20"/>
      <c r="BA285" s="20"/>
      <c r="BB285" s="20"/>
      <c r="BC285" s="20"/>
      <c r="BD285" s="20"/>
      <c r="BE285" s="20"/>
      <c r="BF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c r="AD286" s="20"/>
      <c r="AE286" s="20"/>
      <c r="AF286" s="20"/>
      <c r="AG286" s="20"/>
      <c r="AH286" s="20"/>
      <c r="AI286" s="20"/>
      <c r="AJ286" s="20"/>
      <c r="AK286" s="20"/>
      <c r="AL286" s="20"/>
      <c r="AM286" s="20"/>
      <c r="AN286" s="20"/>
      <c r="AO286" s="20"/>
      <c r="AP286" s="20"/>
      <c r="AQ286" s="20"/>
      <c r="AR286" s="20"/>
      <c r="AS286" s="20"/>
      <c r="AT286" s="20"/>
      <c r="AU286" s="20"/>
      <c r="AV286" s="20"/>
      <c r="AW286" s="20"/>
      <c r="AX286" s="20"/>
      <c r="AY286" s="20"/>
      <c r="AZ286" s="20"/>
      <c r="BA286" s="20"/>
      <c r="BB286" s="20"/>
      <c r="BC286" s="20"/>
      <c r="BD286" s="20"/>
      <c r="BE286" s="20"/>
      <c r="BF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c r="AD287" s="20"/>
      <c r="AE287" s="20"/>
      <c r="AF287" s="20"/>
      <c r="AG287" s="20"/>
      <c r="AH287" s="20"/>
      <c r="AI287" s="20"/>
      <c r="AJ287" s="20"/>
      <c r="AK287" s="20"/>
      <c r="AL287" s="20"/>
      <c r="AM287" s="20"/>
      <c r="AN287" s="20"/>
      <c r="AO287" s="20"/>
      <c r="AP287" s="20"/>
      <c r="AQ287" s="20"/>
      <c r="AR287" s="20"/>
      <c r="AS287" s="20"/>
      <c r="AT287" s="20"/>
      <c r="AU287" s="20"/>
      <c r="AV287" s="20"/>
      <c r="AW287" s="20"/>
      <c r="AX287" s="20"/>
      <c r="AY287" s="20"/>
      <c r="AZ287" s="20"/>
      <c r="BA287" s="20"/>
      <c r="BB287" s="20"/>
      <c r="BC287" s="20"/>
      <c r="BD287" s="20"/>
      <c r="BE287" s="20"/>
      <c r="BF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c r="AD288" s="20"/>
      <c r="AE288" s="20"/>
      <c r="AF288" s="20"/>
      <c r="AG288" s="20"/>
      <c r="AH288" s="20"/>
      <c r="AI288" s="20"/>
      <c r="AJ288" s="20"/>
      <c r="AK288" s="20"/>
      <c r="AL288" s="20"/>
      <c r="AM288" s="20"/>
      <c r="AN288" s="20"/>
      <c r="AO288" s="20"/>
      <c r="AP288" s="20"/>
      <c r="AQ288" s="20"/>
      <c r="AR288" s="20"/>
      <c r="AS288" s="20"/>
      <c r="AT288" s="20"/>
      <c r="AU288" s="20"/>
      <c r="AV288" s="20"/>
      <c r="AW288" s="20"/>
      <c r="AX288" s="20"/>
      <c r="AY288" s="20"/>
      <c r="AZ288" s="20"/>
      <c r="BA288" s="20"/>
      <c r="BB288" s="20"/>
      <c r="BC288" s="20"/>
      <c r="BD288" s="20"/>
      <c r="BE288" s="20"/>
      <c r="BF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c r="AD289" s="20"/>
      <c r="AE289" s="20"/>
      <c r="AF289" s="20"/>
      <c r="AG289" s="20"/>
      <c r="AH289" s="20"/>
      <c r="AI289" s="20"/>
      <c r="AJ289" s="20"/>
      <c r="AK289" s="20"/>
      <c r="AL289" s="20"/>
      <c r="AM289" s="20"/>
      <c r="AN289" s="20"/>
      <c r="AO289" s="20"/>
      <c r="AP289" s="20"/>
      <c r="AQ289" s="20"/>
      <c r="AR289" s="20"/>
      <c r="AS289" s="20"/>
      <c r="AT289" s="20"/>
      <c r="AU289" s="20"/>
      <c r="AV289" s="20"/>
      <c r="AW289" s="20"/>
      <c r="AX289" s="20"/>
      <c r="AY289" s="20"/>
      <c r="AZ289" s="20"/>
      <c r="BA289" s="20"/>
      <c r="BB289" s="20"/>
      <c r="BC289" s="20"/>
      <c r="BD289" s="20"/>
      <c r="BE289" s="20"/>
      <c r="BF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c r="AD290" s="20"/>
      <c r="AE290" s="20"/>
      <c r="AF290" s="20"/>
      <c r="AG290" s="20"/>
      <c r="AH290" s="20"/>
      <c r="AI290" s="20"/>
      <c r="AJ290" s="20"/>
      <c r="AK290" s="20"/>
      <c r="AL290" s="20"/>
      <c r="AM290" s="20"/>
      <c r="AN290" s="20"/>
      <c r="AO290" s="20"/>
      <c r="AP290" s="20"/>
      <c r="AQ290" s="20"/>
      <c r="AR290" s="20"/>
      <c r="AS290" s="20"/>
      <c r="AT290" s="20"/>
      <c r="AU290" s="20"/>
      <c r="AV290" s="20"/>
      <c r="AW290" s="20"/>
      <c r="AX290" s="20"/>
      <c r="AY290" s="20"/>
      <c r="AZ290" s="20"/>
      <c r="BA290" s="20"/>
      <c r="BB290" s="20"/>
      <c r="BC290" s="20"/>
      <c r="BD290" s="20"/>
      <c r="BE290" s="20"/>
      <c r="BF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c r="AD291" s="20"/>
      <c r="AE291" s="20"/>
      <c r="AF291" s="20"/>
      <c r="AG291" s="20"/>
      <c r="AH291" s="20"/>
      <c r="AI291" s="20"/>
      <c r="AJ291" s="20"/>
      <c r="AK291" s="20"/>
      <c r="AL291" s="20"/>
      <c r="AM291" s="20"/>
      <c r="AN291" s="20"/>
      <c r="AO291" s="20"/>
      <c r="AP291" s="20"/>
      <c r="AQ291" s="20"/>
      <c r="AR291" s="20"/>
      <c r="AS291" s="20"/>
      <c r="AT291" s="20"/>
      <c r="AU291" s="20"/>
      <c r="AV291" s="20"/>
      <c r="AW291" s="20"/>
      <c r="AX291" s="20"/>
      <c r="AY291" s="20"/>
      <c r="AZ291" s="20"/>
      <c r="BA291" s="20"/>
      <c r="BB291" s="20"/>
      <c r="BC291" s="20"/>
      <c r="BD291" s="20"/>
      <c r="BE291" s="20"/>
      <c r="BF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c r="AD292" s="20"/>
      <c r="AE292" s="20"/>
      <c r="AF292" s="20"/>
      <c r="AG292" s="20"/>
      <c r="AH292" s="20"/>
      <c r="AI292" s="20"/>
      <c r="AJ292" s="20"/>
      <c r="AK292" s="20"/>
      <c r="AL292" s="20"/>
      <c r="AM292" s="20"/>
      <c r="AN292" s="20"/>
      <c r="AO292" s="20"/>
      <c r="AP292" s="20"/>
      <c r="AQ292" s="20"/>
      <c r="AR292" s="20"/>
      <c r="AS292" s="20"/>
      <c r="AT292" s="20"/>
      <c r="AU292" s="20"/>
      <c r="AV292" s="20"/>
      <c r="AW292" s="20"/>
      <c r="AX292" s="20"/>
      <c r="AY292" s="20"/>
      <c r="AZ292" s="20"/>
      <c r="BA292" s="20"/>
      <c r="BB292" s="20"/>
      <c r="BC292" s="20"/>
      <c r="BD292" s="20"/>
      <c r="BE292" s="20"/>
      <c r="BF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c r="AD293" s="20"/>
      <c r="AE293" s="20"/>
      <c r="AF293" s="20"/>
      <c r="AG293" s="20"/>
      <c r="AH293" s="20"/>
      <c r="AI293" s="20"/>
      <c r="AJ293" s="20"/>
      <c r="AK293" s="20"/>
      <c r="AL293" s="20"/>
      <c r="AM293" s="20"/>
      <c r="AN293" s="20"/>
      <c r="AO293" s="20"/>
      <c r="AP293" s="20"/>
      <c r="AQ293" s="20"/>
      <c r="AR293" s="20"/>
      <c r="AS293" s="20"/>
      <c r="AT293" s="20"/>
      <c r="AU293" s="20"/>
      <c r="AV293" s="20"/>
      <c r="AW293" s="20"/>
      <c r="AX293" s="20"/>
      <c r="AY293" s="20"/>
      <c r="AZ293" s="20"/>
      <c r="BA293" s="20"/>
      <c r="BB293" s="20"/>
      <c r="BC293" s="20"/>
      <c r="BD293" s="20"/>
      <c r="BE293" s="20"/>
      <c r="BF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c r="AD294" s="20"/>
      <c r="AE294" s="20"/>
      <c r="AF294" s="20"/>
      <c r="AG294" s="20"/>
      <c r="AH294" s="20"/>
      <c r="AI294" s="20"/>
      <c r="AJ294" s="20"/>
      <c r="AK294" s="20"/>
      <c r="AL294" s="20"/>
      <c r="AM294" s="20"/>
      <c r="AN294" s="20"/>
      <c r="AO294" s="20"/>
      <c r="AP294" s="20"/>
      <c r="AQ294" s="20"/>
      <c r="AR294" s="20"/>
      <c r="AS294" s="20"/>
      <c r="AT294" s="20"/>
      <c r="AU294" s="20"/>
      <c r="AV294" s="20"/>
      <c r="AW294" s="20"/>
      <c r="AX294" s="20"/>
      <c r="AY294" s="20"/>
      <c r="AZ294" s="20"/>
      <c r="BA294" s="20"/>
      <c r="BB294" s="20"/>
      <c r="BC294" s="20"/>
      <c r="BD294" s="20"/>
      <c r="BE294" s="20"/>
      <c r="BF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c r="AD295" s="20"/>
      <c r="AE295" s="20"/>
      <c r="AF295" s="20"/>
      <c r="AG295" s="20"/>
      <c r="AH295" s="20"/>
      <c r="AI295" s="20"/>
      <c r="AJ295" s="20"/>
      <c r="AK295" s="20"/>
      <c r="AL295" s="20"/>
      <c r="AM295" s="20"/>
      <c r="AN295" s="20"/>
      <c r="AO295" s="20"/>
      <c r="AP295" s="20"/>
      <c r="AQ295" s="20"/>
      <c r="AR295" s="20"/>
      <c r="AS295" s="20"/>
      <c r="AT295" s="20"/>
      <c r="AU295" s="20"/>
      <c r="AV295" s="20"/>
      <c r="AW295" s="20"/>
      <c r="AX295" s="20"/>
      <c r="AY295" s="20"/>
      <c r="AZ295" s="20"/>
      <c r="BA295" s="20"/>
      <c r="BB295" s="20"/>
      <c r="BC295" s="20"/>
      <c r="BD295" s="20"/>
      <c r="BE295" s="20"/>
      <c r="BF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c r="AD296" s="20"/>
      <c r="AE296" s="20"/>
      <c r="AF296" s="20"/>
      <c r="AG296" s="20"/>
      <c r="AH296" s="20"/>
      <c r="AI296" s="20"/>
      <c r="AJ296" s="20"/>
      <c r="AK296" s="20"/>
      <c r="AL296" s="20"/>
      <c r="AM296" s="20"/>
      <c r="AN296" s="20"/>
      <c r="AO296" s="20"/>
      <c r="AP296" s="20"/>
      <c r="AQ296" s="20"/>
      <c r="AR296" s="20"/>
      <c r="AS296" s="20"/>
      <c r="AT296" s="20"/>
      <c r="AU296" s="20"/>
      <c r="AV296" s="20"/>
      <c r="AW296" s="20"/>
      <c r="AX296" s="20"/>
      <c r="AY296" s="20"/>
      <c r="AZ296" s="20"/>
      <c r="BA296" s="20"/>
      <c r="BB296" s="20"/>
      <c r="BC296" s="20"/>
      <c r="BD296" s="20"/>
      <c r="BE296" s="20"/>
      <c r="BF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c r="AD297" s="20"/>
      <c r="AE297" s="20"/>
      <c r="AF297" s="20"/>
      <c r="AG297" s="20"/>
      <c r="AH297" s="20"/>
      <c r="AI297" s="20"/>
      <c r="AJ297" s="20"/>
      <c r="AK297" s="20"/>
      <c r="AL297" s="20"/>
      <c r="AM297" s="20"/>
      <c r="AN297" s="20"/>
      <c r="AO297" s="20"/>
      <c r="AP297" s="20"/>
      <c r="AQ297" s="20"/>
      <c r="AR297" s="20"/>
      <c r="AS297" s="20"/>
      <c r="AT297" s="20"/>
      <c r="AU297" s="20"/>
      <c r="AV297" s="20"/>
      <c r="AW297" s="20"/>
      <c r="AX297" s="20"/>
      <c r="AY297" s="20"/>
      <c r="AZ297" s="20"/>
      <c r="BA297" s="20"/>
      <c r="BB297" s="20"/>
      <c r="BC297" s="20"/>
      <c r="BD297" s="20"/>
      <c r="BE297" s="20"/>
      <c r="BF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c r="AD298" s="20"/>
      <c r="AE298" s="20"/>
      <c r="AF298" s="20"/>
      <c r="AG298" s="20"/>
      <c r="AH298" s="20"/>
      <c r="AI298" s="20"/>
      <c r="AJ298" s="20"/>
      <c r="AK298" s="20"/>
      <c r="AL298" s="20"/>
      <c r="AM298" s="20"/>
      <c r="AN298" s="20"/>
      <c r="AO298" s="20"/>
      <c r="AP298" s="20"/>
      <c r="AQ298" s="20"/>
      <c r="AR298" s="20"/>
      <c r="AS298" s="20"/>
      <c r="AT298" s="20"/>
      <c r="AU298" s="20"/>
      <c r="AV298" s="20"/>
      <c r="AW298" s="20"/>
      <c r="AX298" s="20"/>
      <c r="AY298" s="20"/>
      <c r="AZ298" s="20"/>
      <c r="BA298" s="20"/>
      <c r="BB298" s="20"/>
      <c r="BC298" s="20"/>
      <c r="BD298" s="20"/>
      <c r="BE298" s="20"/>
      <c r="BF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c r="AD299" s="20"/>
      <c r="AE299" s="20"/>
      <c r="AF299" s="20"/>
      <c r="AG299" s="20"/>
      <c r="AH299" s="20"/>
      <c r="AI299" s="20"/>
      <c r="AJ299" s="20"/>
      <c r="AK299" s="20"/>
      <c r="AL299" s="20"/>
      <c r="AM299" s="20"/>
      <c r="AN299" s="20"/>
      <c r="AO299" s="20"/>
      <c r="AP299" s="20"/>
      <c r="AQ299" s="20"/>
      <c r="AR299" s="20"/>
      <c r="AS299" s="20"/>
      <c r="AT299" s="20"/>
      <c r="AU299" s="20"/>
      <c r="AV299" s="20"/>
      <c r="AW299" s="20"/>
      <c r="AX299" s="20"/>
      <c r="AY299" s="20"/>
      <c r="AZ299" s="20"/>
      <c r="BA299" s="20"/>
      <c r="BB299" s="20"/>
      <c r="BC299" s="20"/>
      <c r="BD299" s="20"/>
      <c r="BE299" s="20"/>
      <c r="BF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c r="AD300" s="20"/>
      <c r="AE300" s="20"/>
      <c r="AF300" s="20"/>
      <c r="AG300" s="20"/>
      <c r="AH300" s="20"/>
      <c r="AI300" s="20"/>
      <c r="AJ300" s="20"/>
      <c r="AK300" s="20"/>
      <c r="AL300" s="20"/>
      <c r="AM300" s="20"/>
      <c r="AN300" s="20"/>
      <c r="AO300" s="20"/>
      <c r="AP300" s="20"/>
      <c r="AQ300" s="20"/>
      <c r="AR300" s="20"/>
      <c r="AS300" s="20"/>
      <c r="AT300" s="20"/>
      <c r="AU300" s="20"/>
      <c r="AV300" s="20"/>
      <c r="AW300" s="20"/>
      <c r="AX300" s="20"/>
      <c r="AY300" s="20"/>
      <c r="AZ300" s="20"/>
      <c r="BA300" s="20"/>
      <c r="BB300" s="20"/>
      <c r="BC300" s="20"/>
      <c r="BD300" s="20"/>
      <c r="BE300" s="20"/>
      <c r="BF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c r="AD301" s="20"/>
      <c r="AE301" s="20"/>
      <c r="AF301" s="20"/>
      <c r="AG301" s="20"/>
      <c r="AH301" s="20"/>
      <c r="AI301" s="20"/>
      <c r="AJ301" s="20"/>
      <c r="AK301" s="20"/>
      <c r="AL301" s="20"/>
      <c r="AM301" s="20"/>
      <c r="AN301" s="20"/>
      <c r="AO301" s="20"/>
      <c r="AP301" s="20"/>
      <c r="AQ301" s="20"/>
      <c r="AR301" s="20"/>
      <c r="AS301" s="20"/>
      <c r="AT301" s="20"/>
      <c r="AU301" s="20"/>
      <c r="AV301" s="20"/>
      <c r="AW301" s="20"/>
      <c r="AX301" s="20"/>
      <c r="AY301" s="20"/>
      <c r="AZ301" s="20"/>
      <c r="BA301" s="20"/>
      <c r="BB301" s="20"/>
      <c r="BC301" s="20"/>
      <c r="BD301" s="20"/>
      <c r="BE301" s="20"/>
      <c r="BF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c r="AD302" s="20"/>
      <c r="AE302" s="20"/>
      <c r="AF302" s="20"/>
      <c r="AG302" s="20"/>
      <c r="AH302" s="20"/>
      <c r="AI302" s="20"/>
      <c r="AJ302" s="20"/>
      <c r="AK302" s="20"/>
      <c r="AL302" s="20"/>
      <c r="AM302" s="20"/>
      <c r="AN302" s="20"/>
      <c r="AO302" s="20"/>
      <c r="AP302" s="20"/>
      <c r="AQ302" s="20"/>
      <c r="AR302" s="20"/>
      <c r="AS302" s="20"/>
      <c r="AT302" s="20"/>
      <c r="AU302" s="20"/>
      <c r="AV302" s="20"/>
      <c r="AW302" s="20"/>
      <c r="AX302" s="20"/>
      <c r="AY302" s="20"/>
      <c r="AZ302" s="20"/>
      <c r="BA302" s="20"/>
      <c r="BB302" s="20"/>
      <c r="BC302" s="20"/>
      <c r="BD302" s="20"/>
      <c r="BE302" s="20"/>
      <c r="BF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c r="AD303" s="20"/>
      <c r="AE303" s="20"/>
      <c r="AF303" s="20"/>
      <c r="AG303" s="20"/>
      <c r="AH303" s="20"/>
      <c r="AI303" s="20"/>
      <c r="AJ303" s="20"/>
      <c r="AK303" s="20"/>
      <c r="AL303" s="20"/>
      <c r="AM303" s="20"/>
      <c r="AN303" s="20"/>
      <c r="AO303" s="20"/>
      <c r="AP303" s="20"/>
      <c r="AQ303" s="20"/>
      <c r="AR303" s="20"/>
      <c r="AS303" s="20"/>
      <c r="AT303" s="20"/>
      <c r="AU303" s="20"/>
      <c r="AV303" s="20"/>
      <c r="AW303" s="20"/>
      <c r="AX303" s="20"/>
      <c r="AY303" s="20"/>
      <c r="AZ303" s="20"/>
      <c r="BA303" s="20"/>
      <c r="BB303" s="20"/>
      <c r="BC303" s="20"/>
      <c r="BD303" s="20"/>
      <c r="BE303" s="20"/>
      <c r="BF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c r="AD304" s="20"/>
      <c r="AE304" s="20"/>
      <c r="AF304" s="20"/>
      <c r="AG304" s="20"/>
      <c r="AH304" s="20"/>
      <c r="AI304" s="20"/>
      <c r="AJ304" s="20"/>
      <c r="AK304" s="20"/>
      <c r="AL304" s="20"/>
      <c r="AM304" s="20"/>
      <c r="AN304" s="20"/>
      <c r="AO304" s="20"/>
      <c r="AP304" s="20"/>
      <c r="AQ304" s="20"/>
      <c r="AR304" s="20"/>
      <c r="AS304" s="20"/>
      <c r="AT304" s="20"/>
      <c r="AU304" s="20"/>
      <c r="AV304" s="20"/>
      <c r="AW304" s="20"/>
      <c r="AX304" s="20"/>
      <c r="AY304" s="20"/>
      <c r="AZ304" s="20"/>
      <c r="BA304" s="20"/>
      <c r="BB304" s="20"/>
      <c r="BC304" s="20"/>
      <c r="BD304" s="20"/>
      <c r="BE304" s="20"/>
      <c r="BF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c r="AD305" s="20"/>
      <c r="AE305" s="20"/>
      <c r="AF305" s="20"/>
      <c r="AG305" s="20"/>
      <c r="AH305" s="20"/>
      <c r="AI305" s="20"/>
      <c r="AJ305" s="20"/>
      <c r="AK305" s="20"/>
      <c r="AL305" s="20"/>
      <c r="AM305" s="20"/>
      <c r="AN305" s="20"/>
      <c r="AO305" s="20"/>
      <c r="AP305" s="20"/>
      <c r="AQ305" s="20"/>
      <c r="AR305" s="20"/>
      <c r="AS305" s="20"/>
      <c r="AT305" s="20"/>
      <c r="AU305" s="20"/>
      <c r="AV305" s="20"/>
      <c r="AW305" s="20"/>
      <c r="AX305" s="20"/>
      <c r="AY305" s="20"/>
      <c r="AZ305" s="20"/>
      <c r="BA305" s="20"/>
      <c r="BB305" s="20"/>
      <c r="BC305" s="20"/>
      <c r="BD305" s="20"/>
      <c r="BE305" s="20"/>
      <c r="BF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c r="AD306" s="20"/>
      <c r="AE306" s="20"/>
      <c r="AF306" s="20"/>
      <c r="AG306" s="20"/>
      <c r="AH306" s="20"/>
      <c r="AI306" s="20"/>
      <c r="AJ306" s="20"/>
      <c r="AK306" s="20"/>
      <c r="AL306" s="20"/>
      <c r="AM306" s="20"/>
      <c r="AN306" s="20"/>
      <c r="AO306" s="20"/>
      <c r="AP306" s="20"/>
      <c r="AQ306" s="20"/>
      <c r="AR306" s="20"/>
      <c r="AS306" s="20"/>
      <c r="AT306" s="20"/>
      <c r="AU306" s="20"/>
      <c r="AV306" s="20"/>
      <c r="AW306" s="20"/>
      <c r="AX306" s="20"/>
      <c r="AY306" s="20"/>
      <c r="AZ306" s="20"/>
      <c r="BA306" s="20"/>
      <c r="BB306" s="20"/>
      <c r="BC306" s="20"/>
      <c r="BD306" s="20"/>
      <c r="BE306" s="20"/>
      <c r="BF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c r="AD307" s="20"/>
      <c r="AE307" s="20"/>
      <c r="AF307" s="20"/>
      <c r="AG307" s="20"/>
      <c r="AH307" s="20"/>
      <c r="AI307" s="20"/>
      <c r="AJ307" s="20"/>
      <c r="AK307" s="20"/>
      <c r="AL307" s="20"/>
      <c r="AM307" s="20"/>
      <c r="AN307" s="20"/>
      <c r="AO307" s="20"/>
      <c r="AP307" s="20"/>
      <c r="AQ307" s="20"/>
      <c r="AR307" s="20"/>
      <c r="AS307" s="20"/>
      <c r="AT307" s="20"/>
      <c r="AU307" s="20"/>
      <c r="AV307" s="20"/>
      <c r="AW307" s="20"/>
      <c r="AX307" s="20"/>
      <c r="AY307" s="20"/>
      <c r="AZ307" s="20"/>
      <c r="BA307" s="20"/>
      <c r="BB307" s="20"/>
      <c r="BC307" s="20"/>
      <c r="BD307" s="20"/>
      <c r="BE307" s="20"/>
      <c r="BF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c r="AD308" s="20"/>
      <c r="AE308" s="20"/>
      <c r="AF308" s="20"/>
      <c r="AG308" s="20"/>
      <c r="AH308" s="20"/>
      <c r="AI308" s="20"/>
      <c r="AJ308" s="20"/>
      <c r="AK308" s="20"/>
      <c r="AL308" s="20"/>
      <c r="AM308" s="20"/>
      <c r="AN308" s="20"/>
      <c r="AO308" s="20"/>
      <c r="AP308" s="20"/>
      <c r="AQ308" s="20"/>
      <c r="AR308" s="20"/>
      <c r="AS308" s="20"/>
      <c r="AT308" s="20"/>
      <c r="AU308" s="20"/>
      <c r="AV308" s="20"/>
      <c r="AW308" s="20"/>
      <c r="AX308" s="20"/>
      <c r="AY308" s="20"/>
      <c r="AZ308" s="20"/>
      <c r="BA308" s="20"/>
      <c r="BB308" s="20"/>
      <c r="BC308" s="20"/>
      <c r="BD308" s="20"/>
      <c r="BE308" s="20"/>
      <c r="BF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c r="AC309" s="20"/>
      <c r="AD309" s="20"/>
      <c r="AE309" s="20"/>
      <c r="AF309" s="20"/>
      <c r="AG309" s="20"/>
      <c r="AH309" s="20"/>
      <c r="AI309" s="20"/>
      <c r="AJ309" s="20"/>
      <c r="AK309" s="20"/>
      <c r="AL309" s="20"/>
      <c r="AM309" s="20"/>
      <c r="AN309" s="20"/>
      <c r="AO309" s="20"/>
      <c r="AP309" s="20"/>
      <c r="AQ309" s="20"/>
      <c r="AR309" s="20"/>
      <c r="AS309" s="20"/>
      <c r="AT309" s="20"/>
      <c r="AU309" s="20"/>
      <c r="AV309" s="20"/>
      <c r="AW309" s="20"/>
      <c r="AX309" s="20"/>
      <c r="AY309" s="20"/>
      <c r="AZ309" s="20"/>
      <c r="BA309" s="20"/>
      <c r="BB309" s="20"/>
      <c r="BC309" s="20"/>
      <c r="BD309" s="20"/>
      <c r="BE309" s="20"/>
      <c r="BF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c r="AC310" s="20"/>
      <c r="AD310" s="20"/>
      <c r="AE310" s="20"/>
      <c r="AF310" s="20"/>
      <c r="AG310" s="20"/>
      <c r="AH310" s="20"/>
      <c r="AI310" s="20"/>
      <c r="AJ310" s="20"/>
      <c r="AK310" s="20"/>
      <c r="AL310" s="20"/>
      <c r="AM310" s="20"/>
      <c r="AN310" s="20"/>
      <c r="AO310" s="20"/>
      <c r="AP310" s="20"/>
      <c r="AQ310" s="20"/>
      <c r="AR310" s="20"/>
      <c r="AS310" s="20"/>
      <c r="AT310" s="20"/>
      <c r="AU310" s="20"/>
      <c r="AV310" s="20"/>
      <c r="AW310" s="20"/>
      <c r="AX310" s="20"/>
      <c r="AY310" s="20"/>
      <c r="AZ310" s="20"/>
      <c r="BA310" s="20"/>
      <c r="BB310" s="20"/>
      <c r="BC310" s="20"/>
      <c r="BD310" s="20"/>
      <c r="BE310" s="20"/>
      <c r="BF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c r="AD311" s="20"/>
      <c r="AE311" s="20"/>
      <c r="AF311" s="20"/>
      <c r="AG311" s="20"/>
      <c r="AH311" s="20"/>
      <c r="AI311" s="20"/>
      <c r="AJ311" s="20"/>
      <c r="AK311" s="20"/>
      <c r="AL311" s="20"/>
      <c r="AM311" s="20"/>
      <c r="AN311" s="20"/>
      <c r="AO311" s="20"/>
      <c r="AP311" s="20"/>
      <c r="AQ311" s="20"/>
      <c r="AR311" s="20"/>
      <c r="AS311" s="20"/>
      <c r="AT311" s="20"/>
      <c r="AU311" s="20"/>
      <c r="AV311" s="20"/>
      <c r="AW311" s="20"/>
      <c r="AX311" s="20"/>
      <c r="AY311" s="20"/>
      <c r="AZ311" s="20"/>
      <c r="BA311" s="20"/>
      <c r="BB311" s="20"/>
      <c r="BC311" s="20"/>
      <c r="BD311" s="20"/>
      <c r="BE311" s="20"/>
      <c r="BF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c r="AD312" s="20"/>
      <c r="AE312" s="20"/>
      <c r="AF312" s="20"/>
      <c r="AG312" s="20"/>
      <c r="AH312" s="20"/>
      <c r="AI312" s="20"/>
      <c r="AJ312" s="20"/>
      <c r="AK312" s="20"/>
      <c r="AL312" s="20"/>
      <c r="AM312" s="20"/>
      <c r="AN312" s="20"/>
      <c r="AO312" s="20"/>
      <c r="AP312" s="20"/>
      <c r="AQ312" s="20"/>
      <c r="AR312" s="20"/>
      <c r="AS312" s="20"/>
      <c r="AT312" s="20"/>
      <c r="AU312" s="20"/>
      <c r="AV312" s="20"/>
      <c r="AW312" s="20"/>
      <c r="AX312" s="20"/>
      <c r="AY312" s="20"/>
      <c r="AZ312" s="20"/>
      <c r="BA312" s="20"/>
      <c r="BB312" s="20"/>
      <c r="BC312" s="20"/>
      <c r="BD312" s="20"/>
      <c r="BE312" s="20"/>
      <c r="BF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c r="AC313" s="20"/>
      <c r="AD313" s="20"/>
      <c r="AE313" s="20"/>
      <c r="AF313" s="20"/>
      <c r="AG313" s="20"/>
      <c r="AH313" s="20"/>
      <c r="AI313" s="20"/>
      <c r="AJ313" s="20"/>
      <c r="AK313" s="20"/>
      <c r="AL313" s="20"/>
      <c r="AM313" s="20"/>
      <c r="AN313" s="20"/>
      <c r="AO313" s="20"/>
      <c r="AP313" s="20"/>
      <c r="AQ313" s="20"/>
      <c r="AR313" s="20"/>
      <c r="AS313" s="20"/>
      <c r="AT313" s="20"/>
      <c r="AU313" s="20"/>
      <c r="AV313" s="20"/>
      <c r="AW313" s="20"/>
      <c r="AX313" s="20"/>
      <c r="AY313" s="20"/>
      <c r="AZ313" s="20"/>
      <c r="BA313" s="20"/>
      <c r="BB313" s="20"/>
      <c r="BC313" s="20"/>
      <c r="BD313" s="20"/>
      <c r="BE313" s="20"/>
      <c r="BF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c r="AC314" s="20"/>
      <c r="AD314" s="20"/>
      <c r="AE314" s="20"/>
      <c r="AF314" s="20"/>
      <c r="AG314" s="20"/>
      <c r="AH314" s="20"/>
      <c r="AI314" s="20"/>
      <c r="AJ314" s="20"/>
      <c r="AK314" s="20"/>
      <c r="AL314" s="20"/>
      <c r="AM314" s="20"/>
      <c r="AN314" s="20"/>
      <c r="AO314" s="20"/>
      <c r="AP314" s="20"/>
      <c r="AQ314" s="20"/>
      <c r="AR314" s="20"/>
      <c r="AS314" s="20"/>
      <c r="AT314" s="20"/>
      <c r="AU314" s="20"/>
      <c r="AV314" s="20"/>
      <c r="AW314" s="20"/>
      <c r="AX314" s="20"/>
      <c r="AY314" s="20"/>
      <c r="AZ314" s="20"/>
      <c r="BA314" s="20"/>
      <c r="BB314" s="20"/>
      <c r="BC314" s="20"/>
      <c r="BD314" s="20"/>
      <c r="BE314" s="20"/>
      <c r="BF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c r="AD315" s="20"/>
      <c r="AE315" s="20"/>
      <c r="AF315" s="20"/>
      <c r="AG315" s="20"/>
      <c r="AH315" s="20"/>
      <c r="AI315" s="20"/>
      <c r="AJ315" s="20"/>
      <c r="AK315" s="20"/>
      <c r="AL315" s="20"/>
      <c r="AM315" s="20"/>
      <c r="AN315" s="20"/>
      <c r="AO315" s="20"/>
      <c r="AP315" s="20"/>
      <c r="AQ315" s="20"/>
      <c r="AR315" s="20"/>
      <c r="AS315" s="20"/>
      <c r="AT315" s="20"/>
      <c r="AU315" s="20"/>
      <c r="AV315" s="20"/>
      <c r="AW315" s="20"/>
      <c r="AX315" s="20"/>
      <c r="AY315" s="20"/>
      <c r="AZ315" s="20"/>
      <c r="BA315" s="20"/>
      <c r="BB315" s="20"/>
      <c r="BC315" s="20"/>
      <c r="BD315" s="20"/>
      <c r="BE315" s="20"/>
      <c r="BF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c r="AD316" s="20"/>
      <c r="AE316" s="20"/>
      <c r="AF316" s="20"/>
      <c r="AG316" s="20"/>
      <c r="AH316" s="20"/>
      <c r="AI316" s="20"/>
      <c r="AJ316" s="20"/>
      <c r="AK316" s="20"/>
      <c r="AL316" s="20"/>
      <c r="AM316" s="20"/>
      <c r="AN316" s="20"/>
      <c r="AO316" s="20"/>
      <c r="AP316" s="20"/>
      <c r="AQ316" s="20"/>
      <c r="AR316" s="20"/>
      <c r="AS316" s="20"/>
      <c r="AT316" s="20"/>
      <c r="AU316" s="20"/>
      <c r="AV316" s="20"/>
      <c r="AW316" s="20"/>
      <c r="AX316" s="20"/>
      <c r="AY316" s="20"/>
      <c r="AZ316" s="20"/>
      <c r="BA316" s="20"/>
      <c r="BB316" s="20"/>
      <c r="BC316" s="20"/>
      <c r="BD316" s="20"/>
      <c r="BE316" s="20"/>
      <c r="BF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c r="AC317" s="20"/>
      <c r="AD317" s="20"/>
      <c r="AE317" s="20"/>
      <c r="AF317" s="20"/>
      <c r="AG317" s="20"/>
      <c r="AH317" s="20"/>
      <c r="AI317" s="20"/>
      <c r="AJ317" s="20"/>
      <c r="AK317" s="20"/>
      <c r="AL317" s="20"/>
      <c r="AM317" s="20"/>
      <c r="AN317" s="20"/>
      <c r="AO317" s="20"/>
      <c r="AP317" s="20"/>
      <c r="AQ317" s="20"/>
      <c r="AR317" s="20"/>
      <c r="AS317" s="20"/>
      <c r="AT317" s="20"/>
      <c r="AU317" s="20"/>
      <c r="AV317" s="20"/>
      <c r="AW317" s="20"/>
      <c r="AX317" s="20"/>
      <c r="AY317" s="20"/>
      <c r="AZ317" s="20"/>
      <c r="BA317" s="20"/>
      <c r="BB317" s="20"/>
      <c r="BC317" s="20"/>
      <c r="BD317" s="20"/>
      <c r="BE317" s="20"/>
      <c r="BF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c r="AD318" s="20"/>
      <c r="AE318" s="20"/>
      <c r="AF318" s="20"/>
      <c r="AG318" s="20"/>
      <c r="AH318" s="20"/>
      <c r="AI318" s="20"/>
      <c r="AJ318" s="20"/>
      <c r="AK318" s="20"/>
      <c r="AL318" s="20"/>
      <c r="AM318" s="20"/>
      <c r="AN318" s="20"/>
      <c r="AO318" s="20"/>
      <c r="AP318" s="20"/>
      <c r="AQ318" s="20"/>
      <c r="AR318" s="20"/>
      <c r="AS318" s="20"/>
      <c r="AT318" s="20"/>
      <c r="AU318" s="20"/>
      <c r="AV318" s="20"/>
      <c r="AW318" s="20"/>
      <c r="AX318" s="20"/>
      <c r="AY318" s="20"/>
      <c r="AZ318" s="20"/>
      <c r="BA318" s="20"/>
      <c r="BB318" s="20"/>
      <c r="BC318" s="20"/>
      <c r="BD318" s="20"/>
      <c r="BE318" s="20"/>
      <c r="BF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c r="AD319" s="20"/>
      <c r="AE319" s="20"/>
      <c r="AF319" s="20"/>
      <c r="AG319" s="20"/>
      <c r="AH319" s="20"/>
      <c r="AI319" s="20"/>
      <c r="AJ319" s="20"/>
      <c r="AK319" s="20"/>
      <c r="AL319" s="20"/>
      <c r="AM319" s="20"/>
      <c r="AN319" s="20"/>
      <c r="AO319" s="20"/>
      <c r="AP319" s="20"/>
      <c r="AQ319" s="20"/>
      <c r="AR319" s="20"/>
      <c r="AS319" s="20"/>
      <c r="AT319" s="20"/>
      <c r="AU319" s="20"/>
      <c r="AV319" s="20"/>
      <c r="AW319" s="20"/>
      <c r="AX319" s="20"/>
      <c r="AY319" s="20"/>
      <c r="AZ319" s="20"/>
      <c r="BA319" s="20"/>
      <c r="BB319" s="20"/>
      <c r="BC319" s="20"/>
      <c r="BD319" s="20"/>
      <c r="BE319" s="20"/>
      <c r="BF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c r="AD320" s="20"/>
      <c r="AE320" s="20"/>
      <c r="AF320" s="20"/>
      <c r="AG320" s="20"/>
      <c r="AH320" s="20"/>
      <c r="AI320" s="20"/>
      <c r="AJ320" s="20"/>
      <c r="AK320" s="20"/>
      <c r="AL320" s="20"/>
      <c r="AM320" s="20"/>
      <c r="AN320" s="20"/>
      <c r="AO320" s="20"/>
      <c r="AP320" s="20"/>
      <c r="AQ320" s="20"/>
      <c r="AR320" s="20"/>
      <c r="AS320" s="20"/>
      <c r="AT320" s="20"/>
      <c r="AU320" s="20"/>
      <c r="AV320" s="20"/>
      <c r="AW320" s="20"/>
      <c r="AX320" s="20"/>
      <c r="AY320" s="20"/>
      <c r="AZ320" s="20"/>
      <c r="BA320" s="20"/>
      <c r="BB320" s="20"/>
      <c r="BC320" s="20"/>
      <c r="BD320" s="20"/>
      <c r="BE320" s="20"/>
      <c r="BF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c r="AD321" s="20"/>
      <c r="AE321" s="20"/>
      <c r="AF321" s="20"/>
      <c r="AG321" s="20"/>
      <c r="AH321" s="20"/>
      <c r="AI321" s="20"/>
      <c r="AJ321" s="20"/>
      <c r="AK321" s="20"/>
      <c r="AL321" s="20"/>
      <c r="AM321" s="20"/>
      <c r="AN321" s="20"/>
      <c r="AO321" s="20"/>
      <c r="AP321" s="20"/>
      <c r="AQ321" s="20"/>
      <c r="AR321" s="20"/>
      <c r="AS321" s="20"/>
      <c r="AT321" s="20"/>
      <c r="AU321" s="20"/>
      <c r="AV321" s="20"/>
      <c r="AW321" s="20"/>
      <c r="AX321" s="20"/>
      <c r="AY321" s="20"/>
      <c r="AZ321" s="20"/>
      <c r="BA321" s="20"/>
      <c r="BB321" s="20"/>
      <c r="BC321" s="20"/>
      <c r="BD321" s="20"/>
      <c r="BE321" s="20"/>
      <c r="BF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c r="AD322" s="20"/>
      <c r="AE322" s="20"/>
      <c r="AF322" s="20"/>
      <c r="AG322" s="20"/>
      <c r="AH322" s="20"/>
      <c r="AI322" s="20"/>
      <c r="AJ322" s="20"/>
      <c r="AK322" s="20"/>
      <c r="AL322" s="20"/>
      <c r="AM322" s="20"/>
      <c r="AN322" s="20"/>
      <c r="AO322" s="20"/>
      <c r="AP322" s="20"/>
      <c r="AQ322" s="20"/>
      <c r="AR322" s="20"/>
      <c r="AS322" s="20"/>
      <c r="AT322" s="20"/>
      <c r="AU322" s="20"/>
      <c r="AV322" s="20"/>
      <c r="AW322" s="20"/>
      <c r="AX322" s="20"/>
      <c r="AY322" s="20"/>
      <c r="AZ322" s="20"/>
      <c r="BA322" s="20"/>
      <c r="BB322" s="20"/>
      <c r="BC322" s="20"/>
      <c r="BD322" s="20"/>
      <c r="BE322" s="20"/>
      <c r="BF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c r="AD323" s="20"/>
      <c r="AE323" s="20"/>
      <c r="AF323" s="20"/>
      <c r="AG323" s="20"/>
      <c r="AH323" s="20"/>
      <c r="AI323" s="20"/>
      <c r="AJ323" s="20"/>
      <c r="AK323" s="20"/>
      <c r="AL323" s="20"/>
      <c r="AM323" s="20"/>
      <c r="AN323" s="20"/>
      <c r="AO323" s="20"/>
      <c r="AP323" s="20"/>
      <c r="AQ323" s="20"/>
      <c r="AR323" s="20"/>
      <c r="AS323" s="20"/>
      <c r="AT323" s="20"/>
      <c r="AU323" s="20"/>
      <c r="AV323" s="20"/>
      <c r="AW323" s="20"/>
      <c r="AX323" s="20"/>
      <c r="AY323" s="20"/>
      <c r="AZ323" s="20"/>
      <c r="BA323" s="20"/>
      <c r="BB323" s="20"/>
      <c r="BC323" s="20"/>
      <c r="BD323" s="20"/>
      <c r="BE323" s="20"/>
      <c r="BF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c r="AD324" s="20"/>
      <c r="AE324" s="20"/>
      <c r="AF324" s="20"/>
      <c r="AG324" s="20"/>
      <c r="AH324" s="20"/>
      <c r="AI324" s="20"/>
      <c r="AJ324" s="20"/>
      <c r="AK324" s="20"/>
      <c r="AL324" s="20"/>
      <c r="AM324" s="20"/>
      <c r="AN324" s="20"/>
      <c r="AO324" s="20"/>
      <c r="AP324" s="20"/>
      <c r="AQ324" s="20"/>
      <c r="AR324" s="20"/>
      <c r="AS324" s="20"/>
      <c r="AT324" s="20"/>
      <c r="AU324" s="20"/>
      <c r="AV324" s="20"/>
      <c r="AW324" s="20"/>
      <c r="AX324" s="20"/>
      <c r="AY324" s="20"/>
      <c r="AZ324" s="20"/>
      <c r="BA324" s="20"/>
      <c r="BB324" s="20"/>
      <c r="BC324" s="20"/>
      <c r="BD324" s="20"/>
      <c r="BE324" s="20"/>
      <c r="BF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c r="AD325" s="20"/>
      <c r="AE325" s="20"/>
      <c r="AF325" s="20"/>
      <c r="AG325" s="20"/>
      <c r="AH325" s="20"/>
      <c r="AI325" s="20"/>
      <c r="AJ325" s="20"/>
      <c r="AK325" s="20"/>
      <c r="AL325" s="20"/>
      <c r="AM325" s="20"/>
      <c r="AN325" s="20"/>
      <c r="AO325" s="20"/>
      <c r="AP325" s="20"/>
      <c r="AQ325" s="20"/>
      <c r="AR325" s="20"/>
      <c r="AS325" s="20"/>
      <c r="AT325" s="20"/>
      <c r="AU325" s="20"/>
      <c r="AV325" s="20"/>
      <c r="AW325" s="20"/>
      <c r="AX325" s="20"/>
      <c r="AY325" s="20"/>
      <c r="AZ325" s="20"/>
      <c r="BA325" s="20"/>
      <c r="BB325" s="20"/>
      <c r="BC325" s="20"/>
      <c r="BD325" s="20"/>
      <c r="BE325" s="20"/>
      <c r="BF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c r="AD326" s="20"/>
      <c r="AE326" s="20"/>
      <c r="AF326" s="20"/>
      <c r="AG326" s="20"/>
      <c r="AH326" s="20"/>
      <c r="AI326" s="20"/>
      <c r="AJ326" s="20"/>
      <c r="AK326" s="20"/>
      <c r="AL326" s="20"/>
      <c r="AM326" s="20"/>
      <c r="AN326" s="20"/>
      <c r="AO326" s="20"/>
      <c r="AP326" s="20"/>
      <c r="AQ326" s="20"/>
      <c r="AR326" s="20"/>
      <c r="AS326" s="20"/>
      <c r="AT326" s="20"/>
      <c r="AU326" s="20"/>
      <c r="AV326" s="20"/>
      <c r="AW326" s="20"/>
      <c r="AX326" s="20"/>
      <c r="AY326" s="20"/>
      <c r="AZ326" s="20"/>
      <c r="BA326" s="20"/>
      <c r="BB326" s="20"/>
      <c r="BC326" s="20"/>
      <c r="BD326" s="20"/>
      <c r="BE326" s="20"/>
      <c r="BF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c r="AD327" s="20"/>
      <c r="AE327" s="20"/>
      <c r="AF327" s="20"/>
      <c r="AG327" s="20"/>
      <c r="AH327" s="20"/>
      <c r="AI327" s="20"/>
      <c r="AJ327" s="20"/>
      <c r="AK327" s="20"/>
      <c r="AL327" s="20"/>
      <c r="AM327" s="20"/>
      <c r="AN327" s="20"/>
      <c r="AO327" s="20"/>
      <c r="AP327" s="20"/>
      <c r="AQ327" s="20"/>
      <c r="AR327" s="20"/>
      <c r="AS327" s="20"/>
      <c r="AT327" s="20"/>
      <c r="AU327" s="20"/>
      <c r="AV327" s="20"/>
      <c r="AW327" s="20"/>
      <c r="AX327" s="20"/>
      <c r="AY327" s="20"/>
      <c r="AZ327" s="20"/>
      <c r="BA327" s="20"/>
      <c r="BB327" s="20"/>
      <c r="BC327" s="20"/>
      <c r="BD327" s="20"/>
      <c r="BE327" s="20"/>
      <c r="BF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c r="AD328" s="20"/>
      <c r="AE328" s="20"/>
      <c r="AF328" s="20"/>
      <c r="AG328" s="20"/>
      <c r="AH328" s="20"/>
      <c r="AI328" s="20"/>
      <c r="AJ328" s="20"/>
      <c r="AK328" s="20"/>
      <c r="AL328" s="20"/>
      <c r="AM328" s="20"/>
      <c r="AN328" s="20"/>
      <c r="AO328" s="20"/>
      <c r="AP328" s="20"/>
      <c r="AQ328" s="20"/>
      <c r="AR328" s="20"/>
      <c r="AS328" s="20"/>
      <c r="AT328" s="20"/>
      <c r="AU328" s="20"/>
      <c r="AV328" s="20"/>
      <c r="AW328" s="20"/>
      <c r="AX328" s="20"/>
      <c r="AY328" s="20"/>
      <c r="AZ328" s="20"/>
      <c r="BA328" s="20"/>
      <c r="BB328" s="20"/>
      <c r="BC328" s="20"/>
      <c r="BD328" s="20"/>
      <c r="BE328" s="20"/>
      <c r="BF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c r="AD329" s="20"/>
      <c r="AE329" s="20"/>
      <c r="AF329" s="20"/>
      <c r="AG329" s="20"/>
      <c r="AH329" s="20"/>
      <c r="AI329" s="20"/>
      <c r="AJ329" s="20"/>
      <c r="AK329" s="20"/>
      <c r="AL329" s="20"/>
      <c r="AM329" s="20"/>
      <c r="AN329" s="20"/>
      <c r="AO329" s="20"/>
      <c r="AP329" s="20"/>
      <c r="AQ329" s="20"/>
      <c r="AR329" s="20"/>
      <c r="AS329" s="20"/>
      <c r="AT329" s="20"/>
      <c r="AU329" s="20"/>
      <c r="AV329" s="20"/>
      <c r="AW329" s="20"/>
      <c r="AX329" s="20"/>
      <c r="AY329" s="20"/>
      <c r="AZ329" s="20"/>
      <c r="BA329" s="20"/>
      <c r="BB329" s="20"/>
      <c r="BC329" s="20"/>
      <c r="BD329" s="20"/>
      <c r="BE329" s="20"/>
      <c r="BF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c r="AD330" s="20"/>
      <c r="AE330" s="20"/>
      <c r="AF330" s="20"/>
      <c r="AG330" s="20"/>
      <c r="AH330" s="20"/>
      <c r="AI330" s="20"/>
      <c r="AJ330" s="20"/>
      <c r="AK330" s="20"/>
      <c r="AL330" s="20"/>
      <c r="AM330" s="20"/>
      <c r="AN330" s="20"/>
      <c r="AO330" s="20"/>
      <c r="AP330" s="20"/>
      <c r="AQ330" s="20"/>
      <c r="AR330" s="20"/>
      <c r="AS330" s="20"/>
      <c r="AT330" s="20"/>
      <c r="AU330" s="20"/>
      <c r="AV330" s="20"/>
      <c r="AW330" s="20"/>
      <c r="AX330" s="20"/>
      <c r="AY330" s="20"/>
      <c r="AZ330" s="20"/>
      <c r="BA330" s="20"/>
      <c r="BB330" s="20"/>
      <c r="BC330" s="20"/>
      <c r="BD330" s="20"/>
      <c r="BE330" s="20"/>
      <c r="BF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c r="AD331" s="20"/>
      <c r="AE331" s="20"/>
      <c r="AF331" s="20"/>
      <c r="AG331" s="20"/>
      <c r="AH331" s="20"/>
      <c r="AI331" s="20"/>
      <c r="AJ331" s="20"/>
      <c r="AK331" s="20"/>
      <c r="AL331" s="20"/>
      <c r="AM331" s="20"/>
      <c r="AN331" s="20"/>
      <c r="AO331" s="20"/>
      <c r="AP331" s="20"/>
      <c r="AQ331" s="20"/>
      <c r="AR331" s="20"/>
      <c r="AS331" s="20"/>
      <c r="AT331" s="20"/>
      <c r="AU331" s="20"/>
      <c r="AV331" s="20"/>
      <c r="AW331" s="20"/>
      <c r="AX331" s="20"/>
      <c r="AY331" s="20"/>
      <c r="AZ331" s="20"/>
      <c r="BA331" s="20"/>
      <c r="BB331" s="20"/>
      <c r="BC331" s="20"/>
      <c r="BD331" s="20"/>
      <c r="BE331" s="20"/>
      <c r="BF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c r="AD332" s="20"/>
      <c r="AE332" s="20"/>
      <c r="AF332" s="20"/>
      <c r="AG332" s="20"/>
      <c r="AH332" s="20"/>
      <c r="AI332" s="20"/>
      <c r="AJ332" s="20"/>
      <c r="AK332" s="20"/>
      <c r="AL332" s="20"/>
      <c r="AM332" s="20"/>
      <c r="AN332" s="20"/>
      <c r="AO332" s="20"/>
      <c r="AP332" s="20"/>
      <c r="AQ332" s="20"/>
      <c r="AR332" s="20"/>
      <c r="AS332" s="20"/>
      <c r="AT332" s="20"/>
      <c r="AU332" s="20"/>
      <c r="AV332" s="20"/>
      <c r="AW332" s="20"/>
      <c r="AX332" s="20"/>
      <c r="AY332" s="20"/>
      <c r="AZ332" s="20"/>
      <c r="BA332" s="20"/>
      <c r="BB332" s="20"/>
      <c r="BC332" s="20"/>
      <c r="BD332" s="20"/>
      <c r="BE332" s="20"/>
      <c r="BF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c r="AD333" s="20"/>
      <c r="AE333" s="20"/>
      <c r="AF333" s="20"/>
      <c r="AG333" s="20"/>
      <c r="AH333" s="20"/>
      <c r="AI333" s="20"/>
      <c r="AJ333" s="20"/>
      <c r="AK333" s="20"/>
      <c r="AL333" s="20"/>
      <c r="AM333" s="20"/>
      <c r="AN333" s="20"/>
      <c r="AO333" s="20"/>
      <c r="AP333" s="20"/>
      <c r="AQ333" s="20"/>
      <c r="AR333" s="20"/>
      <c r="AS333" s="20"/>
      <c r="AT333" s="20"/>
      <c r="AU333" s="20"/>
      <c r="AV333" s="20"/>
      <c r="AW333" s="20"/>
      <c r="AX333" s="20"/>
      <c r="AY333" s="20"/>
      <c r="AZ333" s="20"/>
      <c r="BA333" s="20"/>
      <c r="BB333" s="20"/>
      <c r="BC333" s="20"/>
      <c r="BD333" s="20"/>
      <c r="BE333" s="20"/>
      <c r="BF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c r="AD334" s="20"/>
      <c r="AE334" s="20"/>
      <c r="AF334" s="20"/>
      <c r="AG334" s="20"/>
      <c r="AH334" s="20"/>
      <c r="AI334" s="20"/>
      <c r="AJ334" s="20"/>
      <c r="AK334" s="20"/>
      <c r="AL334" s="20"/>
      <c r="AM334" s="20"/>
      <c r="AN334" s="20"/>
      <c r="AO334" s="20"/>
      <c r="AP334" s="20"/>
      <c r="AQ334" s="20"/>
      <c r="AR334" s="20"/>
      <c r="AS334" s="20"/>
      <c r="AT334" s="20"/>
      <c r="AU334" s="20"/>
      <c r="AV334" s="20"/>
      <c r="AW334" s="20"/>
      <c r="AX334" s="20"/>
      <c r="AY334" s="20"/>
      <c r="AZ334" s="20"/>
      <c r="BA334" s="20"/>
      <c r="BB334" s="20"/>
      <c r="BC334" s="20"/>
      <c r="BD334" s="20"/>
      <c r="BE334" s="20"/>
      <c r="BF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c r="AD335" s="20"/>
      <c r="AE335" s="20"/>
      <c r="AF335" s="20"/>
      <c r="AG335" s="20"/>
      <c r="AH335" s="20"/>
      <c r="AI335" s="20"/>
      <c r="AJ335" s="20"/>
      <c r="AK335" s="20"/>
      <c r="AL335" s="20"/>
      <c r="AM335" s="20"/>
      <c r="AN335" s="20"/>
      <c r="AO335" s="20"/>
      <c r="AP335" s="20"/>
      <c r="AQ335" s="20"/>
      <c r="AR335" s="20"/>
      <c r="AS335" s="20"/>
      <c r="AT335" s="20"/>
      <c r="AU335" s="20"/>
      <c r="AV335" s="20"/>
      <c r="AW335" s="20"/>
      <c r="AX335" s="20"/>
      <c r="AY335" s="20"/>
      <c r="AZ335" s="20"/>
      <c r="BA335" s="20"/>
      <c r="BB335" s="20"/>
      <c r="BC335" s="20"/>
      <c r="BD335" s="20"/>
      <c r="BE335" s="20"/>
      <c r="BF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c r="AD336" s="20"/>
      <c r="AE336" s="20"/>
      <c r="AF336" s="20"/>
      <c r="AG336" s="20"/>
      <c r="AH336" s="20"/>
      <c r="AI336" s="20"/>
      <c r="AJ336" s="20"/>
      <c r="AK336" s="20"/>
      <c r="AL336" s="20"/>
      <c r="AM336" s="20"/>
      <c r="AN336" s="20"/>
      <c r="AO336" s="20"/>
      <c r="AP336" s="20"/>
      <c r="AQ336" s="20"/>
      <c r="AR336" s="20"/>
      <c r="AS336" s="20"/>
      <c r="AT336" s="20"/>
      <c r="AU336" s="20"/>
      <c r="AV336" s="20"/>
      <c r="AW336" s="20"/>
      <c r="AX336" s="20"/>
      <c r="AY336" s="20"/>
      <c r="AZ336" s="20"/>
      <c r="BA336" s="20"/>
      <c r="BB336" s="20"/>
      <c r="BC336" s="20"/>
      <c r="BD336" s="20"/>
      <c r="BE336" s="20"/>
      <c r="BF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c r="AD337" s="20"/>
      <c r="AE337" s="20"/>
      <c r="AF337" s="20"/>
      <c r="AG337" s="20"/>
      <c r="AH337" s="20"/>
      <c r="AI337" s="20"/>
      <c r="AJ337" s="20"/>
      <c r="AK337" s="20"/>
      <c r="AL337" s="20"/>
      <c r="AM337" s="20"/>
      <c r="AN337" s="20"/>
      <c r="AO337" s="20"/>
      <c r="AP337" s="20"/>
      <c r="AQ337" s="20"/>
      <c r="AR337" s="20"/>
      <c r="AS337" s="20"/>
      <c r="AT337" s="20"/>
      <c r="AU337" s="20"/>
      <c r="AV337" s="20"/>
      <c r="AW337" s="20"/>
      <c r="AX337" s="20"/>
      <c r="AY337" s="20"/>
      <c r="AZ337" s="20"/>
      <c r="BA337" s="20"/>
      <c r="BB337" s="20"/>
      <c r="BC337" s="20"/>
      <c r="BD337" s="20"/>
      <c r="BE337" s="20"/>
      <c r="BF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c r="AD338" s="20"/>
      <c r="AE338" s="20"/>
      <c r="AF338" s="20"/>
      <c r="AG338" s="20"/>
      <c r="AH338" s="20"/>
      <c r="AI338" s="20"/>
      <c r="AJ338" s="20"/>
      <c r="AK338" s="20"/>
      <c r="AL338" s="20"/>
      <c r="AM338" s="20"/>
      <c r="AN338" s="20"/>
      <c r="AO338" s="20"/>
      <c r="AP338" s="20"/>
      <c r="AQ338" s="20"/>
      <c r="AR338" s="20"/>
      <c r="AS338" s="20"/>
      <c r="AT338" s="20"/>
      <c r="AU338" s="20"/>
      <c r="AV338" s="20"/>
      <c r="AW338" s="20"/>
      <c r="AX338" s="20"/>
      <c r="AY338" s="20"/>
      <c r="AZ338" s="20"/>
      <c r="BA338" s="20"/>
      <c r="BB338" s="20"/>
      <c r="BC338" s="20"/>
      <c r="BD338" s="20"/>
      <c r="BE338" s="20"/>
      <c r="BF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c r="AD339" s="20"/>
      <c r="AE339" s="20"/>
      <c r="AF339" s="20"/>
      <c r="AG339" s="20"/>
      <c r="AH339" s="20"/>
      <c r="AI339" s="20"/>
      <c r="AJ339" s="20"/>
      <c r="AK339" s="20"/>
      <c r="AL339" s="20"/>
      <c r="AM339" s="20"/>
      <c r="AN339" s="20"/>
      <c r="AO339" s="20"/>
      <c r="AP339" s="20"/>
      <c r="AQ339" s="20"/>
      <c r="AR339" s="20"/>
      <c r="AS339" s="20"/>
      <c r="AT339" s="20"/>
      <c r="AU339" s="20"/>
      <c r="AV339" s="20"/>
      <c r="AW339" s="20"/>
      <c r="AX339" s="20"/>
      <c r="AY339" s="20"/>
      <c r="AZ339" s="20"/>
      <c r="BA339" s="20"/>
      <c r="BB339" s="20"/>
      <c r="BC339" s="20"/>
      <c r="BD339" s="20"/>
      <c r="BE339" s="20"/>
      <c r="BF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c r="AD340" s="20"/>
      <c r="AE340" s="20"/>
      <c r="AF340" s="20"/>
      <c r="AG340" s="20"/>
      <c r="AH340" s="20"/>
      <c r="AI340" s="20"/>
      <c r="AJ340" s="20"/>
      <c r="AK340" s="20"/>
      <c r="AL340" s="20"/>
      <c r="AM340" s="20"/>
      <c r="AN340" s="20"/>
      <c r="AO340" s="20"/>
      <c r="AP340" s="20"/>
      <c r="AQ340" s="20"/>
      <c r="AR340" s="20"/>
      <c r="AS340" s="20"/>
      <c r="AT340" s="20"/>
      <c r="AU340" s="20"/>
      <c r="AV340" s="20"/>
      <c r="AW340" s="20"/>
      <c r="AX340" s="20"/>
      <c r="AY340" s="20"/>
      <c r="AZ340" s="20"/>
      <c r="BA340" s="20"/>
      <c r="BB340" s="20"/>
      <c r="BC340" s="20"/>
      <c r="BD340" s="20"/>
      <c r="BE340" s="20"/>
      <c r="BF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c r="AD341" s="20"/>
      <c r="AE341" s="20"/>
      <c r="AF341" s="20"/>
      <c r="AG341" s="20"/>
      <c r="AH341" s="20"/>
      <c r="AI341" s="20"/>
      <c r="AJ341" s="20"/>
      <c r="AK341" s="20"/>
      <c r="AL341" s="20"/>
      <c r="AM341" s="20"/>
      <c r="AN341" s="20"/>
      <c r="AO341" s="20"/>
      <c r="AP341" s="20"/>
      <c r="AQ341" s="20"/>
      <c r="AR341" s="20"/>
      <c r="AS341" s="20"/>
      <c r="AT341" s="20"/>
      <c r="AU341" s="20"/>
      <c r="AV341" s="20"/>
      <c r="AW341" s="20"/>
      <c r="AX341" s="20"/>
      <c r="AY341" s="20"/>
      <c r="AZ341" s="20"/>
      <c r="BA341" s="20"/>
      <c r="BB341" s="20"/>
      <c r="BC341" s="20"/>
      <c r="BD341" s="20"/>
      <c r="BE341" s="20"/>
      <c r="BF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c r="AD342" s="20"/>
      <c r="AE342" s="20"/>
      <c r="AF342" s="20"/>
      <c r="AG342" s="20"/>
      <c r="AH342" s="20"/>
      <c r="AI342" s="20"/>
      <c r="AJ342" s="20"/>
      <c r="AK342" s="20"/>
      <c r="AL342" s="20"/>
      <c r="AM342" s="20"/>
      <c r="AN342" s="20"/>
      <c r="AO342" s="20"/>
      <c r="AP342" s="20"/>
      <c r="AQ342" s="20"/>
      <c r="AR342" s="20"/>
      <c r="AS342" s="20"/>
      <c r="AT342" s="20"/>
      <c r="AU342" s="20"/>
      <c r="AV342" s="20"/>
      <c r="AW342" s="20"/>
      <c r="AX342" s="20"/>
      <c r="AY342" s="20"/>
      <c r="AZ342" s="20"/>
      <c r="BA342" s="20"/>
      <c r="BB342" s="20"/>
      <c r="BC342" s="20"/>
      <c r="BD342" s="20"/>
      <c r="BE342" s="20"/>
      <c r="BF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c r="AD343" s="20"/>
      <c r="AE343" s="20"/>
      <c r="AF343" s="20"/>
      <c r="AG343" s="20"/>
      <c r="AH343" s="20"/>
      <c r="AI343" s="20"/>
      <c r="AJ343" s="20"/>
      <c r="AK343" s="20"/>
      <c r="AL343" s="20"/>
      <c r="AM343" s="20"/>
      <c r="AN343" s="20"/>
      <c r="AO343" s="20"/>
      <c r="AP343" s="20"/>
      <c r="AQ343" s="20"/>
      <c r="AR343" s="20"/>
      <c r="AS343" s="20"/>
      <c r="AT343" s="20"/>
      <c r="AU343" s="20"/>
      <c r="AV343" s="20"/>
      <c r="AW343" s="20"/>
      <c r="AX343" s="20"/>
      <c r="AY343" s="20"/>
      <c r="AZ343" s="20"/>
      <c r="BA343" s="20"/>
      <c r="BB343" s="20"/>
      <c r="BC343" s="20"/>
      <c r="BD343" s="20"/>
      <c r="BE343" s="20"/>
      <c r="BF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c r="AD344" s="20"/>
      <c r="AE344" s="20"/>
      <c r="AF344" s="20"/>
      <c r="AG344" s="20"/>
      <c r="AH344" s="20"/>
      <c r="AI344" s="20"/>
      <c r="AJ344" s="20"/>
      <c r="AK344" s="20"/>
      <c r="AL344" s="20"/>
      <c r="AM344" s="20"/>
      <c r="AN344" s="20"/>
      <c r="AO344" s="20"/>
      <c r="AP344" s="20"/>
      <c r="AQ344" s="20"/>
      <c r="AR344" s="20"/>
      <c r="AS344" s="20"/>
      <c r="AT344" s="20"/>
      <c r="AU344" s="20"/>
      <c r="AV344" s="20"/>
      <c r="AW344" s="20"/>
      <c r="AX344" s="20"/>
      <c r="AY344" s="20"/>
      <c r="AZ344" s="20"/>
      <c r="BA344" s="20"/>
      <c r="BB344" s="20"/>
      <c r="BC344" s="20"/>
      <c r="BD344" s="20"/>
      <c r="BE344" s="20"/>
      <c r="BF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c r="AD345" s="20"/>
      <c r="AE345" s="20"/>
      <c r="AF345" s="20"/>
      <c r="AG345" s="20"/>
      <c r="AH345" s="20"/>
      <c r="AI345" s="20"/>
      <c r="AJ345" s="20"/>
      <c r="AK345" s="20"/>
      <c r="AL345" s="20"/>
      <c r="AM345" s="20"/>
      <c r="AN345" s="20"/>
      <c r="AO345" s="20"/>
      <c r="AP345" s="20"/>
      <c r="AQ345" s="20"/>
      <c r="AR345" s="20"/>
      <c r="AS345" s="20"/>
      <c r="AT345" s="20"/>
      <c r="AU345" s="20"/>
      <c r="AV345" s="20"/>
      <c r="AW345" s="20"/>
      <c r="AX345" s="20"/>
      <c r="AY345" s="20"/>
      <c r="AZ345" s="20"/>
      <c r="BA345" s="20"/>
      <c r="BB345" s="20"/>
      <c r="BC345" s="20"/>
      <c r="BD345" s="20"/>
      <c r="BE345" s="20"/>
      <c r="BF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c r="AD346" s="20"/>
      <c r="AE346" s="20"/>
      <c r="AF346" s="20"/>
      <c r="AG346" s="20"/>
      <c r="AH346" s="20"/>
      <c r="AI346" s="20"/>
      <c r="AJ346" s="20"/>
      <c r="AK346" s="20"/>
      <c r="AL346" s="20"/>
      <c r="AM346" s="20"/>
      <c r="AN346" s="20"/>
      <c r="AO346" s="20"/>
      <c r="AP346" s="20"/>
      <c r="AQ346" s="20"/>
      <c r="AR346" s="20"/>
      <c r="AS346" s="20"/>
      <c r="AT346" s="20"/>
      <c r="AU346" s="20"/>
      <c r="AV346" s="20"/>
      <c r="AW346" s="20"/>
      <c r="AX346" s="20"/>
      <c r="AY346" s="20"/>
      <c r="AZ346" s="20"/>
      <c r="BA346" s="20"/>
      <c r="BB346" s="20"/>
      <c r="BC346" s="20"/>
      <c r="BD346" s="20"/>
      <c r="BE346" s="20"/>
      <c r="BF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c r="AD347" s="20"/>
      <c r="AE347" s="20"/>
      <c r="AF347" s="20"/>
      <c r="AG347" s="20"/>
      <c r="AH347" s="20"/>
      <c r="AI347" s="20"/>
      <c r="AJ347" s="20"/>
      <c r="AK347" s="20"/>
      <c r="AL347" s="20"/>
      <c r="AM347" s="20"/>
      <c r="AN347" s="20"/>
      <c r="AO347" s="20"/>
      <c r="AP347" s="20"/>
      <c r="AQ347" s="20"/>
      <c r="AR347" s="20"/>
      <c r="AS347" s="20"/>
      <c r="AT347" s="20"/>
      <c r="AU347" s="20"/>
      <c r="AV347" s="20"/>
      <c r="AW347" s="20"/>
      <c r="AX347" s="20"/>
      <c r="AY347" s="20"/>
      <c r="AZ347" s="20"/>
      <c r="BA347" s="20"/>
      <c r="BB347" s="20"/>
      <c r="BC347" s="20"/>
      <c r="BD347" s="20"/>
      <c r="BE347" s="20"/>
      <c r="BF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c r="AD348" s="20"/>
      <c r="AE348" s="20"/>
      <c r="AF348" s="20"/>
      <c r="AG348" s="20"/>
      <c r="AH348" s="20"/>
      <c r="AI348" s="20"/>
      <c r="AJ348" s="20"/>
      <c r="AK348" s="20"/>
      <c r="AL348" s="20"/>
      <c r="AM348" s="20"/>
      <c r="AN348" s="20"/>
      <c r="AO348" s="20"/>
      <c r="AP348" s="20"/>
      <c r="AQ348" s="20"/>
      <c r="AR348" s="20"/>
      <c r="AS348" s="20"/>
      <c r="AT348" s="20"/>
      <c r="AU348" s="20"/>
      <c r="AV348" s="20"/>
      <c r="AW348" s="20"/>
      <c r="AX348" s="20"/>
      <c r="AY348" s="20"/>
      <c r="AZ348" s="20"/>
      <c r="BA348" s="20"/>
      <c r="BB348" s="20"/>
      <c r="BC348" s="20"/>
      <c r="BD348" s="20"/>
      <c r="BE348" s="20"/>
      <c r="BF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c r="AD349" s="20"/>
      <c r="AE349" s="20"/>
      <c r="AF349" s="20"/>
      <c r="AG349" s="20"/>
      <c r="AH349" s="20"/>
      <c r="AI349" s="20"/>
      <c r="AJ349" s="20"/>
      <c r="AK349" s="20"/>
      <c r="AL349" s="20"/>
      <c r="AM349" s="20"/>
      <c r="AN349" s="20"/>
      <c r="AO349" s="20"/>
      <c r="AP349" s="20"/>
      <c r="AQ349" s="20"/>
      <c r="AR349" s="20"/>
      <c r="AS349" s="20"/>
      <c r="AT349" s="20"/>
      <c r="AU349" s="20"/>
      <c r="AV349" s="20"/>
      <c r="AW349" s="20"/>
      <c r="AX349" s="20"/>
      <c r="AY349" s="20"/>
      <c r="AZ349" s="20"/>
      <c r="BA349" s="20"/>
      <c r="BB349" s="20"/>
      <c r="BC349" s="20"/>
      <c r="BD349" s="20"/>
      <c r="BE349" s="20"/>
      <c r="BF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c r="AD350" s="20"/>
      <c r="AE350" s="20"/>
      <c r="AF350" s="20"/>
      <c r="AG350" s="20"/>
      <c r="AH350" s="20"/>
      <c r="AI350" s="20"/>
      <c r="AJ350" s="20"/>
      <c r="AK350" s="20"/>
      <c r="AL350" s="20"/>
      <c r="AM350" s="20"/>
      <c r="AN350" s="20"/>
      <c r="AO350" s="20"/>
      <c r="AP350" s="20"/>
      <c r="AQ350" s="20"/>
      <c r="AR350" s="20"/>
      <c r="AS350" s="20"/>
      <c r="AT350" s="20"/>
      <c r="AU350" s="20"/>
      <c r="AV350" s="20"/>
      <c r="AW350" s="20"/>
      <c r="AX350" s="20"/>
      <c r="AY350" s="20"/>
      <c r="AZ350" s="20"/>
      <c r="BA350" s="20"/>
      <c r="BB350" s="20"/>
      <c r="BC350" s="20"/>
      <c r="BD350" s="20"/>
      <c r="BE350" s="20"/>
      <c r="BF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c r="AD351" s="20"/>
      <c r="AE351" s="20"/>
      <c r="AF351" s="20"/>
      <c r="AG351" s="20"/>
      <c r="AH351" s="20"/>
      <c r="AI351" s="20"/>
      <c r="AJ351" s="20"/>
      <c r="AK351" s="20"/>
      <c r="AL351" s="20"/>
      <c r="AM351" s="20"/>
      <c r="AN351" s="20"/>
      <c r="AO351" s="20"/>
      <c r="AP351" s="20"/>
      <c r="AQ351" s="20"/>
      <c r="AR351" s="20"/>
      <c r="AS351" s="20"/>
      <c r="AT351" s="20"/>
      <c r="AU351" s="20"/>
      <c r="AV351" s="20"/>
      <c r="AW351" s="20"/>
      <c r="AX351" s="20"/>
      <c r="AY351" s="20"/>
      <c r="AZ351" s="20"/>
      <c r="BA351" s="20"/>
      <c r="BB351" s="20"/>
      <c r="BC351" s="20"/>
      <c r="BD351" s="20"/>
      <c r="BE351" s="20"/>
      <c r="BF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c r="AD352" s="20"/>
      <c r="AE352" s="20"/>
      <c r="AF352" s="20"/>
      <c r="AG352" s="20"/>
      <c r="AH352" s="20"/>
      <c r="AI352" s="20"/>
      <c r="AJ352" s="20"/>
      <c r="AK352" s="20"/>
      <c r="AL352" s="20"/>
      <c r="AM352" s="20"/>
      <c r="AN352" s="20"/>
      <c r="AO352" s="20"/>
      <c r="AP352" s="20"/>
      <c r="AQ352" s="20"/>
      <c r="AR352" s="20"/>
      <c r="AS352" s="20"/>
      <c r="AT352" s="20"/>
      <c r="AU352" s="20"/>
      <c r="AV352" s="20"/>
      <c r="AW352" s="20"/>
      <c r="AX352" s="20"/>
      <c r="AY352" s="20"/>
      <c r="AZ352" s="20"/>
      <c r="BA352" s="20"/>
      <c r="BB352" s="20"/>
      <c r="BC352" s="20"/>
      <c r="BD352" s="20"/>
      <c r="BE352" s="20"/>
      <c r="BF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c r="AD353" s="20"/>
      <c r="AE353" s="20"/>
      <c r="AF353" s="20"/>
      <c r="AG353" s="20"/>
      <c r="AH353" s="20"/>
      <c r="AI353" s="20"/>
      <c r="AJ353" s="20"/>
      <c r="AK353" s="20"/>
      <c r="AL353" s="20"/>
      <c r="AM353" s="20"/>
      <c r="AN353" s="20"/>
      <c r="AO353" s="20"/>
      <c r="AP353" s="20"/>
      <c r="AQ353" s="20"/>
      <c r="AR353" s="20"/>
      <c r="AS353" s="20"/>
      <c r="AT353" s="20"/>
      <c r="AU353" s="20"/>
      <c r="AV353" s="20"/>
      <c r="AW353" s="20"/>
      <c r="AX353" s="20"/>
      <c r="AY353" s="20"/>
      <c r="AZ353" s="20"/>
      <c r="BA353" s="20"/>
      <c r="BB353" s="20"/>
      <c r="BC353" s="20"/>
      <c r="BD353" s="20"/>
      <c r="BE353" s="20"/>
      <c r="BF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c r="AD354" s="20"/>
      <c r="AE354" s="20"/>
      <c r="AF354" s="20"/>
      <c r="AG354" s="20"/>
      <c r="AH354" s="20"/>
      <c r="AI354" s="20"/>
      <c r="AJ354" s="20"/>
      <c r="AK354" s="20"/>
      <c r="AL354" s="20"/>
      <c r="AM354" s="20"/>
      <c r="AN354" s="20"/>
      <c r="AO354" s="20"/>
      <c r="AP354" s="20"/>
      <c r="AQ354" s="20"/>
      <c r="AR354" s="20"/>
      <c r="AS354" s="20"/>
      <c r="AT354" s="20"/>
      <c r="AU354" s="20"/>
      <c r="AV354" s="20"/>
      <c r="AW354" s="20"/>
      <c r="AX354" s="20"/>
      <c r="AY354" s="20"/>
      <c r="AZ354" s="20"/>
      <c r="BA354" s="20"/>
      <c r="BB354" s="20"/>
      <c r="BC354" s="20"/>
      <c r="BD354" s="20"/>
      <c r="BE354" s="20"/>
      <c r="BF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c r="AD355" s="20"/>
      <c r="AE355" s="20"/>
      <c r="AF355" s="20"/>
      <c r="AG355" s="20"/>
      <c r="AH355" s="20"/>
      <c r="AI355" s="20"/>
      <c r="AJ355" s="20"/>
      <c r="AK355" s="20"/>
      <c r="AL355" s="20"/>
      <c r="AM355" s="20"/>
      <c r="AN355" s="20"/>
      <c r="AO355" s="20"/>
      <c r="AP355" s="20"/>
      <c r="AQ355" s="20"/>
      <c r="AR355" s="20"/>
      <c r="AS355" s="20"/>
      <c r="AT355" s="20"/>
      <c r="AU355" s="20"/>
      <c r="AV355" s="20"/>
      <c r="AW355" s="20"/>
      <c r="AX355" s="20"/>
      <c r="AY355" s="20"/>
      <c r="AZ355" s="20"/>
      <c r="BA355" s="20"/>
      <c r="BB355" s="20"/>
      <c r="BC355" s="20"/>
      <c r="BD355" s="20"/>
      <c r="BE355" s="20"/>
      <c r="BF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c r="AD356" s="20"/>
      <c r="AE356" s="20"/>
      <c r="AF356" s="20"/>
      <c r="AG356" s="20"/>
      <c r="AH356" s="20"/>
      <c r="AI356" s="20"/>
      <c r="AJ356" s="20"/>
      <c r="AK356" s="20"/>
      <c r="AL356" s="20"/>
      <c r="AM356" s="20"/>
      <c r="AN356" s="20"/>
      <c r="AO356" s="20"/>
      <c r="AP356" s="20"/>
      <c r="AQ356" s="20"/>
      <c r="AR356" s="20"/>
      <c r="AS356" s="20"/>
      <c r="AT356" s="20"/>
      <c r="AU356" s="20"/>
      <c r="AV356" s="20"/>
      <c r="AW356" s="20"/>
      <c r="AX356" s="20"/>
      <c r="AY356" s="20"/>
      <c r="AZ356" s="20"/>
      <c r="BA356" s="20"/>
      <c r="BB356" s="20"/>
      <c r="BC356" s="20"/>
      <c r="BD356" s="20"/>
      <c r="BE356" s="20"/>
      <c r="BF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c r="AD357" s="20"/>
      <c r="AE357" s="20"/>
      <c r="AF357" s="20"/>
      <c r="AG357" s="20"/>
      <c r="AH357" s="20"/>
      <c r="AI357" s="20"/>
      <c r="AJ357" s="20"/>
      <c r="AK357" s="20"/>
      <c r="AL357" s="20"/>
      <c r="AM357" s="20"/>
      <c r="AN357" s="20"/>
      <c r="AO357" s="20"/>
      <c r="AP357" s="20"/>
      <c r="AQ357" s="20"/>
      <c r="AR357" s="20"/>
      <c r="AS357" s="20"/>
      <c r="AT357" s="20"/>
      <c r="AU357" s="20"/>
      <c r="AV357" s="20"/>
      <c r="AW357" s="20"/>
      <c r="AX357" s="20"/>
      <c r="AY357" s="20"/>
      <c r="AZ357" s="20"/>
      <c r="BA357" s="20"/>
      <c r="BB357" s="20"/>
      <c r="BC357" s="20"/>
      <c r="BD357" s="20"/>
      <c r="BE357" s="20"/>
      <c r="BF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c r="AD358" s="20"/>
      <c r="AE358" s="20"/>
      <c r="AF358" s="20"/>
      <c r="AG358" s="20"/>
      <c r="AH358" s="20"/>
      <c r="AI358" s="20"/>
      <c r="AJ358" s="20"/>
      <c r="AK358" s="20"/>
      <c r="AL358" s="20"/>
      <c r="AM358" s="20"/>
      <c r="AN358" s="20"/>
      <c r="AO358" s="20"/>
      <c r="AP358" s="20"/>
      <c r="AQ358" s="20"/>
      <c r="AR358" s="20"/>
      <c r="AS358" s="20"/>
      <c r="AT358" s="20"/>
      <c r="AU358" s="20"/>
      <c r="AV358" s="20"/>
      <c r="AW358" s="20"/>
      <c r="AX358" s="20"/>
      <c r="AY358" s="20"/>
      <c r="AZ358" s="20"/>
      <c r="BA358" s="20"/>
      <c r="BB358" s="20"/>
      <c r="BC358" s="20"/>
      <c r="BD358" s="20"/>
      <c r="BE358" s="20"/>
      <c r="BF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c r="AD359" s="20"/>
      <c r="AE359" s="20"/>
      <c r="AF359" s="20"/>
      <c r="AG359" s="20"/>
      <c r="AH359" s="20"/>
      <c r="AI359" s="20"/>
      <c r="AJ359" s="20"/>
      <c r="AK359" s="20"/>
      <c r="AL359" s="20"/>
      <c r="AM359" s="20"/>
      <c r="AN359" s="20"/>
      <c r="AO359" s="20"/>
      <c r="AP359" s="20"/>
      <c r="AQ359" s="20"/>
      <c r="AR359" s="20"/>
      <c r="AS359" s="20"/>
      <c r="AT359" s="20"/>
      <c r="AU359" s="20"/>
      <c r="AV359" s="20"/>
      <c r="AW359" s="20"/>
      <c r="AX359" s="20"/>
      <c r="AY359" s="20"/>
      <c r="AZ359" s="20"/>
      <c r="BA359" s="20"/>
      <c r="BB359" s="20"/>
      <c r="BC359" s="20"/>
      <c r="BD359" s="20"/>
      <c r="BE359" s="20"/>
      <c r="BF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c r="AD360" s="20"/>
      <c r="AE360" s="20"/>
      <c r="AF360" s="20"/>
      <c r="AG360" s="20"/>
      <c r="AH360" s="20"/>
      <c r="AI360" s="20"/>
      <c r="AJ360" s="20"/>
      <c r="AK360" s="20"/>
      <c r="AL360" s="20"/>
      <c r="AM360" s="20"/>
      <c r="AN360" s="20"/>
      <c r="AO360" s="20"/>
      <c r="AP360" s="20"/>
      <c r="AQ360" s="20"/>
      <c r="AR360" s="20"/>
      <c r="AS360" s="20"/>
      <c r="AT360" s="20"/>
      <c r="AU360" s="20"/>
      <c r="AV360" s="20"/>
      <c r="AW360" s="20"/>
      <c r="AX360" s="20"/>
      <c r="AY360" s="20"/>
      <c r="AZ360" s="20"/>
      <c r="BA360" s="20"/>
      <c r="BB360" s="20"/>
      <c r="BC360" s="20"/>
      <c r="BD360" s="20"/>
      <c r="BE360" s="20"/>
      <c r="BF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c r="AD361" s="20"/>
      <c r="AE361" s="20"/>
      <c r="AF361" s="20"/>
      <c r="AG361" s="20"/>
      <c r="AH361" s="20"/>
      <c r="AI361" s="20"/>
      <c r="AJ361" s="20"/>
      <c r="AK361" s="20"/>
      <c r="AL361" s="20"/>
      <c r="AM361" s="20"/>
      <c r="AN361" s="20"/>
      <c r="AO361" s="20"/>
      <c r="AP361" s="20"/>
      <c r="AQ361" s="20"/>
      <c r="AR361" s="20"/>
      <c r="AS361" s="20"/>
      <c r="AT361" s="20"/>
      <c r="AU361" s="20"/>
      <c r="AV361" s="20"/>
      <c r="AW361" s="20"/>
      <c r="AX361" s="20"/>
      <c r="AY361" s="20"/>
      <c r="AZ361" s="20"/>
      <c r="BA361" s="20"/>
      <c r="BB361" s="20"/>
      <c r="BC361" s="20"/>
      <c r="BD361" s="20"/>
      <c r="BE361" s="20"/>
      <c r="BF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c r="AD362" s="20"/>
      <c r="AE362" s="20"/>
      <c r="AF362" s="20"/>
      <c r="AG362" s="20"/>
      <c r="AH362" s="20"/>
      <c r="AI362" s="20"/>
      <c r="AJ362" s="20"/>
      <c r="AK362" s="20"/>
      <c r="AL362" s="20"/>
      <c r="AM362" s="20"/>
      <c r="AN362" s="20"/>
      <c r="AO362" s="20"/>
      <c r="AP362" s="20"/>
      <c r="AQ362" s="20"/>
      <c r="AR362" s="20"/>
      <c r="AS362" s="20"/>
      <c r="AT362" s="20"/>
      <c r="AU362" s="20"/>
      <c r="AV362" s="20"/>
      <c r="AW362" s="20"/>
      <c r="AX362" s="20"/>
      <c r="AY362" s="20"/>
      <c r="AZ362" s="20"/>
      <c r="BA362" s="20"/>
      <c r="BB362" s="20"/>
      <c r="BC362" s="20"/>
      <c r="BD362" s="20"/>
      <c r="BE362" s="20"/>
      <c r="BF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c r="AD363" s="20"/>
      <c r="AE363" s="20"/>
      <c r="AF363" s="20"/>
      <c r="AG363" s="20"/>
      <c r="AH363" s="20"/>
      <c r="AI363" s="20"/>
      <c r="AJ363" s="20"/>
      <c r="AK363" s="20"/>
      <c r="AL363" s="20"/>
      <c r="AM363" s="20"/>
      <c r="AN363" s="20"/>
      <c r="AO363" s="20"/>
      <c r="AP363" s="20"/>
      <c r="AQ363" s="20"/>
      <c r="AR363" s="20"/>
      <c r="AS363" s="20"/>
      <c r="AT363" s="20"/>
      <c r="AU363" s="20"/>
      <c r="AV363" s="20"/>
      <c r="AW363" s="20"/>
      <c r="AX363" s="20"/>
      <c r="AY363" s="20"/>
      <c r="AZ363" s="20"/>
      <c r="BA363" s="20"/>
      <c r="BB363" s="20"/>
      <c r="BC363" s="20"/>
      <c r="BD363" s="20"/>
      <c r="BE363" s="20"/>
      <c r="BF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c r="AD364" s="20"/>
      <c r="AE364" s="20"/>
      <c r="AF364" s="20"/>
      <c r="AG364" s="20"/>
      <c r="AH364" s="20"/>
      <c r="AI364" s="20"/>
      <c r="AJ364" s="20"/>
      <c r="AK364" s="20"/>
      <c r="AL364" s="20"/>
      <c r="AM364" s="20"/>
      <c r="AN364" s="20"/>
      <c r="AO364" s="20"/>
      <c r="AP364" s="20"/>
      <c r="AQ364" s="20"/>
      <c r="AR364" s="20"/>
      <c r="AS364" s="20"/>
      <c r="AT364" s="20"/>
      <c r="AU364" s="20"/>
      <c r="AV364" s="20"/>
      <c r="AW364" s="20"/>
      <c r="AX364" s="20"/>
      <c r="AY364" s="20"/>
      <c r="AZ364" s="20"/>
      <c r="BA364" s="20"/>
      <c r="BB364" s="20"/>
      <c r="BC364" s="20"/>
      <c r="BD364" s="20"/>
      <c r="BE364" s="20"/>
      <c r="BF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c r="AD365" s="20"/>
      <c r="AE365" s="20"/>
      <c r="AF365" s="20"/>
      <c r="AG365" s="20"/>
      <c r="AH365" s="20"/>
      <c r="AI365" s="20"/>
      <c r="AJ365" s="20"/>
      <c r="AK365" s="20"/>
      <c r="AL365" s="20"/>
      <c r="AM365" s="20"/>
      <c r="AN365" s="20"/>
      <c r="AO365" s="20"/>
      <c r="AP365" s="20"/>
      <c r="AQ365" s="20"/>
      <c r="AR365" s="20"/>
      <c r="AS365" s="20"/>
      <c r="AT365" s="20"/>
      <c r="AU365" s="20"/>
      <c r="AV365" s="20"/>
      <c r="AW365" s="20"/>
      <c r="AX365" s="20"/>
      <c r="AY365" s="20"/>
      <c r="AZ365" s="20"/>
      <c r="BA365" s="20"/>
      <c r="BB365" s="20"/>
      <c r="BC365" s="20"/>
      <c r="BD365" s="20"/>
      <c r="BE365" s="20"/>
      <c r="BF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c r="AD366" s="20"/>
      <c r="AE366" s="20"/>
      <c r="AF366" s="20"/>
      <c r="AG366" s="20"/>
      <c r="AH366" s="20"/>
      <c r="AI366" s="20"/>
      <c r="AJ366" s="20"/>
      <c r="AK366" s="20"/>
      <c r="AL366" s="20"/>
      <c r="AM366" s="20"/>
      <c r="AN366" s="20"/>
      <c r="AO366" s="20"/>
      <c r="AP366" s="20"/>
      <c r="AQ366" s="20"/>
      <c r="AR366" s="20"/>
      <c r="AS366" s="20"/>
      <c r="AT366" s="20"/>
      <c r="AU366" s="20"/>
      <c r="AV366" s="20"/>
      <c r="AW366" s="20"/>
      <c r="AX366" s="20"/>
      <c r="AY366" s="20"/>
      <c r="AZ366" s="20"/>
      <c r="BA366" s="20"/>
      <c r="BB366" s="20"/>
      <c r="BC366" s="20"/>
      <c r="BD366" s="20"/>
      <c r="BE366" s="20"/>
      <c r="BF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c r="AD367" s="20"/>
      <c r="AE367" s="20"/>
      <c r="AF367" s="20"/>
      <c r="AG367" s="20"/>
      <c r="AH367" s="20"/>
      <c r="AI367" s="20"/>
      <c r="AJ367" s="20"/>
      <c r="AK367" s="20"/>
      <c r="AL367" s="20"/>
      <c r="AM367" s="20"/>
      <c r="AN367" s="20"/>
      <c r="AO367" s="20"/>
      <c r="AP367" s="20"/>
      <c r="AQ367" s="20"/>
      <c r="AR367" s="20"/>
      <c r="AS367" s="20"/>
      <c r="AT367" s="20"/>
      <c r="AU367" s="20"/>
      <c r="AV367" s="20"/>
      <c r="AW367" s="20"/>
      <c r="AX367" s="20"/>
      <c r="AY367" s="20"/>
      <c r="AZ367" s="20"/>
      <c r="BA367" s="20"/>
      <c r="BB367" s="20"/>
      <c r="BC367" s="20"/>
      <c r="BD367" s="20"/>
      <c r="BE367" s="20"/>
      <c r="BF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c r="AD368" s="20"/>
      <c r="AE368" s="20"/>
      <c r="AF368" s="20"/>
      <c r="AG368" s="20"/>
      <c r="AH368" s="20"/>
      <c r="AI368" s="20"/>
      <c r="AJ368" s="20"/>
      <c r="AK368" s="20"/>
      <c r="AL368" s="20"/>
      <c r="AM368" s="20"/>
      <c r="AN368" s="20"/>
      <c r="AO368" s="20"/>
      <c r="AP368" s="20"/>
      <c r="AQ368" s="20"/>
      <c r="AR368" s="20"/>
      <c r="AS368" s="20"/>
      <c r="AT368" s="20"/>
      <c r="AU368" s="20"/>
      <c r="AV368" s="20"/>
      <c r="AW368" s="20"/>
      <c r="AX368" s="20"/>
      <c r="AY368" s="20"/>
      <c r="AZ368" s="20"/>
      <c r="BA368" s="20"/>
      <c r="BB368" s="20"/>
      <c r="BC368" s="20"/>
      <c r="BD368" s="20"/>
      <c r="BE368" s="20"/>
      <c r="BF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c r="AD369" s="20"/>
      <c r="AE369" s="20"/>
      <c r="AF369" s="20"/>
      <c r="AG369" s="20"/>
      <c r="AH369" s="20"/>
      <c r="AI369" s="20"/>
      <c r="AJ369" s="20"/>
      <c r="AK369" s="20"/>
      <c r="AL369" s="20"/>
      <c r="AM369" s="20"/>
      <c r="AN369" s="20"/>
      <c r="AO369" s="20"/>
      <c r="AP369" s="20"/>
      <c r="AQ369" s="20"/>
      <c r="AR369" s="20"/>
      <c r="AS369" s="20"/>
      <c r="AT369" s="20"/>
      <c r="AU369" s="20"/>
      <c r="AV369" s="20"/>
      <c r="AW369" s="20"/>
      <c r="AX369" s="20"/>
      <c r="AY369" s="20"/>
      <c r="AZ369" s="20"/>
      <c r="BA369" s="20"/>
      <c r="BB369" s="20"/>
      <c r="BC369" s="20"/>
      <c r="BD369" s="20"/>
      <c r="BE369" s="20"/>
      <c r="BF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c r="AD370" s="20"/>
      <c r="AE370" s="20"/>
      <c r="AF370" s="20"/>
      <c r="AG370" s="20"/>
      <c r="AH370" s="20"/>
      <c r="AI370" s="20"/>
      <c r="AJ370" s="20"/>
      <c r="AK370" s="20"/>
      <c r="AL370" s="20"/>
      <c r="AM370" s="20"/>
      <c r="AN370" s="20"/>
      <c r="AO370" s="20"/>
      <c r="AP370" s="20"/>
      <c r="AQ370" s="20"/>
      <c r="AR370" s="20"/>
      <c r="AS370" s="20"/>
      <c r="AT370" s="20"/>
      <c r="AU370" s="20"/>
      <c r="AV370" s="20"/>
      <c r="AW370" s="20"/>
      <c r="AX370" s="20"/>
      <c r="AY370" s="20"/>
      <c r="AZ370" s="20"/>
      <c r="BA370" s="20"/>
      <c r="BB370" s="20"/>
      <c r="BC370" s="20"/>
      <c r="BD370" s="20"/>
      <c r="BE370" s="20"/>
      <c r="BF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c r="AD371" s="20"/>
      <c r="AE371" s="20"/>
      <c r="AF371" s="20"/>
      <c r="AG371" s="20"/>
      <c r="AH371" s="20"/>
      <c r="AI371" s="20"/>
      <c r="AJ371" s="20"/>
      <c r="AK371" s="20"/>
      <c r="AL371" s="20"/>
      <c r="AM371" s="20"/>
      <c r="AN371" s="20"/>
      <c r="AO371" s="20"/>
      <c r="AP371" s="20"/>
      <c r="AQ371" s="20"/>
      <c r="AR371" s="20"/>
      <c r="AS371" s="20"/>
      <c r="AT371" s="20"/>
      <c r="AU371" s="20"/>
      <c r="AV371" s="20"/>
      <c r="AW371" s="20"/>
      <c r="AX371" s="20"/>
      <c r="AY371" s="20"/>
      <c r="AZ371" s="20"/>
      <c r="BA371" s="20"/>
      <c r="BB371" s="20"/>
      <c r="BC371" s="20"/>
      <c r="BD371" s="20"/>
      <c r="BE371" s="20"/>
      <c r="BF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c r="AD372" s="20"/>
      <c r="AE372" s="20"/>
      <c r="AF372" s="20"/>
      <c r="AG372" s="20"/>
      <c r="AH372" s="20"/>
      <c r="AI372" s="20"/>
      <c r="AJ372" s="20"/>
      <c r="AK372" s="20"/>
      <c r="AL372" s="20"/>
      <c r="AM372" s="20"/>
      <c r="AN372" s="20"/>
      <c r="AO372" s="20"/>
      <c r="AP372" s="20"/>
      <c r="AQ372" s="20"/>
      <c r="AR372" s="20"/>
      <c r="AS372" s="20"/>
      <c r="AT372" s="20"/>
      <c r="AU372" s="20"/>
      <c r="AV372" s="20"/>
      <c r="AW372" s="20"/>
      <c r="AX372" s="20"/>
      <c r="AY372" s="20"/>
      <c r="AZ372" s="20"/>
      <c r="BA372" s="20"/>
      <c r="BB372" s="20"/>
      <c r="BC372" s="20"/>
      <c r="BD372" s="20"/>
      <c r="BE372" s="20"/>
      <c r="BF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c r="AD373" s="20"/>
      <c r="AE373" s="20"/>
      <c r="AF373" s="20"/>
      <c r="AG373" s="20"/>
      <c r="AH373" s="20"/>
      <c r="AI373" s="20"/>
      <c r="AJ373" s="20"/>
      <c r="AK373" s="20"/>
      <c r="AL373" s="20"/>
      <c r="AM373" s="20"/>
      <c r="AN373" s="20"/>
      <c r="AO373" s="20"/>
      <c r="AP373" s="20"/>
      <c r="AQ373" s="20"/>
      <c r="AR373" s="20"/>
      <c r="AS373" s="20"/>
      <c r="AT373" s="20"/>
      <c r="AU373" s="20"/>
      <c r="AV373" s="20"/>
      <c r="AW373" s="20"/>
      <c r="AX373" s="20"/>
      <c r="AY373" s="20"/>
      <c r="AZ373" s="20"/>
      <c r="BA373" s="20"/>
      <c r="BB373" s="20"/>
      <c r="BC373" s="20"/>
      <c r="BD373" s="20"/>
      <c r="BE373" s="20"/>
      <c r="BF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c r="AD374" s="20"/>
      <c r="AE374" s="20"/>
      <c r="AF374" s="20"/>
      <c r="AG374" s="20"/>
      <c r="AH374" s="20"/>
      <c r="AI374" s="20"/>
      <c r="AJ374" s="20"/>
      <c r="AK374" s="20"/>
      <c r="AL374" s="20"/>
      <c r="AM374" s="20"/>
      <c r="AN374" s="20"/>
      <c r="AO374" s="20"/>
      <c r="AP374" s="20"/>
      <c r="AQ374" s="20"/>
      <c r="AR374" s="20"/>
      <c r="AS374" s="20"/>
      <c r="AT374" s="20"/>
      <c r="AU374" s="20"/>
      <c r="AV374" s="20"/>
      <c r="AW374" s="20"/>
      <c r="AX374" s="20"/>
      <c r="AY374" s="20"/>
      <c r="AZ374" s="20"/>
      <c r="BA374" s="20"/>
      <c r="BB374" s="20"/>
      <c r="BC374" s="20"/>
      <c r="BD374" s="20"/>
      <c r="BE374" s="20"/>
      <c r="BF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c r="AD375" s="20"/>
      <c r="AE375" s="20"/>
      <c r="AF375" s="20"/>
      <c r="AG375" s="20"/>
      <c r="AH375" s="20"/>
      <c r="AI375" s="20"/>
      <c r="AJ375" s="20"/>
      <c r="AK375" s="20"/>
      <c r="AL375" s="20"/>
      <c r="AM375" s="20"/>
      <c r="AN375" s="20"/>
      <c r="AO375" s="20"/>
      <c r="AP375" s="20"/>
      <c r="AQ375" s="20"/>
      <c r="AR375" s="20"/>
      <c r="AS375" s="20"/>
      <c r="AT375" s="20"/>
      <c r="AU375" s="20"/>
      <c r="AV375" s="20"/>
      <c r="AW375" s="20"/>
      <c r="AX375" s="20"/>
      <c r="AY375" s="20"/>
      <c r="AZ375" s="20"/>
      <c r="BA375" s="20"/>
      <c r="BB375" s="20"/>
      <c r="BC375" s="20"/>
      <c r="BD375" s="20"/>
      <c r="BE375" s="20"/>
      <c r="BF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c r="AD376" s="20"/>
      <c r="AE376" s="20"/>
      <c r="AF376" s="20"/>
      <c r="AG376" s="20"/>
      <c r="AH376" s="20"/>
      <c r="AI376" s="20"/>
      <c r="AJ376" s="20"/>
      <c r="AK376" s="20"/>
      <c r="AL376" s="20"/>
      <c r="AM376" s="20"/>
      <c r="AN376" s="20"/>
      <c r="AO376" s="20"/>
      <c r="AP376" s="20"/>
      <c r="AQ376" s="20"/>
      <c r="AR376" s="20"/>
      <c r="AS376" s="20"/>
      <c r="AT376" s="20"/>
      <c r="AU376" s="20"/>
      <c r="AV376" s="20"/>
      <c r="AW376" s="20"/>
      <c r="AX376" s="20"/>
      <c r="AY376" s="20"/>
      <c r="AZ376" s="20"/>
      <c r="BA376" s="20"/>
      <c r="BB376" s="20"/>
      <c r="BC376" s="20"/>
      <c r="BD376" s="20"/>
      <c r="BE376" s="20"/>
      <c r="BF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c r="AD377" s="20"/>
      <c r="AE377" s="20"/>
      <c r="AF377" s="20"/>
      <c r="AG377" s="20"/>
      <c r="AH377" s="20"/>
      <c r="AI377" s="20"/>
      <c r="AJ377" s="20"/>
      <c r="AK377" s="20"/>
      <c r="AL377" s="20"/>
      <c r="AM377" s="20"/>
      <c r="AN377" s="20"/>
      <c r="AO377" s="20"/>
      <c r="AP377" s="20"/>
      <c r="AQ377" s="20"/>
      <c r="AR377" s="20"/>
      <c r="AS377" s="20"/>
      <c r="AT377" s="20"/>
      <c r="AU377" s="20"/>
      <c r="AV377" s="20"/>
      <c r="AW377" s="20"/>
      <c r="AX377" s="20"/>
      <c r="AY377" s="20"/>
      <c r="AZ377" s="20"/>
      <c r="BA377" s="20"/>
      <c r="BB377" s="20"/>
      <c r="BC377" s="20"/>
      <c r="BD377" s="20"/>
      <c r="BE377" s="20"/>
      <c r="BF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c r="AD378" s="20"/>
      <c r="AE378" s="20"/>
      <c r="AF378" s="20"/>
      <c r="AG378" s="20"/>
      <c r="AH378" s="20"/>
      <c r="AI378" s="20"/>
      <c r="AJ378" s="20"/>
      <c r="AK378" s="20"/>
      <c r="AL378" s="20"/>
      <c r="AM378" s="20"/>
      <c r="AN378" s="20"/>
      <c r="AO378" s="20"/>
      <c r="AP378" s="20"/>
      <c r="AQ378" s="20"/>
      <c r="AR378" s="20"/>
      <c r="AS378" s="20"/>
      <c r="AT378" s="20"/>
      <c r="AU378" s="20"/>
      <c r="AV378" s="20"/>
      <c r="AW378" s="20"/>
      <c r="AX378" s="20"/>
      <c r="AY378" s="20"/>
      <c r="AZ378" s="20"/>
      <c r="BA378" s="20"/>
      <c r="BB378" s="20"/>
      <c r="BC378" s="20"/>
      <c r="BD378" s="20"/>
      <c r="BE378" s="20"/>
      <c r="BF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c r="AD379" s="20"/>
      <c r="AE379" s="20"/>
      <c r="AF379" s="20"/>
      <c r="AG379" s="20"/>
      <c r="AH379" s="20"/>
      <c r="AI379" s="20"/>
      <c r="AJ379" s="20"/>
      <c r="AK379" s="20"/>
      <c r="AL379" s="20"/>
      <c r="AM379" s="20"/>
      <c r="AN379" s="20"/>
      <c r="AO379" s="20"/>
      <c r="AP379" s="20"/>
      <c r="AQ379" s="20"/>
      <c r="AR379" s="20"/>
      <c r="AS379" s="20"/>
      <c r="AT379" s="20"/>
      <c r="AU379" s="20"/>
      <c r="AV379" s="20"/>
      <c r="AW379" s="20"/>
      <c r="AX379" s="20"/>
      <c r="AY379" s="20"/>
      <c r="AZ379" s="20"/>
      <c r="BA379" s="20"/>
      <c r="BB379" s="20"/>
      <c r="BC379" s="20"/>
      <c r="BD379" s="20"/>
      <c r="BE379" s="20"/>
      <c r="BF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c r="AD380" s="20"/>
      <c r="AE380" s="20"/>
      <c r="AF380" s="20"/>
      <c r="AG380" s="20"/>
      <c r="AH380" s="20"/>
      <c r="AI380" s="20"/>
      <c r="AJ380" s="20"/>
      <c r="AK380" s="20"/>
      <c r="AL380" s="20"/>
      <c r="AM380" s="20"/>
      <c r="AN380" s="20"/>
      <c r="AO380" s="20"/>
      <c r="AP380" s="20"/>
      <c r="AQ380" s="20"/>
      <c r="AR380" s="20"/>
      <c r="AS380" s="20"/>
      <c r="AT380" s="20"/>
      <c r="AU380" s="20"/>
      <c r="AV380" s="20"/>
      <c r="AW380" s="20"/>
      <c r="AX380" s="20"/>
      <c r="AY380" s="20"/>
      <c r="AZ380" s="20"/>
      <c r="BA380" s="20"/>
      <c r="BB380" s="20"/>
      <c r="BC380" s="20"/>
      <c r="BD380" s="20"/>
      <c r="BE380" s="20"/>
      <c r="BF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c r="AD381" s="20"/>
      <c r="AE381" s="20"/>
      <c r="AF381" s="20"/>
      <c r="AG381" s="20"/>
      <c r="AH381" s="20"/>
      <c r="AI381" s="20"/>
      <c r="AJ381" s="20"/>
      <c r="AK381" s="20"/>
      <c r="AL381" s="20"/>
      <c r="AM381" s="20"/>
      <c r="AN381" s="20"/>
      <c r="AO381" s="20"/>
      <c r="AP381" s="20"/>
      <c r="AQ381" s="20"/>
      <c r="AR381" s="20"/>
      <c r="AS381" s="20"/>
      <c r="AT381" s="20"/>
      <c r="AU381" s="20"/>
      <c r="AV381" s="20"/>
      <c r="AW381" s="20"/>
      <c r="AX381" s="20"/>
      <c r="AY381" s="20"/>
      <c r="AZ381" s="20"/>
      <c r="BA381" s="20"/>
      <c r="BB381" s="20"/>
      <c r="BC381" s="20"/>
      <c r="BD381" s="20"/>
      <c r="BE381" s="20"/>
      <c r="BF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c r="AD382" s="20"/>
      <c r="AE382" s="20"/>
      <c r="AF382" s="20"/>
      <c r="AG382" s="20"/>
      <c r="AH382" s="20"/>
      <c r="AI382" s="20"/>
      <c r="AJ382" s="20"/>
      <c r="AK382" s="20"/>
      <c r="AL382" s="20"/>
      <c r="AM382" s="20"/>
      <c r="AN382" s="20"/>
      <c r="AO382" s="20"/>
      <c r="AP382" s="20"/>
      <c r="AQ382" s="20"/>
      <c r="AR382" s="20"/>
      <c r="AS382" s="20"/>
      <c r="AT382" s="20"/>
      <c r="AU382" s="20"/>
      <c r="AV382" s="20"/>
      <c r="AW382" s="20"/>
      <c r="AX382" s="20"/>
      <c r="AY382" s="20"/>
      <c r="AZ382" s="20"/>
      <c r="BA382" s="20"/>
      <c r="BB382" s="20"/>
      <c r="BC382" s="20"/>
      <c r="BD382" s="20"/>
      <c r="BE382" s="20"/>
      <c r="BF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c r="AD383" s="20"/>
      <c r="AE383" s="20"/>
      <c r="AF383" s="20"/>
      <c r="AG383" s="20"/>
      <c r="AH383" s="20"/>
      <c r="AI383" s="20"/>
      <c r="AJ383" s="20"/>
      <c r="AK383" s="20"/>
      <c r="AL383" s="20"/>
      <c r="AM383" s="20"/>
      <c r="AN383" s="20"/>
      <c r="AO383" s="20"/>
      <c r="AP383" s="20"/>
      <c r="AQ383" s="20"/>
      <c r="AR383" s="20"/>
      <c r="AS383" s="20"/>
      <c r="AT383" s="20"/>
      <c r="AU383" s="20"/>
      <c r="AV383" s="20"/>
      <c r="AW383" s="20"/>
      <c r="AX383" s="20"/>
      <c r="AY383" s="20"/>
      <c r="AZ383" s="20"/>
      <c r="BA383" s="20"/>
      <c r="BB383" s="20"/>
      <c r="BC383" s="20"/>
      <c r="BD383" s="20"/>
      <c r="BE383" s="20"/>
      <c r="BF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c r="AD384" s="20"/>
      <c r="AE384" s="20"/>
      <c r="AF384" s="20"/>
      <c r="AG384" s="20"/>
      <c r="AH384" s="20"/>
      <c r="AI384" s="20"/>
      <c r="AJ384" s="20"/>
      <c r="AK384" s="20"/>
      <c r="AL384" s="20"/>
      <c r="AM384" s="20"/>
      <c r="AN384" s="20"/>
      <c r="AO384" s="20"/>
      <c r="AP384" s="20"/>
      <c r="AQ384" s="20"/>
      <c r="AR384" s="20"/>
      <c r="AS384" s="20"/>
      <c r="AT384" s="20"/>
      <c r="AU384" s="20"/>
      <c r="AV384" s="20"/>
      <c r="AW384" s="20"/>
      <c r="AX384" s="20"/>
      <c r="AY384" s="20"/>
      <c r="AZ384" s="20"/>
      <c r="BA384" s="20"/>
      <c r="BB384" s="20"/>
      <c r="BC384" s="20"/>
      <c r="BD384" s="20"/>
      <c r="BE384" s="20"/>
      <c r="BF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c r="AD385" s="20"/>
      <c r="AE385" s="20"/>
      <c r="AF385" s="20"/>
      <c r="AG385" s="20"/>
      <c r="AH385" s="20"/>
      <c r="AI385" s="20"/>
      <c r="AJ385" s="20"/>
      <c r="AK385" s="20"/>
      <c r="AL385" s="20"/>
      <c r="AM385" s="20"/>
      <c r="AN385" s="20"/>
      <c r="AO385" s="20"/>
      <c r="AP385" s="20"/>
      <c r="AQ385" s="20"/>
      <c r="AR385" s="20"/>
      <c r="AS385" s="20"/>
      <c r="AT385" s="20"/>
      <c r="AU385" s="20"/>
      <c r="AV385" s="20"/>
      <c r="AW385" s="20"/>
      <c r="AX385" s="20"/>
      <c r="AY385" s="20"/>
      <c r="AZ385" s="20"/>
      <c r="BA385" s="20"/>
      <c r="BB385" s="20"/>
      <c r="BC385" s="20"/>
      <c r="BD385" s="20"/>
      <c r="BE385" s="20"/>
      <c r="BF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c r="AD386" s="20"/>
      <c r="AE386" s="20"/>
      <c r="AF386" s="20"/>
      <c r="AG386" s="20"/>
      <c r="AH386" s="20"/>
      <c r="AI386" s="20"/>
      <c r="AJ386" s="20"/>
      <c r="AK386" s="20"/>
      <c r="AL386" s="20"/>
      <c r="AM386" s="20"/>
      <c r="AN386" s="20"/>
      <c r="AO386" s="20"/>
      <c r="AP386" s="20"/>
      <c r="AQ386" s="20"/>
      <c r="AR386" s="20"/>
      <c r="AS386" s="20"/>
      <c r="AT386" s="20"/>
      <c r="AU386" s="20"/>
      <c r="AV386" s="20"/>
      <c r="AW386" s="20"/>
      <c r="AX386" s="20"/>
      <c r="AY386" s="20"/>
      <c r="AZ386" s="20"/>
      <c r="BA386" s="20"/>
      <c r="BB386" s="20"/>
      <c r="BC386" s="20"/>
      <c r="BD386" s="20"/>
      <c r="BE386" s="20"/>
      <c r="BF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c r="AD387" s="20"/>
      <c r="AE387" s="20"/>
      <c r="AF387" s="20"/>
      <c r="AG387" s="20"/>
      <c r="AH387" s="20"/>
      <c r="AI387" s="20"/>
      <c r="AJ387" s="20"/>
      <c r="AK387" s="20"/>
      <c r="AL387" s="20"/>
      <c r="AM387" s="20"/>
      <c r="AN387" s="20"/>
      <c r="AO387" s="20"/>
      <c r="AP387" s="20"/>
      <c r="AQ387" s="20"/>
      <c r="AR387" s="20"/>
      <c r="AS387" s="20"/>
      <c r="AT387" s="20"/>
      <c r="AU387" s="20"/>
      <c r="AV387" s="20"/>
      <c r="AW387" s="20"/>
      <c r="AX387" s="20"/>
      <c r="AY387" s="20"/>
      <c r="AZ387" s="20"/>
      <c r="BA387" s="20"/>
      <c r="BB387" s="20"/>
      <c r="BC387" s="20"/>
      <c r="BD387" s="20"/>
      <c r="BE387" s="20"/>
      <c r="BF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c r="AD388" s="20"/>
      <c r="AE388" s="20"/>
      <c r="AF388" s="20"/>
      <c r="AG388" s="20"/>
      <c r="AH388" s="20"/>
      <c r="AI388" s="20"/>
      <c r="AJ388" s="20"/>
      <c r="AK388" s="20"/>
      <c r="AL388" s="20"/>
      <c r="AM388" s="20"/>
      <c r="AN388" s="20"/>
      <c r="AO388" s="20"/>
      <c r="AP388" s="20"/>
      <c r="AQ388" s="20"/>
      <c r="AR388" s="20"/>
      <c r="AS388" s="20"/>
      <c r="AT388" s="20"/>
      <c r="AU388" s="20"/>
      <c r="AV388" s="20"/>
      <c r="AW388" s="20"/>
      <c r="AX388" s="20"/>
      <c r="AY388" s="20"/>
      <c r="AZ388" s="20"/>
      <c r="BA388" s="20"/>
      <c r="BB388" s="20"/>
      <c r="BC388" s="20"/>
      <c r="BD388" s="20"/>
      <c r="BE388" s="20"/>
      <c r="BF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c r="AD389" s="20"/>
      <c r="AE389" s="20"/>
      <c r="AF389" s="20"/>
      <c r="AG389" s="20"/>
      <c r="AH389" s="20"/>
      <c r="AI389" s="20"/>
      <c r="AJ389" s="20"/>
      <c r="AK389" s="20"/>
      <c r="AL389" s="20"/>
      <c r="AM389" s="20"/>
      <c r="AN389" s="20"/>
      <c r="AO389" s="20"/>
      <c r="AP389" s="20"/>
      <c r="AQ389" s="20"/>
      <c r="AR389" s="20"/>
      <c r="AS389" s="20"/>
      <c r="AT389" s="20"/>
      <c r="AU389" s="20"/>
      <c r="AV389" s="20"/>
      <c r="AW389" s="20"/>
      <c r="AX389" s="20"/>
      <c r="AY389" s="20"/>
      <c r="AZ389" s="20"/>
      <c r="BA389" s="20"/>
      <c r="BB389" s="20"/>
      <c r="BC389" s="20"/>
      <c r="BD389" s="20"/>
      <c r="BE389" s="20"/>
      <c r="BF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c r="AD390" s="20"/>
      <c r="AE390" s="20"/>
      <c r="AF390" s="20"/>
      <c r="AG390" s="20"/>
      <c r="AH390" s="20"/>
      <c r="AI390" s="20"/>
      <c r="AJ390" s="20"/>
      <c r="AK390" s="20"/>
      <c r="AL390" s="20"/>
      <c r="AM390" s="20"/>
      <c r="AN390" s="20"/>
      <c r="AO390" s="20"/>
      <c r="AP390" s="20"/>
      <c r="AQ390" s="20"/>
      <c r="AR390" s="20"/>
      <c r="AS390" s="20"/>
      <c r="AT390" s="20"/>
      <c r="AU390" s="20"/>
      <c r="AV390" s="20"/>
      <c r="AW390" s="20"/>
      <c r="AX390" s="20"/>
      <c r="AY390" s="20"/>
      <c r="AZ390" s="20"/>
      <c r="BA390" s="20"/>
      <c r="BB390" s="20"/>
      <c r="BC390" s="20"/>
      <c r="BD390" s="20"/>
      <c r="BE390" s="20"/>
      <c r="BF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c r="AD391" s="20"/>
      <c r="AE391" s="20"/>
      <c r="AF391" s="20"/>
      <c r="AG391" s="20"/>
      <c r="AH391" s="20"/>
      <c r="AI391" s="20"/>
      <c r="AJ391" s="20"/>
      <c r="AK391" s="20"/>
      <c r="AL391" s="20"/>
      <c r="AM391" s="20"/>
      <c r="AN391" s="20"/>
      <c r="AO391" s="20"/>
      <c r="AP391" s="20"/>
      <c r="AQ391" s="20"/>
      <c r="AR391" s="20"/>
      <c r="AS391" s="20"/>
      <c r="AT391" s="20"/>
      <c r="AU391" s="20"/>
      <c r="AV391" s="20"/>
      <c r="AW391" s="20"/>
      <c r="AX391" s="20"/>
      <c r="AY391" s="20"/>
      <c r="AZ391" s="20"/>
      <c r="BA391" s="20"/>
      <c r="BB391" s="20"/>
      <c r="BC391" s="20"/>
      <c r="BD391" s="20"/>
      <c r="BE391" s="20"/>
      <c r="BF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c r="AD392" s="20"/>
      <c r="AE392" s="20"/>
      <c r="AF392" s="20"/>
      <c r="AG392" s="20"/>
      <c r="AH392" s="20"/>
      <c r="AI392" s="20"/>
      <c r="AJ392" s="20"/>
      <c r="AK392" s="20"/>
      <c r="AL392" s="20"/>
      <c r="AM392" s="20"/>
      <c r="AN392" s="20"/>
      <c r="AO392" s="20"/>
      <c r="AP392" s="20"/>
      <c r="AQ392" s="20"/>
      <c r="AR392" s="20"/>
      <c r="AS392" s="20"/>
      <c r="AT392" s="20"/>
      <c r="AU392" s="20"/>
      <c r="AV392" s="20"/>
      <c r="AW392" s="20"/>
      <c r="AX392" s="20"/>
      <c r="AY392" s="20"/>
      <c r="AZ392" s="20"/>
      <c r="BA392" s="20"/>
      <c r="BB392" s="20"/>
      <c r="BC392" s="20"/>
      <c r="BD392" s="20"/>
      <c r="BE392" s="20"/>
      <c r="BF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c r="AD393" s="20"/>
      <c r="AE393" s="20"/>
      <c r="AF393" s="20"/>
      <c r="AG393" s="20"/>
      <c r="AH393" s="20"/>
      <c r="AI393" s="20"/>
      <c r="AJ393" s="20"/>
      <c r="AK393" s="20"/>
      <c r="AL393" s="20"/>
      <c r="AM393" s="20"/>
      <c r="AN393" s="20"/>
      <c r="AO393" s="20"/>
      <c r="AP393" s="20"/>
      <c r="AQ393" s="20"/>
      <c r="AR393" s="20"/>
      <c r="AS393" s="20"/>
      <c r="AT393" s="20"/>
      <c r="AU393" s="20"/>
      <c r="AV393" s="20"/>
      <c r="AW393" s="20"/>
      <c r="AX393" s="20"/>
      <c r="AY393" s="20"/>
      <c r="AZ393" s="20"/>
      <c r="BA393" s="20"/>
      <c r="BB393" s="20"/>
      <c r="BC393" s="20"/>
      <c r="BD393" s="20"/>
      <c r="BE393" s="20"/>
      <c r="BF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c r="AD394" s="20"/>
      <c r="AE394" s="20"/>
      <c r="AF394" s="20"/>
      <c r="AG394" s="20"/>
      <c r="AH394" s="20"/>
      <c r="AI394" s="20"/>
      <c r="AJ394" s="20"/>
      <c r="AK394" s="20"/>
      <c r="AL394" s="20"/>
      <c r="AM394" s="20"/>
      <c r="AN394" s="20"/>
      <c r="AO394" s="20"/>
      <c r="AP394" s="20"/>
      <c r="AQ394" s="20"/>
      <c r="AR394" s="20"/>
      <c r="AS394" s="20"/>
      <c r="AT394" s="20"/>
      <c r="AU394" s="20"/>
      <c r="AV394" s="20"/>
      <c r="AW394" s="20"/>
      <c r="AX394" s="20"/>
      <c r="AY394" s="20"/>
      <c r="AZ394" s="20"/>
      <c r="BA394" s="20"/>
      <c r="BB394" s="20"/>
      <c r="BC394" s="20"/>
      <c r="BD394" s="20"/>
      <c r="BE394" s="20"/>
      <c r="BF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c r="AD395" s="20"/>
      <c r="AE395" s="20"/>
      <c r="AF395" s="20"/>
      <c r="AG395" s="20"/>
      <c r="AH395" s="20"/>
      <c r="AI395" s="20"/>
      <c r="AJ395" s="20"/>
      <c r="AK395" s="20"/>
      <c r="AL395" s="20"/>
      <c r="AM395" s="20"/>
      <c r="AN395" s="20"/>
      <c r="AO395" s="20"/>
      <c r="AP395" s="20"/>
      <c r="AQ395" s="20"/>
      <c r="AR395" s="20"/>
      <c r="AS395" s="20"/>
      <c r="AT395" s="20"/>
      <c r="AU395" s="20"/>
      <c r="AV395" s="20"/>
      <c r="AW395" s="20"/>
      <c r="AX395" s="20"/>
      <c r="AY395" s="20"/>
      <c r="AZ395" s="20"/>
      <c r="BA395" s="20"/>
      <c r="BB395" s="20"/>
      <c r="BC395" s="20"/>
      <c r="BD395" s="20"/>
      <c r="BE395" s="20"/>
      <c r="BF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c r="AD396" s="20"/>
      <c r="AE396" s="20"/>
      <c r="AF396" s="20"/>
      <c r="AG396" s="20"/>
      <c r="AH396" s="20"/>
      <c r="AI396" s="20"/>
      <c r="AJ396" s="20"/>
      <c r="AK396" s="20"/>
      <c r="AL396" s="20"/>
      <c r="AM396" s="20"/>
      <c r="AN396" s="20"/>
      <c r="AO396" s="20"/>
      <c r="AP396" s="20"/>
      <c r="AQ396" s="20"/>
      <c r="AR396" s="20"/>
      <c r="AS396" s="20"/>
      <c r="AT396" s="20"/>
      <c r="AU396" s="20"/>
      <c r="AV396" s="20"/>
      <c r="AW396" s="20"/>
      <c r="AX396" s="20"/>
      <c r="AY396" s="20"/>
      <c r="AZ396" s="20"/>
      <c r="BA396" s="20"/>
      <c r="BB396" s="20"/>
      <c r="BC396" s="20"/>
      <c r="BD396" s="20"/>
      <c r="BE396" s="20"/>
      <c r="BF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c r="AD397" s="20"/>
      <c r="AE397" s="20"/>
      <c r="AF397" s="20"/>
      <c r="AG397" s="20"/>
      <c r="AH397" s="20"/>
      <c r="AI397" s="20"/>
      <c r="AJ397" s="20"/>
      <c r="AK397" s="20"/>
      <c r="AL397" s="20"/>
      <c r="AM397" s="20"/>
      <c r="AN397" s="20"/>
      <c r="AO397" s="20"/>
      <c r="AP397" s="20"/>
      <c r="AQ397" s="20"/>
      <c r="AR397" s="20"/>
      <c r="AS397" s="20"/>
      <c r="AT397" s="20"/>
      <c r="AU397" s="20"/>
      <c r="AV397" s="20"/>
      <c r="AW397" s="20"/>
      <c r="AX397" s="20"/>
      <c r="AY397" s="20"/>
      <c r="AZ397" s="20"/>
      <c r="BA397" s="20"/>
      <c r="BB397" s="20"/>
      <c r="BC397" s="20"/>
      <c r="BD397" s="20"/>
      <c r="BE397" s="20"/>
      <c r="BF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c r="AD398" s="20"/>
      <c r="AE398" s="20"/>
      <c r="AF398" s="20"/>
      <c r="AG398" s="20"/>
      <c r="AH398" s="20"/>
      <c r="AI398" s="20"/>
      <c r="AJ398" s="20"/>
      <c r="AK398" s="20"/>
      <c r="AL398" s="20"/>
      <c r="AM398" s="20"/>
      <c r="AN398" s="20"/>
      <c r="AO398" s="20"/>
      <c r="AP398" s="20"/>
      <c r="AQ398" s="20"/>
      <c r="AR398" s="20"/>
      <c r="AS398" s="20"/>
      <c r="AT398" s="20"/>
      <c r="AU398" s="20"/>
      <c r="AV398" s="20"/>
      <c r="AW398" s="20"/>
      <c r="AX398" s="20"/>
      <c r="AY398" s="20"/>
      <c r="AZ398" s="20"/>
      <c r="BA398" s="20"/>
      <c r="BB398" s="20"/>
      <c r="BC398" s="20"/>
      <c r="BD398" s="20"/>
      <c r="BE398" s="20"/>
      <c r="BF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c r="AD399" s="20"/>
      <c r="AE399" s="20"/>
      <c r="AF399" s="20"/>
      <c r="AG399" s="20"/>
      <c r="AH399" s="20"/>
      <c r="AI399" s="20"/>
      <c r="AJ399" s="20"/>
      <c r="AK399" s="20"/>
      <c r="AL399" s="20"/>
      <c r="AM399" s="20"/>
      <c r="AN399" s="20"/>
      <c r="AO399" s="20"/>
      <c r="AP399" s="20"/>
      <c r="AQ399" s="20"/>
      <c r="AR399" s="20"/>
      <c r="AS399" s="20"/>
      <c r="AT399" s="20"/>
      <c r="AU399" s="20"/>
      <c r="AV399" s="20"/>
      <c r="AW399" s="20"/>
      <c r="AX399" s="20"/>
      <c r="AY399" s="20"/>
      <c r="AZ399" s="20"/>
      <c r="BA399" s="20"/>
      <c r="BB399" s="20"/>
      <c r="BC399" s="20"/>
      <c r="BD399" s="20"/>
      <c r="BE399" s="20"/>
      <c r="BF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c r="AD400" s="20"/>
      <c r="AE400" s="20"/>
      <c r="AF400" s="20"/>
      <c r="AG400" s="20"/>
      <c r="AH400" s="20"/>
      <c r="AI400" s="20"/>
      <c r="AJ400" s="20"/>
      <c r="AK400" s="20"/>
      <c r="AL400" s="20"/>
      <c r="AM400" s="20"/>
      <c r="AN400" s="20"/>
      <c r="AO400" s="20"/>
      <c r="AP400" s="20"/>
      <c r="AQ400" s="20"/>
      <c r="AR400" s="20"/>
      <c r="AS400" s="20"/>
      <c r="AT400" s="20"/>
      <c r="AU400" s="20"/>
      <c r="AV400" s="20"/>
      <c r="AW400" s="20"/>
      <c r="AX400" s="20"/>
      <c r="AY400" s="20"/>
      <c r="AZ400" s="20"/>
      <c r="BA400" s="20"/>
      <c r="BB400" s="20"/>
      <c r="BC400" s="20"/>
      <c r="BD400" s="20"/>
      <c r="BE400" s="20"/>
      <c r="BF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c r="AD401" s="20"/>
      <c r="AE401" s="20"/>
      <c r="AF401" s="20"/>
      <c r="AG401" s="20"/>
      <c r="AH401" s="20"/>
      <c r="AI401" s="20"/>
      <c r="AJ401" s="20"/>
      <c r="AK401" s="20"/>
      <c r="AL401" s="20"/>
      <c r="AM401" s="20"/>
      <c r="AN401" s="20"/>
      <c r="AO401" s="20"/>
      <c r="AP401" s="20"/>
      <c r="AQ401" s="20"/>
      <c r="AR401" s="20"/>
      <c r="AS401" s="20"/>
      <c r="AT401" s="20"/>
      <c r="AU401" s="20"/>
      <c r="AV401" s="20"/>
      <c r="AW401" s="20"/>
      <c r="AX401" s="20"/>
      <c r="AY401" s="20"/>
      <c r="AZ401" s="20"/>
      <c r="BA401" s="20"/>
      <c r="BB401" s="20"/>
      <c r="BC401" s="20"/>
      <c r="BD401" s="20"/>
      <c r="BE401" s="20"/>
      <c r="BF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c r="AD402" s="20"/>
      <c r="AE402" s="20"/>
      <c r="AF402" s="20"/>
      <c r="AG402" s="20"/>
      <c r="AH402" s="20"/>
      <c r="AI402" s="20"/>
      <c r="AJ402" s="20"/>
      <c r="AK402" s="20"/>
      <c r="AL402" s="20"/>
      <c r="AM402" s="20"/>
      <c r="AN402" s="20"/>
      <c r="AO402" s="20"/>
      <c r="AP402" s="20"/>
      <c r="AQ402" s="20"/>
      <c r="AR402" s="20"/>
      <c r="AS402" s="20"/>
      <c r="AT402" s="20"/>
      <c r="AU402" s="20"/>
      <c r="AV402" s="20"/>
      <c r="AW402" s="20"/>
      <c r="AX402" s="20"/>
      <c r="AY402" s="20"/>
      <c r="AZ402" s="20"/>
      <c r="BA402" s="20"/>
      <c r="BB402" s="20"/>
      <c r="BC402" s="20"/>
      <c r="BD402" s="20"/>
      <c r="BE402" s="20"/>
      <c r="BF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c r="AD403" s="20"/>
      <c r="AE403" s="20"/>
      <c r="AF403" s="20"/>
      <c r="AG403" s="20"/>
      <c r="AH403" s="20"/>
      <c r="AI403" s="20"/>
      <c r="AJ403" s="20"/>
      <c r="AK403" s="20"/>
      <c r="AL403" s="20"/>
      <c r="AM403" s="20"/>
      <c r="AN403" s="20"/>
      <c r="AO403" s="20"/>
      <c r="AP403" s="20"/>
      <c r="AQ403" s="20"/>
      <c r="AR403" s="20"/>
      <c r="AS403" s="20"/>
      <c r="AT403" s="20"/>
      <c r="AU403" s="20"/>
      <c r="AV403" s="20"/>
      <c r="AW403" s="20"/>
      <c r="AX403" s="20"/>
      <c r="AY403" s="20"/>
      <c r="AZ403" s="20"/>
      <c r="BA403" s="20"/>
      <c r="BB403" s="20"/>
      <c r="BC403" s="20"/>
      <c r="BD403" s="20"/>
      <c r="BE403" s="20"/>
      <c r="BF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c r="AD404" s="20"/>
      <c r="AE404" s="20"/>
      <c r="AF404" s="20"/>
      <c r="AG404" s="20"/>
      <c r="AH404" s="20"/>
      <c r="AI404" s="20"/>
      <c r="AJ404" s="20"/>
      <c r="AK404" s="20"/>
      <c r="AL404" s="20"/>
      <c r="AM404" s="20"/>
      <c r="AN404" s="20"/>
      <c r="AO404" s="20"/>
      <c r="AP404" s="20"/>
      <c r="AQ404" s="20"/>
      <c r="AR404" s="20"/>
      <c r="AS404" s="20"/>
      <c r="AT404" s="20"/>
      <c r="AU404" s="20"/>
      <c r="AV404" s="20"/>
      <c r="AW404" s="20"/>
      <c r="AX404" s="20"/>
      <c r="AY404" s="20"/>
      <c r="AZ404" s="20"/>
      <c r="BA404" s="20"/>
      <c r="BB404" s="20"/>
      <c r="BC404" s="20"/>
      <c r="BD404" s="20"/>
      <c r="BE404" s="20"/>
      <c r="BF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c r="AD405" s="20"/>
      <c r="AE405" s="20"/>
      <c r="AF405" s="20"/>
      <c r="AG405" s="20"/>
      <c r="AH405" s="20"/>
      <c r="AI405" s="20"/>
      <c r="AJ405" s="20"/>
      <c r="AK405" s="20"/>
      <c r="AL405" s="20"/>
      <c r="AM405" s="20"/>
      <c r="AN405" s="20"/>
      <c r="AO405" s="20"/>
      <c r="AP405" s="20"/>
      <c r="AQ405" s="20"/>
      <c r="AR405" s="20"/>
      <c r="AS405" s="20"/>
      <c r="AT405" s="20"/>
      <c r="AU405" s="20"/>
      <c r="AV405" s="20"/>
      <c r="AW405" s="20"/>
      <c r="AX405" s="20"/>
      <c r="AY405" s="20"/>
      <c r="AZ405" s="20"/>
      <c r="BA405" s="20"/>
      <c r="BB405" s="20"/>
      <c r="BC405" s="20"/>
      <c r="BD405" s="20"/>
      <c r="BE405" s="20"/>
      <c r="BF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c r="AD406" s="20"/>
      <c r="AE406" s="20"/>
      <c r="AF406" s="20"/>
      <c r="AG406" s="20"/>
      <c r="AH406" s="20"/>
      <c r="AI406" s="20"/>
      <c r="AJ406" s="20"/>
      <c r="AK406" s="20"/>
      <c r="AL406" s="20"/>
      <c r="AM406" s="20"/>
      <c r="AN406" s="20"/>
      <c r="AO406" s="20"/>
      <c r="AP406" s="20"/>
      <c r="AQ406" s="20"/>
      <c r="AR406" s="20"/>
      <c r="AS406" s="20"/>
      <c r="AT406" s="20"/>
      <c r="AU406" s="20"/>
      <c r="AV406" s="20"/>
      <c r="AW406" s="20"/>
      <c r="AX406" s="20"/>
      <c r="AY406" s="20"/>
      <c r="AZ406" s="20"/>
      <c r="BA406" s="20"/>
      <c r="BB406" s="20"/>
      <c r="BC406" s="20"/>
      <c r="BD406" s="20"/>
      <c r="BE406" s="20"/>
      <c r="BF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c r="AD407" s="20"/>
      <c r="AE407" s="20"/>
      <c r="AF407" s="20"/>
      <c r="AG407" s="20"/>
      <c r="AH407" s="20"/>
      <c r="AI407" s="20"/>
      <c r="AJ407" s="20"/>
      <c r="AK407" s="20"/>
      <c r="AL407" s="20"/>
      <c r="AM407" s="20"/>
      <c r="AN407" s="20"/>
      <c r="AO407" s="20"/>
      <c r="AP407" s="20"/>
      <c r="AQ407" s="20"/>
      <c r="AR407" s="20"/>
      <c r="AS407" s="20"/>
      <c r="AT407" s="20"/>
      <c r="AU407" s="20"/>
      <c r="AV407" s="20"/>
      <c r="AW407" s="20"/>
      <c r="AX407" s="20"/>
      <c r="AY407" s="20"/>
      <c r="AZ407" s="20"/>
      <c r="BA407" s="20"/>
      <c r="BB407" s="20"/>
      <c r="BC407" s="20"/>
      <c r="BD407" s="20"/>
      <c r="BE407" s="20"/>
      <c r="BF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c r="AD408" s="20"/>
      <c r="AE408" s="20"/>
      <c r="AF408" s="20"/>
      <c r="AG408" s="20"/>
      <c r="AH408" s="20"/>
      <c r="AI408" s="20"/>
      <c r="AJ408" s="20"/>
      <c r="AK408" s="20"/>
      <c r="AL408" s="20"/>
      <c r="AM408" s="20"/>
      <c r="AN408" s="20"/>
      <c r="AO408" s="20"/>
      <c r="AP408" s="20"/>
      <c r="AQ408" s="20"/>
      <c r="AR408" s="20"/>
      <c r="AS408" s="20"/>
      <c r="AT408" s="20"/>
      <c r="AU408" s="20"/>
      <c r="AV408" s="20"/>
      <c r="AW408" s="20"/>
      <c r="AX408" s="20"/>
      <c r="AY408" s="20"/>
      <c r="AZ408" s="20"/>
      <c r="BA408" s="20"/>
      <c r="BB408" s="20"/>
      <c r="BC408" s="20"/>
      <c r="BD408" s="20"/>
      <c r="BE408" s="20"/>
      <c r="BF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c r="AD409" s="20"/>
      <c r="AE409" s="20"/>
      <c r="AF409" s="20"/>
      <c r="AG409" s="20"/>
      <c r="AH409" s="20"/>
      <c r="AI409" s="20"/>
      <c r="AJ409" s="20"/>
      <c r="AK409" s="20"/>
      <c r="AL409" s="20"/>
      <c r="AM409" s="20"/>
      <c r="AN409" s="20"/>
      <c r="AO409" s="20"/>
      <c r="AP409" s="20"/>
      <c r="AQ409" s="20"/>
      <c r="AR409" s="20"/>
      <c r="AS409" s="20"/>
      <c r="AT409" s="20"/>
      <c r="AU409" s="20"/>
      <c r="AV409" s="20"/>
      <c r="AW409" s="20"/>
      <c r="AX409" s="20"/>
      <c r="AY409" s="20"/>
      <c r="AZ409" s="20"/>
      <c r="BA409" s="20"/>
      <c r="BB409" s="20"/>
      <c r="BC409" s="20"/>
      <c r="BD409" s="20"/>
      <c r="BE409" s="20"/>
      <c r="BF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c r="AD410" s="20"/>
      <c r="AE410" s="20"/>
      <c r="AF410" s="20"/>
      <c r="AG410" s="20"/>
      <c r="AH410" s="20"/>
      <c r="AI410" s="20"/>
      <c r="AJ410" s="20"/>
      <c r="AK410" s="20"/>
      <c r="AL410" s="20"/>
      <c r="AM410" s="20"/>
      <c r="AN410" s="20"/>
      <c r="AO410" s="20"/>
      <c r="AP410" s="20"/>
      <c r="AQ410" s="20"/>
      <c r="AR410" s="20"/>
      <c r="AS410" s="20"/>
      <c r="AT410" s="20"/>
      <c r="AU410" s="20"/>
      <c r="AV410" s="20"/>
      <c r="AW410" s="20"/>
      <c r="AX410" s="20"/>
      <c r="AY410" s="20"/>
      <c r="AZ410" s="20"/>
      <c r="BA410" s="20"/>
      <c r="BB410" s="20"/>
      <c r="BC410" s="20"/>
      <c r="BD410" s="20"/>
      <c r="BE410" s="20"/>
      <c r="BF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c r="AD411" s="20"/>
      <c r="AE411" s="20"/>
      <c r="AF411" s="20"/>
      <c r="AG411" s="20"/>
      <c r="AH411" s="20"/>
      <c r="AI411" s="20"/>
      <c r="AJ411" s="20"/>
      <c r="AK411" s="20"/>
      <c r="AL411" s="20"/>
      <c r="AM411" s="20"/>
      <c r="AN411" s="20"/>
      <c r="AO411" s="20"/>
      <c r="AP411" s="20"/>
      <c r="AQ411" s="20"/>
      <c r="AR411" s="20"/>
      <c r="AS411" s="20"/>
      <c r="AT411" s="20"/>
      <c r="AU411" s="20"/>
      <c r="AV411" s="20"/>
      <c r="AW411" s="20"/>
      <c r="AX411" s="20"/>
      <c r="AY411" s="20"/>
      <c r="AZ411" s="20"/>
      <c r="BA411" s="20"/>
      <c r="BB411" s="20"/>
      <c r="BC411" s="20"/>
      <c r="BD411" s="20"/>
      <c r="BE411" s="20"/>
      <c r="BF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c r="AD412" s="20"/>
      <c r="AE412" s="20"/>
      <c r="AF412" s="20"/>
      <c r="AG412" s="20"/>
      <c r="AH412" s="20"/>
      <c r="AI412" s="20"/>
      <c r="AJ412" s="20"/>
      <c r="AK412" s="20"/>
      <c r="AL412" s="20"/>
      <c r="AM412" s="20"/>
      <c r="AN412" s="20"/>
      <c r="AO412" s="20"/>
      <c r="AP412" s="20"/>
      <c r="AQ412" s="20"/>
      <c r="AR412" s="20"/>
      <c r="AS412" s="20"/>
      <c r="AT412" s="20"/>
      <c r="AU412" s="20"/>
      <c r="AV412" s="20"/>
      <c r="AW412" s="20"/>
      <c r="AX412" s="20"/>
      <c r="AY412" s="20"/>
      <c r="AZ412" s="20"/>
      <c r="BA412" s="20"/>
      <c r="BB412" s="20"/>
      <c r="BC412" s="20"/>
      <c r="BD412" s="20"/>
      <c r="BE412" s="20"/>
      <c r="BF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c r="AD413" s="20"/>
      <c r="AE413" s="20"/>
      <c r="AF413" s="20"/>
      <c r="AG413" s="20"/>
      <c r="AH413" s="20"/>
      <c r="AI413" s="20"/>
      <c r="AJ413" s="20"/>
      <c r="AK413" s="20"/>
      <c r="AL413" s="20"/>
      <c r="AM413" s="20"/>
      <c r="AN413" s="20"/>
      <c r="AO413" s="20"/>
      <c r="AP413" s="20"/>
      <c r="AQ413" s="20"/>
      <c r="AR413" s="20"/>
      <c r="AS413" s="20"/>
      <c r="AT413" s="20"/>
      <c r="AU413" s="20"/>
      <c r="AV413" s="20"/>
      <c r="AW413" s="20"/>
      <c r="AX413" s="20"/>
      <c r="AY413" s="20"/>
      <c r="AZ413" s="20"/>
      <c r="BA413" s="20"/>
      <c r="BB413" s="20"/>
      <c r="BC413" s="20"/>
      <c r="BD413" s="20"/>
      <c r="BE413" s="20"/>
      <c r="BF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c r="AD414" s="20"/>
      <c r="AE414" s="20"/>
      <c r="AF414" s="20"/>
      <c r="AG414" s="20"/>
      <c r="AH414" s="20"/>
      <c r="AI414" s="20"/>
      <c r="AJ414" s="20"/>
      <c r="AK414" s="20"/>
      <c r="AL414" s="20"/>
      <c r="AM414" s="20"/>
      <c r="AN414" s="20"/>
      <c r="AO414" s="20"/>
      <c r="AP414" s="20"/>
      <c r="AQ414" s="20"/>
      <c r="AR414" s="20"/>
      <c r="AS414" s="20"/>
      <c r="AT414" s="20"/>
      <c r="AU414" s="20"/>
      <c r="AV414" s="20"/>
      <c r="AW414" s="20"/>
      <c r="AX414" s="20"/>
      <c r="AY414" s="20"/>
      <c r="AZ414" s="20"/>
      <c r="BA414" s="20"/>
      <c r="BB414" s="20"/>
      <c r="BC414" s="20"/>
      <c r="BD414" s="20"/>
      <c r="BE414" s="20"/>
      <c r="BF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c r="AD415" s="20"/>
      <c r="AE415" s="20"/>
      <c r="AF415" s="20"/>
      <c r="AG415" s="20"/>
      <c r="AH415" s="20"/>
      <c r="AI415" s="20"/>
      <c r="AJ415" s="20"/>
      <c r="AK415" s="20"/>
      <c r="AL415" s="20"/>
      <c r="AM415" s="20"/>
      <c r="AN415" s="20"/>
      <c r="AO415" s="20"/>
      <c r="AP415" s="20"/>
      <c r="AQ415" s="20"/>
      <c r="AR415" s="20"/>
      <c r="AS415" s="20"/>
      <c r="AT415" s="20"/>
      <c r="AU415" s="20"/>
      <c r="AV415" s="20"/>
      <c r="AW415" s="20"/>
      <c r="AX415" s="20"/>
      <c r="AY415" s="20"/>
      <c r="AZ415" s="20"/>
      <c r="BA415" s="20"/>
      <c r="BB415" s="20"/>
      <c r="BC415" s="20"/>
      <c r="BD415" s="20"/>
      <c r="BE415" s="20"/>
      <c r="BF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c r="AD416" s="20"/>
      <c r="AE416" s="20"/>
      <c r="AF416" s="20"/>
      <c r="AG416" s="20"/>
      <c r="AH416" s="20"/>
      <c r="AI416" s="20"/>
      <c r="AJ416" s="20"/>
      <c r="AK416" s="20"/>
      <c r="AL416" s="20"/>
      <c r="AM416" s="20"/>
      <c r="AN416" s="20"/>
      <c r="AO416" s="20"/>
      <c r="AP416" s="20"/>
      <c r="AQ416" s="20"/>
      <c r="AR416" s="20"/>
      <c r="AS416" s="20"/>
      <c r="AT416" s="20"/>
      <c r="AU416" s="20"/>
      <c r="AV416" s="20"/>
      <c r="AW416" s="20"/>
      <c r="AX416" s="20"/>
      <c r="AY416" s="20"/>
      <c r="AZ416" s="20"/>
      <c r="BA416" s="20"/>
      <c r="BB416" s="20"/>
      <c r="BC416" s="20"/>
      <c r="BD416" s="20"/>
      <c r="BE416" s="20"/>
      <c r="BF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c r="AD417" s="20"/>
      <c r="AE417" s="20"/>
      <c r="AF417" s="20"/>
      <c r="AG417" s="20"/>
      <c r="AH417" s="20"/>
      <c r="AI417" s="20"/>
      <c r="AJ417" s="20"/>
      <c r="AK417" s="20"/>
      <c r="AL417" s="20"/>
      <c r="AM417" s="20"/>
      <c r="AN417" s="20"/>
      <c r="AO417" s="20"/>
      <c r="AP417" s="20"/>
      <c r="AQ417" s="20"/>
      <c r="AR417" s="20"/>
      <c r="AS417" s="20"/>
      <c r="AT417" s="20"/>
      <c r="AU417" s="20"/>
      <c r="AV417" s="20"/>
      <c r="AW417" s="20"/>
      <c r="AX417" s="20"/>
      <c r="AY417" s="20"/>
      <c r="AZ417" s="20"/>
      <c r="BA417" s="20"/>
      <c r="BB417" s="20"/>
      <c r="BC417" s="20"/>
      <c r="BD417" s="20"/>
      <c r="BE417" s="20"/>
      <c r="BF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c r="AD418" s="20"/>
      <c r="AE418" s="20"/>
      <c r="AF418" s="20"/>
      <c r="AG418" s="20"/>
      <c r="AH418" s="20"/>
      <c r="AI418" s="20"/>
      <c r="AJ418" s="20"/>
      <c r="AK418" s="20"/>
      <c r="AL418" s="20"/>
      <c r="AM418" s="20"/>
      <c r="AN418" s="20"/>
      <c r="AO418" s="20"/>
      <c r="AP418" s="20"/>
      <c r="AQ418" s="20"/>
      <c r="AR418" s="20"/>
      <c r="AS418" s="20"/>
      <c r="AT418" s="20"/>
      <c r="AU418" s="20"/>
      <c r="AV418" s="20"/>
      <c r="AW418" s="20"/>
      <c r="AX418" s="20"/>
      <c r="AY418" s="20"/>
      <c r="AZ418" s="20"/>
      <c r="BA418" s="20"/>
      <c r="BB418" s="20"/>
      <c r="BC418" s="20"/>
      <c r="BD418" s="20"/>
      <c r="BE418" s="20"/>
      <c r="BF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c r="AD419" s="20"/>
      <c r="AE419" s="20"/>
      <c r="AF419" s="20"/>
      <c r="AG419" s="20"/>
      <c r="AH419" s="20"/>
      <c r="AI419" s="20"/>
      <c r="AJ419" s="20"/>
      <c r="AK419" s="20"/>
      <c r="AL419" s="20"/>
      <c r="AM419" s="20"/>
      <c r="AN419" s="20"/>
      <c r="AO419" s="20"/>
      <c r="AP419" s="20"/>
      <c r="AQ419" s="20"/>
      <c r="AR419" s="20"/>
      <c r="AS419" s="20"/>
      <c r="AT419" s="20"/>
      <c r="AU419" s="20"/>
      <c r="AV419" s="20"/>
      <c r="AW419" s="20"/>
      <c r="AX419" s="20"/>
      <c r="AY419" s="20"/>
      <c r="AZ419" s="20"/>
      <c r="BA419" s="20"/>
      <c r="BB419" s="20"/>
      <c r="BC419" s="20"/>
      <c r="BD419" s="20"/>
      <c r="BE419" s="20"/>
      <c r="BF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c r="AD420" s="20"/>
      <c r="AE420" s="20"/>
      <c r="AF420" s="20"/>
      <c r="AG420" s="20"/>
      <c r="AH420" s="20"/>
      <c r="AI420" s="20"/>
      <c r="AJ420" s="20"/>
      <c r="AK420" s="20"/>
      <c r="AL420" s="20"/>
      <c r="AM420" s="20"/>
      <c r="AN420" s="20"/>
      <c r="AO420" s="20"/>
      <c r="AP420" s="20"/>
      <c r="AQ420" s="20"/>
      <c r="AR420" s="20"/>
      <c r="AS420" s="20"/>
      <c r="AT420" s="20"/>
      <c r="AU420" s="20"/>
      <c r="AV420" s="20"/>
      <c r="AW420" s="20"/>
      <c r="AX420" s="20"/>
      <c r="AY420" s="20"/>
      <c r="AZ420" s="20"/>
      <c r="BA420" s="20"/>
      <c r="BB420" s="20"/>
      <c r="BC420" s="20"/>
      <c r="BD420" s="20"/>
      <c r="BE420" s="20"/>
      <c r="BF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c r="AD421" s="20"/>
      <c r="AE421" s="20"/>
      <c r="AF421" s="20"/>
      <c r="AG421" s="20"/>
      <c r="AH421" s="20"/>
      <c r="AI421" s="20"/>
      <c r="AJ421" s="20"/>
      <c r="AK421" s="20"/>
      <c r="AL421" s="20"/>
      <c r="AM421" s="20"/>
      <c r="AN421" s="20"/>
      <c r="AO421" s="20"/>
      <c r="AP421" s="20"/>
      <c r="AQ421" s="20"/>
      <c r="AR421" s="20"/>
      <c r="AS421" s="20"/>
      <c r="AT421" s="20"/>
      <c r="AU421" s="20"/>
      <c r="AV421" s="20"/>
      <c r="AW421" s="20"/>
      <c r="AX421" s="20"/>
      <c r="AY421" s="20"/>
      <c r="AZ421" s="20"/>
      <c r="BA421" s="20"/>
      <c r="BB421" s="20"/>
      <c r="BC421" s="20"/>
      <c r="BD421" s="20"/>
      <c r="BE421" s="20"/>
      <c r="BF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c r="AD422" s="20"/>
      <c r="AE422" s="20"/>
      <c r="AF422" s="20"/>
      <c r="AG422" s="20"/>
      <c r="AH422" s="20"/>
      <c r="AI422" s="20"/>
      <c r="AJ422" s="20"/>
      <c r="AK422" s="20"/>
      <c r="AL422" s="20"/>
      <c r="AM422" s="20"/>
      <c r="AN422" s="20"/>
      <c r="AO422" s="20"/>
      <c r="AP422" s="20"/>
      <c r="AQ422" s="20"/>
      <c r="AR422" s="20"/>
      <c r="AS422" s="20"/>
      <c r="AT422" s="20"/>
      <c r="AU422" s="20"/>
      <c r="AV422" s="20"/>
      <c r="AW422" s="20"/>
      <c r="AX422" s="20"/>
      <c r="AY422" s="20"/>
      <c r="AZ422" s="20"/>
      <c r="BA422" s="20"/>
      <c r="BB422" s="20"/>
      <c r="BC422" s="20"/>
      <c r="BD422" s="20"/>
      <c r="BE422" s="20"/>
      <c r="BF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c r="AD423" s="20"/>
      <c r="AE423" s="20"/>
      <c r="AF423" s="20"/>
      <c r="AG423" s="20"/>
      <c r="AH423" s="20"/>
      <c r="AI423" s="20"/>
      <c r="AJ423" s="20"/>
      <c r="AK423" s="20"/>
      <c r="AL423" s="20"/>
      <c r="AM423" s="20"/>
      <c r="AN423" s="20"/>
      <c r="AO423" s="20"/>
      <c r="AP423" s="20"/>
      <c r="AQ423" s="20"/>
      <c r="AR423" s="20"/>
      <c r="AS423" s="20"/>
      <c r="AT423" s="20"/>
      <c r="AU423" s="20"/>
      <c r="AV423" s="20"/>
      <c r="AW423" s="20"/>
      <c r="AX423" s="20"/>
      <c r="AY423" s="20"/>
      <c r="AZ423" s="20"/>
      <c r="BA423" s="20"/>
      <c r="BB423" s="20"/>
      <c r="BC423" s="20"/>
      <c r="BD423" s="20"/>
      <c r="BE423" s="20"/>
      <c r="BF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c r="AD424" s="20"/>
      <c r="AE424" s="20"/>
      <c r="AF424" s="20"/>
      <c r="AG424" s="20"/>
      <c r="AH424" s="20"/>
      <c r="AI424" s="20"/>
      <c r="AJ424" s="20"/>
      <c r="AK424" s="20"/>
      <c r="AL424" s="20"/>
      <c r="AM424" s="20"/>
      <c r="AN424" s="20"/>
      <c r="AO424" s="20"/>
      <c r="AP424" s="20"/>
      <c r="AQ424" s="20"/>
      <c r="AR424" s="20"/>
      <c r="AS424" s="20"/>
      <c r="AT424" s="20"/>
      <c r="AU424" s="20"/>
      <c r="AV424" s="20"/>
      <c r="AW424" s="20"/>
      <c r="AX424" s="20"/>
      <c r="AY424" s="20"/>
      <c r="AZ424" s="20"/>
      <c r="BA424" s="20"/>
      <c r="BB424" s="20"/>
      <c r="BC424" s="20"/>
      <c r="BD424" s="20"/>
      <c r="BE424" s="20"/>
      <c r="BF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c r="AD425" s="20"/>
      <c r="AE425" s="20"/>
      <c r="AF425" s="20"/>
      <c r="AG425" s="20"/>
      <c r="AH425" s="20"/>
      <c r="AI425" s="20"/>
      <c r="AJ425" s="20"/>
      <c r="AK425" s="20"/>
      <c r="AL425" s="20"/>
      <c r="AM425" s="20"/>
      <c r="AN425" s="20"/>
      <c r="AO425" s="20"/>
      <c r="AP425" s="20"/>
      <c r="AQ425" s="20"/>
      <c r="AR425" s="20"/>
      <c r="AS425" s="20"/>
      <c r="AT425" s="20"/>
      <c r="AU425" s="20"/>
      <c r="AV425" s="20"/>
      <c r="AW425" s="20"/>
      <c r="AX425" s="20"/>
      <c r="AY425" s="20"/>
      <c r="AZ425" s="20"/>
      <c r="BA425" s="20"/>
      <c r="BB425" s="20"/>
      <c r="BC425" s="20"/>
      <c r="BD425" s="20"/>
      <c r="BE425" s="20"/>
      <c r="BF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c r="AD426" s="20"/>
      <c r="AE426" s="20"/>
      <c r="AF426" s="20"/>
      <c r="AG426" s="20"/>
      <c r="AH426" s="20"/>
      <c r="AI426" s="20"/>
      <c r="AJ426" s="20"/>
      <c r="AK426" s="20"/>
      <c r="AL426" s="20"/>
      <c r="AM426" s="20"/>
      <c r="AN426" s="20"/>
      <c r="AO426" s="20"/>
      <c r="AP426" s="20"/>
      <c r="AQ426" s="20"/>
      <c r="AR426" s="20"/>
      <c r="AS426" s="20"/>
      <c r="AT426" s="20"/>
      <c r="AU426" s="20"/>
      <c r="AV426" s="20"/>
      <c r="AW426" s="20"/>
      <c r="AX426" s="20"/>
      <c r="AY426" s="20"/>
      <c r="AZ426" s="20"/>
      <c r="BA426" s="20"/>
      <c r="BB426" s="20"/>
      <c r="BC426" s="20"/>
      <c r="BD426" s="20"/>
      <c r="BE426" s="20"/>
      <c r="BF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c r="AD427" s="20"/>
      <c r="AE427" s="20"/>
      <c r="AF427" s="20"/>
      <c r="AG427" s="20"/>
      <c r="AH427" s="20"/>
      <c r="AI427" s="20"/>
      <c r="AJ427" s="20"/>
      <c r="AK427" s="20"/>
      <c r="AL427" s="20"/>
      <c r="AM427" s="20"/>
      <c r="AN427" s="20"/>
      <c r="AO427" s="20"/>
      <c r="AP427" s="20"/>
      <c r="AQ427" s="20"/>
      <c r="AR427" s="20"/>
      <c r="AS427" s="20"/>
      <c r="AT427" s="20"/>
      <c r="AU427" s="20"/>
      <c r="AV427" s="20"/>
      <c r="AW427" s="20"/>
      <c r="AX427" s="20"/>
      <c r="AY427" s="20"/>
      <c r="AZ427" s="20"/>
      <c r="BA427" s="20"/>
      <c r="BB427" s="20"/>
      <c r="BC427" s="20"/>
      <c r="BD427" s="20"/>
      <c r="BE427" s="20"/>
      <c r="BF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c r="AD428" s="20"/>
      <c r="AE428" s="20"/>
      <c r="AF428" s="20"/>
      <c r="AG428" s="20"/>
      <c r="AH428" s="20"/>
      <c r="AI428" s="20"/>
      <c r="AJ428" s="20"/>
      <c r="AK428" s="20"/>
      <c r="AL428" s="20"/>
      <c r="AM428" s="20"/>
      <c r="AN428" s="20"/>
      <c r="AO428" s="20"/>
      <c r="AP428" s="20"/>
      <c r="AQ428" s="20"/>
      <c r="AR428" s="20"/>
      <c r="AS428" s="20"/>
      <c r="AT428" s="20"/>
      <c r="AU428" s="20"/>
      <c r="AV428" s="20"/>
      <c r="AW428" s="20"/>
      <c r="AX428" s="20"/>
      <c r="AY428" s="20"/>
      <c r="AZ428" s="20"/>
      <c r="BA428" s="20"/>
      <c r="BB428" s="20"/>
      <c r="BC428" s="20"/>
      <c r="BD428" s="20"/>
      <c r="BE428" s="20"/>
      <c r="BF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c r="AD429" s="20"/>
      <c r="AE429" s="20"/>
      <c r="AF429" s="20"/>
      <c r="AG429" s="20"/>
      <c r="AH429" s="20"/>
      <c r="AI429" s="20"/>
      <c r="AJ429" s="20"/>
      <c r="AK429" s="20"/>
      <c r="AL429" s="20"/>
      <c r="AM429" s="20"/>
      <c r="AN429" s="20"/>
      <c r="AO429" s="20"/>
      <c r="AP429" s="20"/>
      <c r="AQ429" s="20"/>
      <c r="AR429" s="20"/>
      <c r="AS429" s="20"/>
      <c r="AT429" s="20"/>
      <c r="AU429" s="20"/>
      <c r="AV429" s="20"/>
      <c r="AW429" s="20"/>
      <c r="AX429" s="20"/>
      <c r="AY429" s="20"/>
      <c r="AZ429" s="20"/>
      <c r="BA429" s="20"/>
      <c r="BB429" s="20"/>
      <c r="BC429" s="20"/>
      <c r="BD429" s="20"/>
      <c r="BE429" s="20"/>
      <c r="BF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c r="AD430" s="20"/>
      <c r="AE430" s="20"/>
      <c r="AF430" s="20"/>
      <c r="AG430" s="20"/>
      <c r="AH430" s="20"/>
      <c r="AI430" s="20"/>
      <c r="AJ430" s="20"/>
      <c r="AK430" s="20"/>
      <c r="AL430" s="20"/>
      <c r="AM430" s="20"/>
      <c r="AN430" s="20"/>
      <c r="AO430" s="20"/>
      <c r="AP430" s="20"/>
      <c r="AQ430" s="20"/>
      <c r="AR430" s="20"/>
      <c r="AS430" s="20"/>
      <c r="AT430" s="20"/>
      <c r="AU430" s="20"/>
      <c r="AV430" s="20"/>
      <c r="AW430" s="20"/>
      <c r="AX430" s="20"/>
      <c r="AY430" s="20"/>
      <c r="AZ430" s="20"/>
      <c r="BA430" s="20"/>
      <c r="BB430" s="20"/>
      <c r="BC430" s="20"/>
      <c r="BD430" s="20"/>
      <c r="BE430" s="20"/>
      <c r="BF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c r="AD431" s="20"/>
      <c r="AE431" s="20"/>
      <c r="AF431" s="20"/>
      <c r="AG431" s="20"/>
      <c r="AH431" s="20"/>
      <c r="AI431" s="20"/>
      <c r="AJ431" s="20"/>
      <c r="AK431" s="20"/>
      <c r="AL431" s="20"/>
      <c r="AM431" s="20"/>
      <c r="AN431" s="20"/>
      <c r="AO431" s="20"/>
      <c r="AP431" s="20"/>
      <c r="AQ431" s="20"/>
      <c r="AR431" s="20"/>
      <c r="AS431" s="20"/>
      <c r="AT431" s="20"/>
      <c r="AU431" s="20"/>
      <c r="AV431" s="20"/>
      <c r="AW431" s="20"/>
      <c r="AX431" s="20"/>
      <c r="AY431" s="20"/>
      <c r="AZ431" s="20"/>
      <c r="BA431" s="20"/>
      <c r="BB431" s="20"/>
      <c r="BC431" s="20"/>
      <c r="BD431" s="20"/>
      <c r="BE431" s="20"/>
      <c r="BF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c r="AD432" s="20"/>
      <c r="AE432" s="20"/>
      <c r="AF432" s="20"/>
      <c r="AG432" s="20"/>
      <c r="AH432" s="20"/>
      <c r="AI432" s="20"/>
      <c r="AJ432" s="20"/>
      <c r="AK432" s="20"/>
      <c r="AL432" s="20"/>
      <c r="AM432" s="20"/>
      <c r="AN432" s="20"/>
      <c r="AO432" s="20"/>
      <c r="AP432" s="20"/>
      <c r="AQ432" s="20"/>
      <c r="AR432" s="20"/>
      <c r="AS432" s="20"/>
      <c r="AT432" s="20"/>
      <c r="AU432" s="20"/>
      <c r="AV432" s="20"/>
      <c r="AW432" s="20"/>
      <c r="AX432" s="20"/>
      <c r="AY432" s="20"/>
      <c r="AZ432" s="20"/>
      <c r="BA432" s="20"/>
      <c r="BB432" s="20"/>
      <c r="BC432" s="20"/>
      <c r="BD432" s="20"/>
      <c r="BE432" s="20"/>
      <c r="BF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c r="AD433" s="20"/>
      <c r="AE433" s="20"/>
      <c r="AF433" s="20"/>
      <c r="AG433" s="20"/>
      <c r="AH433" s="20"/>
      <c r="AI433" s="20"/>
      <c r="AJ433" s="20"/>
      <c r="AK433" s="20"/>
      <c r="AL433" s="20"/>
      <c r="AM433" s="20"/>
      <c r="AN433" s="20"/>
      <c r="AO433" s="20"/>
      <c r="AP433" s="20"/>
      <c r="AQ433" s="20"/>
      <c r="AR433" s="20"/>
      <c r="AS433" s="20"/>
      <c r="AT433" s="20"/>
      <c r="AU433" s="20"/>
      <c r="AV433" s="20"/>
      <c r="AW433" s="20"/>
      <c r="AX433" s="20"/>
      <c r="AY433" s="20"/>
      <c r="AZ433" s="20"/>
      <c r="BA433" s="20"/>
      <c r="BB433" s="20"/>
      <c r="BC433" s="20"/>
      <c r="BD433" s="20"/>
      <c r="BE433" s="20"/>
      <c r="BF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c r="AD434" s="20"/>
      <c r="AE434" s="20"/>
      <c r="AF434" s="20"/>
      <c r="AG434" s="20"/>
      <c r="AH434" s="20"/>
      <c r="AI434" s="20"/>
      <c r="AJ434" s="20"/>
      <c r="AK434" s="20"/>
      <c r="AL434" s="20"/>
      <c r="AM434" s="20"/>
      <c r="AN434" s="20"/>
      <c r="AO434" s="20"/>
      <c r="AP434" s="20"/>
      <c r="AQ434" s="20"/>
      <c r="AR434" s="20"/>
      <c r="AS434" s="20"/>
      <c r="AT434" s="20"/>
      <c r="AU434" s="20"/>
      <c r="AV434" s="20"/>
      <c r="AW434" s="20"/>
      <c r="AX434" s="20"/>
      <c r="AY434" s="20"/>
      <c r="AZ434" s="20"/>
      <c r="BA434" s="20"/>
      <c r="BB434" s="20"/>
      <c r="BC434" s="20"/>
      <c r="BD434" s="20"/>
      <c r="BE434" s="20"/>
      <c r="BF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c r="AD435" s="20"/>
      <c r="AE435" s="20"/>
      <c r="AF435" s="20"/>
      <c r="AG435" s="20"/>
      <c r="AH435" s="20"/>
      <c r="AI435" s="20"/>
      <c r="AJ435" s="20"/>
      <c r="AK435" s="20"/>
      <c r="AL435" s="20"/>
      <c r="AM435" s="20"/>
      <c r="AN435" s="20"/>
      <c r="AO435" s="20"/>
      <c r="AP435" s="20"/>
      <c r="AQ435" s="20"/>
      <c r="AR435" s="20"/>
      <c r="AS435" s="20"/>
      <c r="AT435" s="20"/>
      <c r="AU435" s="20"/>
      <c r="AV435" s="20"/>
      <c r="AW435" s="20"/>
      <c r="AX435" s="20"/>
      <c r="AY435" s="20"/>
      <c r="AZ435" s="20"/>
      <c r="BA435" s="20"/>
      <c r="BB435" s="20"/>
      <c r="BC435" s="20"/>
      <c r="BD435" s="20"/>
      <c r="BE435" s="20"/>
      <c r="BF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c r="AD436" s="20"/>
      <c r="AE436" s="20"/>
      <c r="AF436" s="20"/>
      <c r="AG436" s="20"/>
      <c r="AH436" s="20"/>
      <c r="AI436" s="20"/>
      <c r="AJ436" s="20"/>
      <c r="AK436" s="20"/>
      <c r="AL436" s="20"/>
      <c r="AM436" s="20"/>
      <c r="AN436" s="20"/>
      <c r="AO436" s="20"/>
      <c r="AP436" s="20"/>
      <c r="AQ436" s="20"/>
      <c r="AR436" s="20"/>
      <c r="AS436" s="20"/>
      <c r="AT436" s="20"/>
      <c r="AU436" s="20"/>
      <c r="AV436" s="20"/>
      <c r="AW436" s="20"/>
      <c r="AX436" s="20"/>
      <c r="AY436" s="20"/>
      <c r="AZ436" s="20"/>
      <c r="BA436" s="20"/>
      <c r="BB436" s="20"/>
      <c r="BC436" s="20"/>
      <c r="BD436" s="20"/>
      <c r="BE436" s="20"/>
      <c r="BF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c r="AD437" s="20"/>
      <c r="AE437" s="20"/>
      <c r="AF437" s="20"/>
      <c r="AG437" s="20"/>
      <c r="AH437" s="20"/>
      <c r="AI437" s="20"/>
      <c r="AJ437" s="20"/>
      <c r="AK437" s="20"/>
      <c r="AL437" s="20"/>
      <c r="AM437" s="20"/>
      <c r="AN437" s="20"/>
      <c r="AO437" s="20"/>
      <c r="AP437" s="20"/>
      <c r="AQ437" s="20"/>
      <c r="AR437" s="20"/>
      <c r="AS437" s="20"/>
      <c r="AT437" s="20"/>
      <c r="AU437" s="20"/>
      <c r="AV437" s="20"/>
      <c r="AW437" s="20"/>
      <c r="AX437" s="20"/>
      <c r="AY437" s="20"/>
      <c r="AZ437" s="20"/>
      <c r="BA437" s="20"/>
      <c r="BB437" s="20"/>
      <c r="BC437" s="20"/>
      <c r="BD437" s="20"/>
      <c r="BE437" s="20"/>
      <c r="BF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c r="AD438" s="20"/>
      <c r="AE438" s="20"/>
      <c r="AF438" s="20"/>
      <c r="AG438" s="20"/>
      <c r="AH438" s="20"/>
      <c r="AI438" s="20"/>
      <c r="AJ438" s="20"/>
      <c r="AK438" s="20"/>
      <c r="AL438" s="20"/>
      <c r="AM438" s="20"/>
      <c r="AN438" s="20"/>
      <c r="AO438" s="20"/>
      <c r="AP438" s="20"/>
      <c r="AQ438" s="20"/>
      <c r="AR438" s="20"/>
      <c r="AS438" s="20"/>
      <c r="AT438" s="20"/>
      <c r="AU438" s="20"/>
      <c r="AV438" s="20"/>
      <c r="AW438" s="20"/>
      <c r="AX438" s="20"/>
      <c r="AY438" s="20"/>
      <c r="AZ438" s="20"/>
      <c r="BA438" s="20"/>
      <c r="BB438" s="20"/>
      <c r="BC438" s="20"/>
      <c r="BD438" s="20"/>
      <c r="BE438" s="20"/>
      <c r="BF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c r="AD439" s="20"/>
      <c r="AE439" s="20"/>
      <c r="AF439" s="20"/>
      <c r="AG439" s="20"/>
      <c r="AH439" s="20"/>
      <c r="AI439" s="20"/>
      <c r="AJ439" s="20"/>
      <c r="AK439" s="20"/>
      <c r="AL439" s="20"/>
      <c r="AM439" s="20"/>
      <c r="AN439" s="20"/>
      <c r="AO439" s="20"/>
      <c r="AP439" s="20"/>
      <c r="AQ439" s="20"/>
      <c r="AR439" s="20"/>
      <c r="AS439" s="20"/>
      <c r="AT439" s="20"/>
      <c r="AU439" s="20"/>
      <c r="AV439" s="20"/>
      <c r="AW439" s="20"/>
      <c r="AX439" s="20"/>
      <c r="AY439" s="20"/>
      <c r="AZ439" s="20"/>
      <c r="BA439" s="20"/>
      <c r="BB439" s="20"/>
      <c r="BC439" s="20"/>
      <c r="BD439" s="20"/>
      <c r="BE439" s="20"/>
      <c r="BF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c r="AD440" s="20"/>
      <c r="AE440" s="20"/>
      <c r="AF440" s="20"/>
      <c r="AG440" s="20"/>
      <c r="AH440" s="20"/>
      <c r="AI440" s="20"/>
      <c r="AJ440" s="20"/>
      <c r="AK440" s="20"/>
      <c r="AL440" s="20"/>
      <c r="AM440" s="20"/>
      <c r="AN440" s="20"/>
      <c r="AO440" s="20"/>
      <c r="AP440" s="20"/>
      <c r="AQ440" s="20"/>
      <c r="AR440" s="20"/>
      <c r="AS440" s="20"/>
      <c r="AT440" s="20"/>
      <c r="AU440" s="20"/>
      <c r="AV440" s="20"/>
      <c r="AW440" s="20"/>
      <c r="AX440" s="20"/>
      <c r="AY440" s="20"/>
      <c r="AZ440" s="20"/>
      <c r="BA440" s="20"/>
      <c r="BB440" s="20"/>
      <c r="BC440" s="20"/>
      <c r="BD440" s="20"/>
      <c r="BE440" s="20"/>
      <c r="BF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c r="AD441" s="20"/>
      <c r="AE441" s="20"/>
      <c r="AF441" s="20"/>
      <c r="AG441" s="20"/>
      <c r="AH441" s="20"/>
      <c r="AI441" s="20"/>
      <c r="AJ441" s="20"/>
      <c r="AK441" s="20"/>
      <c r="AL441" s="20"/>
      <c r="AM441" s="20"/>
      <c r="AN441" s="20"/>
      <c r="AO441" s="20"/>
      <c r="AP441" s="20"/>
      <c r="AQ441" s="20"/>
      <c r="AR441" s="20"/>
      <c r="AS441" s="20"/>
      <c r="AT441" s="20"/>
      <c r="AU441" s="20"/>
      <c r="AV441" s="20"/>
      <c r="AW441" s="20"/>
      <c r="AX441" s="20"/>
      <c r="AY441" s="20"/>
      <c r="AZ441" s="20"/>
      <c r="BA441" s="20"/>
      <c r="BB441" s="20"/>
      <c r="BC441" s="20"/>
      <c r="BD441" s="20"/>
      <c r="BE441" s="20"/>
      <c r="BF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c r="AD442" s="20"/>
      <c r="AE442" s="20"/>
      <c r="AF442" s="20"/>
      <c r="AG442" s="20"/>
      <c r="AH442" s="20"/>
      <c r="AI442" s="20"/>
      <c r="AJ442" s="20"/>
      <c r="AK442" s="20"/>
      <c r="AL442" s="20"/>
      <c r="AM442" s="20"/>
      <c r="AN442" s="20"/>
      <c r="AO442" s="20"/>
      <c r="AP442" s="20"/>
      <c r="AQ442" s="20"/>
      <c r="AR442" s="20"/>
      <c r="AS442" s="20"/>
      <c r="AT442" s="20"/>
      <c r="AU442" s="20"/>
      <c r="AV442" s="20"/>
      <c r="AW442" s="20"/>
      <c r="AX442" s="20"/>
      <c r="AY442" s="20"/>
      <c r="AZ442" s="20"/>
      <c r="BA442" s="20"/>
      <c r="BB442" s="20"/>
      <c r="BC442" s="20"/>
      <c r="BD442" s="20"/>
      <c r="BE442" s="20"/>
      <c r="BF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c r="AD443" s="20"/>
      <c r="AE443" s="20"/>
      <c r="AF443" s="20"/>
      <c r="AG443" s="20"/>
      <c r="AH443" s="20"/>
      <c r="AI443" s="20"/>
      <c r="AJ443" s="20"/>
      <c r="AK443" s="20"/>
      <c r="AL443" s="20"/>
      <c r="AM443" s="20"/>
      <c r="AN443" s="20"/>
      <c r="AO443" s="20"/>
      <c r="AP443" s="20"/>
      <c r="AQ443" s="20"/>
      <c r="AR443" s="20"/>
      <c r="AS443" s="20"/>
      <c r="AT443" s="20"/>
      <c r="AU443" s="20"/>
      <c r="AV443" s="20"/>
      <c r="AW443" s="20"/>
      <c r="AX443" s="20"/>
      <c r="AY443" s="20"/>
      <c r="AZ443" s="20"/>
      <c r="BA443" s="20"/>
      <c r="BB443" s="20"/>
      <c r="BC443" s="20"/>
      <c r="BD443" s="20"/>
      <c r="BE443" s="20"/>
      <c r="BF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c r="AD444" s="20"/>
      <c r="AE444" s="20"/>
      <c r="AF444" s="20"/>
      <c r="AG444" s="20"/>
      <c r="AH444" s="20"/>
      <c r="AI444" s="20"/>
      <c r="AJ444" s="20"/>
      <c r="AK444" s="20"/>
      <c r="AL444" s="20"/>
      <c r="AM444" s="20"/>
      <c r="AN444" s="20"/>
      <c r="AO444" s="20"/>
      <c r="AP444" s="20"/>
      <c r="AQ444" s="20"/>
      <c r="AR444" s="20"/>
      <c r="AS444" s="20"/>
      <c r="AT444" s="20"/>
      <c r="AU444" s="20"/>
      <c r="AV444" s="20"/>
      <c r="AW444" s="20"/>
      <c r="AX444" s="20"/>
      <c r="AY444" s="20"/>
      <c r="AZ444" s="20"/>
      <c r="BA444" s="20"/>
      <c r="BB444" s="20"/>
      <c r="BC444" s="20"/>
      <c r="BD444" s="20"/>
      <c r="BE444" s="20"/>
      <c r="BF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c r="AD445" s="20"/>
      <c r="AE445" s="20"/>
      <c r="AF445" s="20"/>
      <c r="AG445" s="20"/>
      <c r="AH445" s="20"/>
      <c r="AI445" s="20"/>
      <c r="AJ445" s="20"/>
      <c r="AK445" s="20"/>
      <c r="AL445" s="20"/>
      <c r="AM445" s="20"/>
      <c r="AN445" s="20"/>
      <c r="AO445" s="20"/>
      <c r="AP445" s="20"/>
      <c r="AQ445" s="20"/>
      <c r="AR445" s="20"/>
      <c r="AS445" s="20"/>
      <c r="AT445" s="20"/>
      <c r="AU445" s="20"/>
      <c r="AV445" s="20"/>
      <c r="AW445" s="20"/>
      <c r="AX445" s="20"/>
      <c r="AY445" s="20"/>
      <c r="AZ445" s="20"/>
      <c r="BA445" s="20"/>
      <c r="BB445" s="20"/>
      <c r="BC445" s="20"/>
      <c r="BD445" s="20"/>
      <c r="BE445" s="20"/>
      <c r="BF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c r="AD446" s="20"/>
      <c r="AE446" s="20"/>
      <c r="AF446" s="20"/>
      <c r="AG446" s="20"/>
      <c r="AH446" s="20"/>
      <c r="AI446" s="20"/>
      <c r="AJ446" s="20"/>
      <c r="AK446" s="20"/>
      <c r="AL446" s="20"/>
      <c r="AM446" s="20"/>
      <c r="AN446" s="20"/>
      <c r="AO446" s="20"/>
      <c r="AP446" s="20"/>
      <c r="AQ446" s="20"/>
      <c r="AR446" s="20"/>
      <c r="AS446" s="20"/>
      <c r="AT446" s="20"/>
      <c r="AU446" s="20"/>
      <c r="AV446" s="20"/>
      <c r="AW446" s="20"/>
      <c r="AX446" s="20"/>
      <c r="AY446" s="20"/>
      <c r="AZ446" s="20"/>
      <c r="BA446" s="20"/>
      <c r="BB446" s="20"/>
      <c r="BC446" s="20"/>
      <c r="BD446" s="20"/>
      <c r="BE446" s="20"/>
      <c r="BF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c r="AD447" s="20"/>
      <c r="AE447" s="20"/>
      <c r="AF447" s="20"/>
      <c r="AG447" s="20"/>
      <c r="AH447" s="20"/>
      <c r="AI447" s="20"/>
      <c r="AJ447" s="20"/>
      <c r="AK447" s="20"/>
      <c r="AL447" s="20"/>
      <c r="AM447" s="20"/>
      <c r="AN447" s="20"/>
      <c r="AO447" s="20"/>
      <c r="AP447" s="20"/>
      <c r="AQ447" s="20"/>
      <c r="AR447" s="20"/>
      <c r="AS447" s="20"/>
      <c r="AT447" s="20"/>
      <c r="AU447" s="20"/>
      <c r="AV447" s="20"/>
      <c r="AW447" s="20"/>
      <c r="AX447" s="20"/>
      <c r="AY447" s="20"/>
      <c r="AZ447" s="20"/>
      <c r="BA447" s="20"/>
      <c r="BB447" s="20"/>
      <c r="BC447" s="20"/>
      <c r="BD447" s="20"/>
      <c r="BE447" s="20"/>
      <c r="BF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c r="AD448" s="20"/>
      <c r="AE448" s="20"/>
      <c r="AF448" s="20"/>
      <c r="AG448" s="20"/>
      <c r="AH448" s="20"/>
      <c r="AI448" s="20"/>
      <c r="AJ448" s="20"/>
      <c r="AK448" s="20"/>
      <c r="AL448" s="20"/>
      <c r="AM448" s="20"/>
      <c r="AN448" s="20"/>
      <c r="AO448" s="20"/>
      <c r="AP448" s="20"/>
      <c r="AQ448" s="20"/>
      <c r="AR448" s="20"/>
      <c r="AS448" s="20"/>
      <c r="AT448" s="20"/>
      <c r="AU448" s="20"/>
      <c r="AV448" s="20"/>
      <c r="AW448" s="20"/>
      <c r="AX448" s="20"/>
      <c r="AY448" s="20"/>
      <c r="AZ448" s="20"/>
      <c r="BA448" s="20"/>
      <c r="BB448" s="20"/>
      <c r="BC448" s="20"/>
      <c r="BD448" s="20"/>
      <c r="BE448" s="20"/>
      <c r="BF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c r="AD449" s="20"/>
      <c r="AE449" s="20"/>
      <c r="AF449" s="20"/>
      <c r="AG449" s="20"/>
      <c r="AH449" s="20"/>
      <c r="AI449" s="20"/>
      <c r="AJ449" s="20"/>
      <c r="AK449" s="20"/>
      <c r="AL449" s="20"/>
      <c r="AM449" s="20"/>
      <c r="AN449" s="20"/>
      <c r="AO449" s="20"/>
      <c r="AP449" s="20"/>
      <c r="AQ449" s="20"/>
      <c r="AR449" s="20"/>
      <c r="AS449" s="20"/>
      <c r="AT449" s="20"/>
      <c r="AU449" s="20"/>
      <c r="AV449" s="20"/>
      <c r="AW449" s="20"/>
      <c r="AX449" s="20"/>
      <c r="AY449" s="20"/>
      <c r="AZ449" s="20"/>
      <c r="BA449" s="20"/>
      <c r="BB449" s="20"/>
      <c r="BC449" s="20"/>
      <c r="BD449" s="20"/>
      <c r="BE449" s="20"/>
      <c r="BF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c r="AD450" s="20"/>
      <c r="AE450" s="20"/>
      <c r="AF450" s="20"/>
      <c r="AG450" s="20"/>
      <c r="AH450" s="20"/>
      <c r="AI450" s="20"/>
      <c r="AJ450" s="20"/>
      <c r="AK450" s="20"/>
      <c r="AL450" s="20"/>
      <c r="AM450" s="20"/>
      <c r="AN450" s="20"/>
      <c r="AO450" s="20"/>
      <c r="AP450" s="20"/>
      <c r="AQ450" s="20"/>
      <c r="AR450" s="20"/>
      <c r="AS450" s="20"/>
      <c r="AT450" s="20"/>
      <c r="AU450" s="20"/>
      <c r="AV450" s="20"/>
      <c r="AW450" s="20"/>
      <c r="AX450" s="20"/>
      <c r="AY450" s="20"/>
      <c r="AZ450" s="20"/>
      <c r="BA450" s="20"/>
      <c r="BB450" s="20"/>
      <c r="BC450" s="20"/>
      <c r="BD450" s="20"/>
      <c r="BE450" s="20"/>
      <c r="BF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c r="AD451" s="20"/>
      <c r="AE451" s="20"/>
      <c r="AF451" s="20"/>
      <c r="AG451" s="20"/>
      <c r="AH451" s="20"/>
      <c r="AI451" s="20"/>
      <c r="AJ451" s="20"/>
      <c r="AK451" s="20"/>
      <c r="AL451" s="20"/>
      <c r="AM451" s="20"/>
      <c r="AN451" s="20"/>
      <c r="AO451" s="20"/>
      <c r="AP451" s="20"/>
      <c r="AQ451" s="20"/>
      <c r="AR451" s="20"/>
      <c r="AS451" s="20"/>
      <c r="AT451" s="20"/>
      <c r="AU451" s="20"/>
      <c r="AV451" s="20"/>
      <c r="AW451" s="20"/>
      <c r="AX451" s="20"/>
      <c r="AY451" s="20"/>
      <c r="AZ451" s="20"/>
      <c r="BA451" s="20"/>
      <c r="BB451" s="20"/>
      <c r="BC451" s="20"/>
      <c r="BD451" s="20"/>
      <c r="BE451" s="20"/>
      <c r="BF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c r="AD452" s="20"/>
      <c r="AE452" s="20"/>
      <c r="AF452" s="20"/>
      <c r="AG452" s="20"/>
      <c r="AH452" s="20"/>
      <c r="AI452" s="20"/>
      <c r="AJ452" s="20"/>
      <c r="AK452" s="20"/>
      <c r="AL452" s="20"/>
      <c r="AM452" s="20"/>
      <c r="AN452" s="20"/>
      <c r="AO452" s="20"/>
      <c r="AP452" s="20"/>
      <c r="AQ452" s="20"/>
      <c r="AR452" s="20"/>
      <c r="AS452" s="20"/>
      <c r="AT452" s="20"/>
      <c r="AU452" s="20"/>
      <c r="AV452" s="20"/>
      <c r="AW452" s="20"/>
      <c r="AX452" s="20"/>
      <c r="AY452" s="20"/>
      <c r="AZ452" s="20"/>
      <c r="BA452" s="20"/>
      <c r="BB452" s="20"/>
      <c r="BC452" s="20"/>
      <c r="BD452" s="20"/>
      <c r="BE452" s="20"/>
      <c r="BF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c r="AD453" s="20"/>
      <c r="AE453" s="20"/>
      <c r="AF453" s="20"/>
      <c r="AG453" s="20"/>
      <c r="AH453" s="20"/>
      <c r="AI453" s="20"/>
      <c r="AJ453" s="20"/>
      <c r="AK453" s="20"/>
      <c r="AL453" s="20"/>
      <c r="AM453" s="20"/>
      <c r="AN453" s="20"/>
      <c r="AO453" s="20"/>
      <c r="AP453" s="20"/>
      <c r="AQ453" s="20"/>
      <c r="AR453" s="20"/>
      <c r="AS453" s="20"/>
      <c r="AT453" s="20"/>
      <c r="AU453" s="20"/>
      <c r="AV453" s="20"/>
      <c r="AW453" s="20"/>
      <c r="AX453" s="20"/>
      <c r="AY453" s="20"/>
      <c r="AZ453" s="20"/>
      <c r="BA453" s="20"/>
      <c r="BB453" s="20"/>
      <c r="BC453" s="20"/>
      <c r="BD453" s="20"/>
      <c r="BE453" s="20"/>
      <c r="BF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c r="AD454" s="20"/>
      <c r="AE454" s="20"/>
      <c r="AF454" s="20"/>
      <c r="AG454" s="20"/>
      <c r="AH454" s="20"/>
      <c r="AI454" s="20"/>
      <c r="AJ454" s="20"/>
      <c r="AK454" s="20"/>
      <c r="AL454" s="20"/>
      <c r="AM454" s="20"/>
      <c r="AN454" s="20"/>
      <c r="AO454" s="20"/>
      <c r="AP454" s="20"/>
      <c r="AQ454" s="20"/>
      <c r="AR454" s="20"/>
      <c r="AS454" s="20"/>
      <c r="AT454" s="20"/>
      <c r="AU454" s="20"/>
      <c r="AV454" s="20"/>
      <c r="AW454" s="20"/>
      <c r="AX454" s="20"/>
      <c r="AY454" s="20"/>
      <c r="AZ454" s="20"/>
      <c r="BA454" s="20"/>
      <c r="BB454" s="20"/>
      <c r="BC454" s="20"/>
      <c r="BD454" s="20"/>
      <c r="BE454" s="20"/>
      <c r="BF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c r="AD455" s="20"/>
      <c r="AE455" s="20"/>
      <c r="AF455" s="20"/>
      <c r="AG455" s="20"/>
      <c r="AH455" s="20"/>
      <c r="AI455" s="20"/>
      <c r="AJ455" s="20"/>
      <c r="AK455" s="20"/>
      <c r="AL455" s="20"/>
      <c r="AM455" s="20"/>
      <c r="AN455" s="20"/>
      <c r="AO455" s="20"/>
      <c r="AP455" s="20"/>
      <c r="AQ455" s="20"/>
      <c r="AR455" s="20"/>
      <c r="AS455" s="20"/>
      <c r="AT455" s="20"/>
      <c r="AU455" s="20"/>
      <c r="AV455" s="20"/>
      <c r="AW455" s="20"/>
      <c r="AX455" s="20"/>
      <c r="AY455" s="20"/>
      <c r="AZ455" s="20"/>
      <c r="BA455" s="20"/>
      <c r="BB455" s="20"/>
      <c r="BC455" s="20"/>
      <c r="BD455" s="20"/>
      <c r="BE455" s="20"/>
      <c r="BF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c r="AD456" s="20"/>
      <c r="AE456" s="20"/>
      <c r="AF456" s="20"/>
      <c r="AG456" s="20"/>
      <c r="AH456" s="20"/>
      <c r="AI456" s="20"/>
      <c r="AJ456" s="20"/>
      <c r="AK456" s="20"/>
      <c r="AL456" s="20"/>
      <c r="AM456" s="20"/>
      <c r="AN456" s="20"/>
      <c r="AO456" s="20"/>
      <c r="AP456" s="20"/>
      <c r="AQ456" s="20"/>
      <c r="AR456" s="20"/>
      <c r="AS456" s="20"/>
      <c r="AT456" s="20"/>
      <c r="AU456" s="20"/>
      <c r="AV456" s="20"/>
      <c r="AW456" s="20"/>
      <c r="AX456" s="20"/>
      <c r="AY456" s="20"/>
      <c r="AZ456" s="20"/>
      <c r="BA456" s="20"/>
      <c r="BB456" s="20"/>
      <c r="BC456" s="20"/>
      <c r="BD456" s="20"/>
      <c r="BE456" s="20"/>
      <c r="BF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c r="AD457" s="20"/>
      <c r="AE457" s="20"/>
      <c r="AF457" s="20"/>
      <c r="AG457" s="20"/>
      <c r="AH457" s="20"/>
      <c r="AI457" s="20"/>
      <c r="AJ457" s="20"/>
      <c r="AK457" s="20"/>
      <c r="AL457" s="20"/>
      <c r="AM457" s="20"/>
      <c r="AN457" s="20"/>
      <c r="AO457" s="20"/>
      <c r="AP457" s="20"/>
      <c r="AQ457" s="20"/>
      <c r="AR457" s="20"/>
      <c r="AS457" s="20"/>
      <c r="AT457" s="20"/>
      <c r="AU457" s="20"/>
      <c r="AV457" s="20"/>
      <c r="AW457" s="20"/>
      <c r="AX457" s="20"/>
      <c r="AY457" s="20"/>
      <c r="AZ457" s="20"/>
      <c r="BA457" s="20"/>
      <c r="BB457" s="20"/>
      <c r="BC457" s="20"/>
      <c r="BD457" s="20"/>
      <c r="BE457" s="20"/>
      <c r="BF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c r="AD458" s="20"/>
      <c r="AE458" s="20"/>
      <c r="AF458" s="20"/>
      <c r="AG458" s="20"/>
      <c r="AH458" s="20"/>
      <c r="AI458" s="20"/>
      <c r="AJ458" s="20"/>
      <c r="AK458" s="20"/>
      <c r="AL458" s="20"/>
      <c r="AM458" s="20"/>
      <c r="AN458" s="20"/>
      <c r="AO458" s="20"/>
      <c r="AP458" s="20"/>
      <c r="AQ458" s="20"/>
      <c r="AR458" s="20"/>
      <c r="AS458" s="20"/>
      <c r="AT458" s="20"/>
      <c r="AU458" s="20"/>
      <c r="AV458" s="20"/>
      <c r="AW458" s="20"/>
      <c r="AX458" s="20"/>
      <c r="AY458" s="20"/>
      <c r="AZ458" s="20"/>
      <c r="BA458" s="20"/>
      <c r="BB458" s="20"/>
      <c r="BC458" s="20"/>
      <c r="BD458" s="20"/>
      <c r="BE458" s="20"/>
      <c r="BF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c r="AD459" s="20"/>
      <c r="AE459" s="20"/>
      <c r="AF459" s="20"/>
      <c r="AG459" s="20"/>
      <c r="AH459" s="20"/>
      <c r="AI459" s="20"/>
      <c r="AJ459" s="20"/>
      <c r="AK459" s="20"/>
      <c r="AL459" s="20"/>
      <c r="AM459" s="20"/>
      <c r="AN459" s="20"/>
      <c r="AO459" s="20"/>
      <c r="AP459" s="20"/>
      <c r="AQ459" s="20"/>
      <c r="AR459" s="20"/>
      <c r="AS459" s="20"/>
      <c r="AT459" s="20"/>
      <c r="AU459" s="20"/>
      <c r="AV459" s="20"/>
      <c r="AW459" s="20"/>
      <c r="AX459" s="20"/>
      <c r="AY459" s="20"/>
      <c r="AZ459" s="20"/>
      <c r="BA459" s="20"/>
      <c r="BB459" s="20"/>
      <c r="BC459" s="20"/>
      <c r="BD459" s="20"/>
      <c r="BE459" s="20"/>
      <c r="BF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c r="AD460" s="20"/>
      <c r="AE460" s="20"/>
      <c r="AF460" s="20"/>
      <c r="AG460" s="20"/>
      <c r="AH460" s="20"/>
      <c r="AI460" s="20"/>
      <c r="AJ460" s="20"/>
      <c r="AK460" s="20"/>
      <c r="AL460" s="20"/>
      <c r="AM460" s="20"/>
      <c r="AN460" s="20"/>
      <c r="AO460" s="20"/>
      <c r="AP460" s="20"/>
      <c r="AQ460" s="20"/>
      <c r="AR460" s="20"/>
      <c r="AS460" s="20"/>
      <c r="AT460" s="20"/>
      <c r="AU460" s="20"/>
      <c r="AV460" s="20"/>
      <c r="AW460" s="20"/>
      <c r="AX460" s="20"/>
      <c r="AY460" s="20"/>
      <c r="AZ460" s="20"/>
      <c r="BA460" s="20"/>
      <c r="BB460" s="20"/>
      <c r="BC460" s="20"/>
      <c r="BD460" s="20"/>
      <c r="BE460" s="20"/>
      <c r="BF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c r="AD461" s="20"/>
      <c r="AE461" s="20"/>
      <c r="AF461" s="20"/>
      <c r="AG461" s="20"/>
      <c r="AH461" s="20"/>
      <c r="AI461" s="20"/>
      <c r="AJ461" s="20"/>
      <c r="AK461" s="20"/>
      <c r="AL461" s="20"/>
      <c r="AM461" s="20"/>
      <c r="AN461" s="20"/>
      <c r="AO461" s="20"/>
      <c r="AP461" s="20"/>
      <c r="AQ461" s="20"/>
      <c r="AR461" s="20"/>
      <c r="AS461" s="20"/>
      <c r="AT461" s="20"/>
      <c r="AU461" s="20"/>
      <c r="AV461" s="20"/>
      <c r="AW461" s="20"/>
      <c r="AX461" s="20"/>
      <c r="AY461" s="20"/>
      <c r="AZ461" s="20"/>
      <c r="BA461" s="20"/>
      <c r="BB461" s="20"/>
      <c r="BC461" s="20"/>
      <c r="BD461" s="20"/>
      <c r="BE461" s="20"/>
      <c r="BF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c r="AD462" s="20"/>
      <c r="AE462" s="20"/>
      <c r="AF462" s="20"/>
      <c r="AG462" s="20"/>
      <c r="AH462" s="20"/>
      <c r="AI462" s="20"/>
      <c r="AJ462" s="20"/>
      <c r="AK462" s="20"/>
      <c r="AL462" s="20"/>
      <c r="AM462" s="20"/>
      <c r="AN462" s="20"/>
      <c r="AO462" s="20"/>
      <c r="AP462" s="20"/>
      <c r="AQ462" s="20"/>
      <c r="AR462" s="20"/>
      <c r="AS462" s="20"/>
      <c r="AT462" s="20"/>
      <c r="AU462" s="20"/>
      <c r="AV462" s="20"/>
      <c r="AW462" s="20"/>
      <c r="AX462" s="20"/>
      <c r="AY462" s="20"/>
      <c r="AZ462" s="20"/>
      <c r="BA462" s="20"/>
      <c r="BB462" s="20"/>
      <c r="BC462" s="20"/>
      <c r="BD462" s="20"/>
      <c r="BE462" s="20"/>
      <c r="BF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c r="AD463" s="20"/>
      <c r="AE463" s="20"/>
      <c r="AF463" s="20"/>
      <c r="AG463" s="20"/>
      <c r="AH463" s="20"/>
      <c r="AI463" s="20"/>
      <c r="AJ463" s="20"/>
      <c r="AK463" s="20"/>
      <c r="AL463" s="20"/>
      <c r="AM463" s="20"/>
      <c r="AN463" s="20"/>
      <c r="AO463" s="20"/>
      <c r="AP463" s="20"/>
      <c r="AQ463" s="20"/>
      <c r="AR463" s="20"/>
      <c r="AS463" s="20"/>
      <c r="AT463" s="20"/>
      <c r="AU463" s="20"/>
      <c r="AV463" s="20"/>
      <c r="AW463" s="20"/>
      <c r="AX463" s="20"/>
      <c r="AY463" s="20"/>
      <c r="AZ463" s="20"/>
      <c r="BA463" s="20"/>
      <c r="BB463" s="20"/>
      <c r="BC463" s="20"/>
      <c r="BD463" s="20"/>
      <c r="BE463" s="20"/>
      <c r="BF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c r="AD464" s="20"/>
      <c r="AE464" s="20"/>
      <c r="AF464" s="20"/>
      <c r="AG464" s="20"/>
      <c r="AH464" s="20"/>
      <c r="AI464" s="20"/>
      <c r="AJ464" s="20"/>
      <c r="AK464" s="20"/>
      <c r="AL464" s="20"/>
      <c r="AM464" s="20"/>
      <c r="AN464" s="20"/>
      <c r="AO464" s="20"/>
      <c r="AP464" s="20"/>
      <c r="AQ464" s="20"/>
      <c r="AR464" s="20"/>
      <c r="AS464" s="20"/>
      <c r="AT464" s="20"/>
      <c r="AU464" s="20"/>
      <c r="AV464" s="20"/>
      <c r="AW464" s="20"/>
      <c r="AX464" s="20"/>
      <c r="AY464" s="20"/>
      <c r="AZ464" s="20"/>
      <c r="BA464" s="20"/>
      <c r="BB464" s="20"/>
      <c r="BC464" s="20"/>
      <c r="BD464" s="20"/>
      <c r="BE464" s="20"/>
      <c r="BF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c r="AD465" s="20"/>
      <c r="AE465" s="20"/>
      <c r="AF465" s="20"/>
      <c r="AG465" s="20"/>
      <c r="AH465" s="20"/>
      <c r="AI465" s="20"/>
      <c r="AJ465" s="20"/>
      <c r="AK465" s="20"/>
      <c r="AL465" s="20"/>
      <c r="AM465" s="20"/>
      <c r="AN465" s="20"/>
      <c r="AO465" s="20"/>
      <c r="AP465" s="20"/>
      <c r="AQ465" s="20"/>
      <c r="AR465" s="20"/>
      <c r="AS465" s="20"/>
      <c r="AT465" s="20"/>
      <c r="AU465" s="20"/>
      <c r="AV465" s="20"/>
      <c r="AW465" s="20"/>
      <c r="AX465" s="20"/>
      <c r="AY465" s="20"/>
      <c r="AZ465" s="20"/>
      <c r="BA465" s="20"/>
      <c r="BB465" s="20"/>
      <c r="BC465" s="20"/>
      <c r="BD465" s="20"/>
      <c r="BE465" s="20"/>
      <c r="BF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c r="AD466" s="20"/>
      <c r="AE466" s="20"/>
      <c r="AF466" s="20"/>
      <c r="AG466" s="20"/>
      <c r="AH466" s="20"/>
      <c r="AI466" s="20"/>
      <c r="AJ466" s="20"/>
      <c r="AK466" s="20"/>
      <c r="AL466" s="20"/>
      <c r="AM466" s="20"/>
      <c r="AN466" s="20"/>
      <c r="AO466" s="20"/>
      <c r="AP466" s="20"/>
      <c r="AQ466" s="20"/>
      <c r="AR466" s="20"/>
      <c r="AS466" s="20"/>
      <c r="AT466" s="20"/>
      <c r="AU466" s="20"/>
      <c r="AV466" s="20"/>
      <c r="AW466" s="20"/>
      <c r="AX466" s="20"/>
      <c r="AY466" s="20"/>
      <c r="AZ466" s="20"/>
      <c r="BA466" s="20"/>
      <c r="BB466" s="20"/>
      <c r="BC466" s="20"/>
      <c r="BD466" s="20"/>
      <c r="BE466" s="20"/>
      <c r="BF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c r="AD467" s="20"/>
      <c r="AE467" s="20"/>
      <c r="AF467" s="20"/>
      <c r="AG467" s="20"/>
      <c r="AH467" s="20"/>
      <c r="AI467" s="20"/>
      <c r="AJ467" s="20"/>
      <c r="AK467" s="20"/>
      <c r="AL467" s="20"/>
      <c r="AM467" s="20"/>
      <c r="AN467" s="20"/>
      <c r="AO467" s="20"/>
      <c r="AP467" s="20"/>
      <c r="AQ467" s="20"/>
      <c r="AR467" s="20"/>
      <c r="AS467" s="20"/>
      <c r="AT467" s="20"/>
      <c r="AU467" s="20"/>
      <c r="AV467" s="20"/>
      <c r="AW467" s="20"/>
      <c r="AX467" s="20"/>
      <c r="AY467" s="20"/>
      <c r="AZ467" s="20"/>
      <c r="BA467" s="20"/>
      <c r="BB467" s="20"/>
      <c r="BC467" s="20"/>
      <c r="BD467" s="20"/>
      <c r="BE467" s="20"/>
      <c r="BF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c r="AD468" s="20"/>
      <c r="AE468" s="20"/>
      <c r="AF468" s="20"/>
      <c r="AG468" s="20"/>
      <c r="AH468" s="20"/>
      <c r="AI468" s="20"/>
      <c r="AJ468" s="20"/>
      <c r="AK468" s="20"/>
      <c r="AL468" s="20"/>
      <c r="AM468" s="20"/>
      <c r="AN468" s="20"/>
      <c r="AO468" s="20"/>
      <c r="AP468" s="20"/>
      <c r="AQ468" s="20"/>
      <c r="AR468" s="20"/>
      <c r="AS468" s="20"/>
      <c r="AT468" s="20"/>
      <c r="AU468" s="20"/>
      <c r="AV468" s="20"/>
      <c r="AW468" s="20"/>
      <c r="AX468" s="20"/>
      <c r="AY468" s="20"/>
      <c r="AZ468" s="20"/>
      <c r="BA468" s="20"/>
      <c r="BB468" s="20"/>
      <c r="BC468" s="20"/>
      <c r="BD468" s="20"/>
      <c r="BE468" s="20"/>
      <c r="BF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c r="AD469" s="20"/>
      <c r="AE469" s="20"/>
      <c r="AF469" s="20"/>
      <c r="AG469" s="20"/>
      <c r="AH469" s="20"/>
      <c r="AI469" s="20"/>
      <c r="AJ469" s="20"/>
      <c r="AK469" s="20"/>
      <c r="AL469" s="20"/>
      <c r="AM469" s="20"/>
      <c r="AN469" s="20"/>
      <c r="AO469" s="20"/>
      <c r="AP469" s="20"/>
      <c r="AQ469" s="20"/>
      <c r="AR469" s="20"/>
      <c r="AS469" s="20"/>
      <c r="AT469" s="20"/>
      <c r="AU469" s="20"/>
      <c r="AV469" s="20"/>
      <c r="AW469" s="20"/>
      <c r="AX469" s="20"/>
      <c r="AY469" s="20"/>
      <c r="AZ469" s="20"/>
      <c r="BA469" s="20"/>
      <c r="BB469" s="20"/>
      <c r="BC469" s="20"/>
      <c r="BD469" s="20"/>
      <c r="BE469" s="20"/>
      <c r="BF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c r="AD470" s="20"/>
      <c r="AE470" s="20"/>
      <c r="AF470" s="20"/>
      <c r="AG470" s="20"/>
      <c r="AH470" s="20"/>
      <c r="AI470" s="20"/>
      <c r="AJ470" s="20"/>
      <c r="AK470" s="20"/>
      <c r="AL470" s="20"/>
      <c r="AM470" s="20"/>
      <c r="AN470" s="20"/>
      <c r="AO470" s="20"/>
      <c r="AP470" s="20"/>
      <c r="AQ470" s="20"/>
      <c r="AR470" s="20"/>
      <c r="AS470" s="20"/>
      <c r="AT470" s="20"/>
      <c r="AU470" s="20"/>
      <c r="AV470" s="20"/>
      <c r="AW470" s="20"/>
      <c r="AX470" s="20"/>
      <c r="AY470" s="20"/>
      <c r="AZ470" s="20"/>
      <c r="BA470" s="20"/>
      <c r="BB470" s="20"/>
      <c r="BC470" s="20"/>
      <c r="BD470" s="20"/>
      <c r="BE470" s="20"/>
      <c r="BF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c r="AD471" s="20"/>
      <c r="AE471" s="20"/>
      <c r="AF471" s="20"/>
      <c r="AG471" s="20"/>
      <c r="AH471" s="20"/>
      <c r="AI471" s="20"/>
      <c r="AJ471" s="20"/>
      <c r="AK471" s="20"/>
      <c r="AL471" s="20"/>
      <c r="AM471" s="20"/>
      <c r="AN471" s="20"/>
      <c r="AO471" s="20"/>
      <c r="AP471" s="20"/>
      <c r="AQ471" s="20"/>
      <c r="AR471" s="20"/>
      <c r="AS471" s="20"/>
      <c r="AT471" s="20"/>
      <c r="AU471" s="20"/>
      <c r="AV471" s="20"/>
      <c r="AW471" s="20"/>
      <c r="AX471" s="20"/>
      <c r="AY471" s="20"/>
      <c r="AZ471" s="20"/>
      <c r="BA471" s="20"/>
      <c r="BB471" s="20"/>
      <c r="BC471" s="20"/>
      <c r="BD471" s="20"/>
      <c r="BE471" s="20"/>
      <c r="BF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c r="AD472" s="20"/>
      <c r="AE472" s="20"/>
      <c r="AF472" s="20"/>
      <c r="AG472" s="20"/>
      <c r="AH472" s="20"/>
      <c r="AI472" s="20"/>
      <c r="AJ472" s="20"/>
      <c r="AK472" s="20"/>
      <c r="AL472" s="20"/>
      <c r="AM472" s="20"/>
      <c r="AN472" s="20"/>
      <c r="AO472" s="20"/>
      <c r="AP472" s="20"/>
      <c r="AQ472" s="20"/>
      <c r="AR472" s="20"/>
      <c r="AS472" s="20"/>
      <c r="AT472" s="20"/>
      <c r="AU472" s="20"/>
      <c r="AV472" s="20"/>
      <c r="AW472" s="20"/>
      <c r="AX472" s="20"/>
      <c r="AY472" s="20"/>
      <c r="AZ472" s="20"/>
      <c r="BA472" s="20"/>
      <c r="BB472" s="20"/>
      <c r="BC472" s="20"/>
      <c r="BD472" s="20"/>
      <c r="BE472" s="20"/>
      <c r="BF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c r="AD473" s="20"/>
      <c r="AE473" s="20"/>
      <c r="AF473" s="20"/>
      <c r="AG473" s="20"/>
      <c r="AH473" s="20"/>
      <c r="AI473" s="20"/>
      <c r="AJ473" s="20"/>
      <c r="AK473" s="20"/>
      <c r="AL473" s="20"/>
      <c r="AM473" s="20"/>
      <c r="AN473" s="20"/>
      <c r="AO473" s="20"/>
      <c r="AP473" s="20"/>
      <c r="AQ473" s="20"/>
      <c r="AR473" s="20"/>
      <c r="AS473" s="20"/>
      <c r="AT473" s="20"/>
      <c r="AU473" s="20"/>
      <c r="AV473" s="20"/>
      <c r="AW473" s="20"/>
      <c r="AX473" s="20"/>
      <c r="AY473" s="20"/>
      <c r="AZ473" s="20"/>
      <c r="BA473" s="20"/>
      <c r="BB473" s="20"/>
      <c r="BC473" s="20"/>
      <c r="BD473" s="20"/>
      <c r="BE473" s="20"/>
      <c r="BF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c r="AD474" s="20"/>
      <c r="AE474" s="20"/>
      <c r="AF474" s="20"/>
      <c r="AG474" s="20"/>
      <c r="AH474" s="20"/>
      <c r="AI474" s="20"/>
      <c r="AJ474" s="20"/>
      <c r="AK474" s="20"/>
      <c r="AL474" s="20"/>
      <c r="AM474" s="20"/>
      <c r="AN474" s="20"/>
      <c r="AO474" s="20"/>
      <c r="AP474" s="20"/>
      <c r="AQ474" s="20"/>
      <c r="AR474" s="20"/>
      <c r="AS474" s="20"/>
      <c r="AT474" s="20"/>
      <c r="AU474" s="20"/>
      <c r="AV474" s="20"/>
      <c r="AW474" s="20"/>
      <c r="AX474" s="20"/>
      <c r="AY474" s="20"/>
      <c r="AZ474" s="20"/>
      <c r="BA474" s="20"/>
      <c r="BB474" s="20"/>
      <c r="BC474" s="20"/>
      <c r="BD474" s="20"/>
      <c r="BE474" s="20"/>
      <c r="BF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c r="AD475" s="20"/>
      <c r="AE475" s="20"/>
      <c r="AF475" s="20"/>
      <c r="AG475" s="20"/>
      <c r="AH475" s="20"/>
      <c r="AI475" s="20"/>
      <c r="AJ475" s="20"/>
      <c r="AK475" s="20"/>
      <c r="AL475" s="20"/>
      <c r="AM475" s="20"/>
      <c r="AN475" s="20"/>
      <c r="AO475" s="20"/>
      <c r="AP475" s="20"/>
      <c r="AQ475" s="20"/>
      <c r="AR475" s="20"/>
      <c r="AS475" s="20"/>
      <c r="AT475" s="20"/>
      <c r="AU475" s="20"/>
      <c r="AV475" s="20"/>
      <c r="AW475" s="20"/>
      <c r="AX475" s="20"/>
      <c r="AY475" s="20"/>
      <c r="AZ475" s="20"/>
      <c r="BA475" s="20"/>
      <c r="BB475" s="20"/>
      <c r="BC475" s="20"/>
      <c r="BD475" s="20"/>
      <c r="BE475" s="20"/>
      <c r="BF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c r="AD476" s="20"/>
      <c r="AE476" s="20"/>
      <c r="AF476" s="20"/>
      <c r="AG476" s="20"/>
      <c r="AH476" s="20"/>
      <c r="AI476" s="20"/>
      <c r="AJ476" s="20"/>
      <c r="AK476" s="20"/>
      <c r="AL476" s="20"/>
      <c r="AM476" s="20"/>
      <c r="AN476" s="20"/>
      <c r="AO476" s="20"/>
      <c r="AP476" s="20"/>
      <c r="AQ476" s="20"/>
      <c r="AR476" s="20"/>
      <c r="AS476" s="20"/>
      <c r="AT476" s="20"/>
      <c r="AU476" s="20"/>
      <c r="AV476" s="20"/>
      <c r="AW476" s="20"/>
      <c r="AX476" s="20"/>
      <c r="AY476" s="20"/>
      <c r="AZ476" s="20"/>
      <c r="BA476" s="20"/>
      <c r="BB476" s="20"/>
      <c r="BC476" s="20"/>
      <c r="BD476" s="20"/>
      <c r="BE476" s="20"/>
      <c r="BF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c r="AD477" s="20"/>
      <c r="AE477" s="20"/>
      <c r="AF477" s="20"/>
      <c r="AG477" s="20"/>
      <c r="AH477" s="20"/>
      <c r="AI477" s="20"/>
      <c r="AJ477" s="20"/>
      <c r="AK477" s="20"/>
      <c r="AL477" s="20"/>
      <c r="AM477" s="20"/>
      <c r="AN477" s="20"/>
      <c r="AO477" s="20"/>
      <c r="AP477" s="20"/>
      <c r="AQ477" s="20"/>
      <c r="AR477" s="20"/>
      <c r="AS477" s="20"/>
      <c r="AT477" s="20"/>
      <c r="AU477" s="20"/>
      <c r="AV477" s="20"/>
      <c r="AW477" s="20"/>
      <c r="AX477" s="20"/>
      <c r="AY477" s="20"/>
      <c r="AZ477" s="20"/>
      <c r="BA477" s="20"/>
      <c r="BB477" s="20"/>
      <c r="BC477" s="20"/>
      <c r="BD477" s="20"/>
      <c r="BE477" s="20"/>
      <c r="BF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c r="AD478" s="20"/>
      <c r="AE478" s="20"/>
      <c r="AF478" s="20"/>
      <c r="AG478" s="20"/>
      <c r="AH478" s="20"/>
      <c r="AI478" s="20"/>
      <c r="AJ478" s="20"/>
      <c r="AK478" s="20"/>
      <c r="AL478" s="20"/>
      <c r="AM478" s="20"/>
      <c r="AN478" s="20"/>
      <c r="AO478" s="20"/>
      <c r="AP478" s="20"/>
      <c r="AQ478" s="20"/>
      <c r="AR478" s="20"/>
      <c r="AS478" s="20"/>
      <c r="AT478" s="20"/>
      <c r="AU478" s="20"/>
      <c r="AV478" s="20"/>
      <c r="AW478" s="20"/>
      <c r="AX478" s="20"/>
      <c r="AY478" s="20"/>
      <c r="AZ478" s="20"/>
      <c r="BA478" s="20"/>
      <c r="BB478" s="20"/>
      <c r="BC478" s="20"/>
      <c r="BD478" s="20"/>
      <c r="BE478" s="20"/>
      <c r="BF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c r="AD479" s="20"/>
      <c r="AE479" s="20"/>
      <c r="AF479" s="20"/>
      <c r="AG479" s="20"/>
      <c r="AH479" s="20"/>
      <c r="AI479" s="20"/>
      <c r="AJ479" s="20"/>
      <c r="AK479" s="20"/>
      <c r="AL479" s="20"/>
      <c r="AM479" s="20"/>
      <c r="AN479" s="20"/>
      <c r="AO479" s="20"/>
      <c r="AP479" s="20"/>
      <c r="AQ479" s="20"/>
      <c r="AR479" s="20"/>
      <c r="AS479" s="20"/>
      <c r="AT479" s="20"/>
      <c r="AU479" s="20"/>
      <c r="AV479" s="20"/>
      <c r="AW479" s="20"/>
      <c r="AX479" s="20"/>
      <c r="AY479" s="20"/>
      <c r="AZ479" s="20"/>
      <c r="BA479" s="20"/>
      <c r="BB479" s="20"/>
      <c r="BC479" s="20"/>
      <c r="BD479" s="20"/>
      <c r="BE479" s="20"/>
      <c r="BF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c r="AD480" s="20"/>
      <c r="AE480" s="20"/>
      <c r="AF480" s="20"/>
      <c r="AG480" s="20"/>
      <c r="AH480" s="20"/>
      <c r="AI480" s="20"/>
      <c r="AJ480" s="20"/>
      <c r="AK480" s="20"/>
      <c r="AL480" s="20"/>
      <c r="AM480" s="20"/>
      <c r="AN480" s="20"/>
      <c r="AO480" s="20"/>
      <c r="AP480" s="20"/>
      <c r="AQ480" s="20"/>
      <c r="AR480" s="20"/>
      <c r="AS480" s="20"/>
      <c r="AT480" s="20"/>
      <c r="AU480" s="20"/>
      <c r="AV480" s="20"/>
      <c r="AW480" s="20"/>
      <c r="AX480" s="20"/>
      <c r="AY480" s="20"/>
      <c r="AZ480" s="20"/>
      <c r="BA480" s="20"/>
      <c r="BB480" s="20"/>
      <c r="BC480" s="20"/>
      <c r="BD480" s="20"/>
      <c r="BE480" s="20"/>
      <c r="BF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c r="AD481" s="20"/>
      <c r="AE481" s="20"/>
      <c r="AF481" s="20"/>
      <c r="AG481" s="20"/>
      <c r="AH481" s="20"/>
      <c r="AI481" s="20"/>
      <c r="AJ481" s="20"/>
      <c r="AK481" s="20"/>
      <c r="AL481" s="20"/>
      <c r="AM481" s="20"/>
      <c r="AN481" s="20"/>
      <c r="AO481" s="20"/>
      <c r="AP481" s="20"/>
      <c r="AQ481" s="20"/>
      <c r="AR481" s="20"/>
      <c r="AS481" s="20"/>
      <c r="AT481" s="20"/>
      <c r="AU481" s="20"/>
      <c r="AV481" s="20"/>
      <c r="AW481" s="20"/>
      <c r="AX481" s="20"/>
      <c r="AY481" s="20"/>
      <c r="AZ481" s="20"/>
      <c r="BA481" s="20"/>
      <c r="BB481" s="20"/>
      <c r="BC481" s="20"/>
      <c r="BD481" s="20"/>
      <c r="BE481" s="20"/>
      <c r="BF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c r="AD482" s="20"/>
      <c r="AE482" s="20"/>
      <c r="AF482" s="20"/>
      <c r="AG482" s="20"/>
      <c r="AH482" s="20"/>
      <c r="AI482" s="20"/>
      <c r="AJ482" s="20"/>
      <c r="AK482" s="20"/>
      <c r="AL482" s="20"/>
      <c r="AM482" s="20"/>
      <c r="AN482" s="20"/>
      <c r="AO482" s="20"/>
      <c r="AP482" s="20"/>
      <c r="AQ482" s="20"/>
      <c r="AR482" s="20"/>
      <c r="AS482" s="20"/>
      <c r="AT482" s="20"/>
      <c r="AU482" s="20"/>
      <c r="AV482" s="20"/>
      <c r="AW482" s="20"/>
      <c r="AX482" s="20"/>
      <c r="AY482" s="20"/>
      <c r="AZ482" s="20"/>
      <c r="BA482" s="20"/>
      <c r="BB482" s="20"/>
      <c r="BC482" s="20"/>
      <c r="BD482" s="20"/>
      <c r="BE482" s="20"/>
      <c r="BF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c r="AD483" s="20"/>
      <c r="AE483" s="20"/>
      <c r="AF483" s="20"/>
      <c r="AG483" s="20"/>
      <c r="AH483" s="20"/>
      <c r="AI483" s="20"/>
      <c r="AJ483" s="20"/>
      <c r="AK483" s="20"/>
      <c r="AL483" s="20"/>
      <c r="AM483" s="20"/>
      <c r="AN483" s="20"/>
      <c r="AO483" s="20"/>
      <c r="AP483" s="20"/>
      <c r="AQ483" s="20"/>
      <c r="AR483" s="20"/>
      <c r="AS483" s="20"/>
      <c r="AT483" s="20"/>
      <c r="AU483" s="20"/>
      <c r="AV483" s="20"/>
      <c r="AW483" s="20"/>
      <c r="AX483" s="20"/>
      <c r="AY483" s="20"/>
      <c r="AZ483" s="20"/>
      <c r="BA483" s="20"/>
      <c r="BB483" s="20"/>
      <c r="BC483" s="20"/>
      <c r="BD483" s="20"/>
      <c r="BE483" s="20"/>
      <c r="BF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c r="AD484" s="20"/>
      <c r="AE484" s="20"/>
      <c r="AF484" s="20"/>
      <c r="AG484" s="20"/>
      <c r="AH484" s="20"/>
      <c r="AI484" s="20"/>
      <c r="AJ484" s="20"/>
      <c r="AK484" s="20"/>
      <c r="AL484" s="20"/>
      <c r="AM484" s="20"/>
      <c r="AN484" s="20"/>
      <c r="AO484" s="20"/>
      <c r="AP484" s="20"/>
      <c r="AQ484" s="20"/>
      <c r="AR484" s="20"/>
      <c r="AS484" s="20"/>
      <c r="AT484" s="20"/>
      <c r="AU484" s="20"/>
      <c r="AV484" s="20"/>
      <c r="AW484" s="20"/>
      <c r="AX484" s="20"/>
      <c r="AY484" s="20"/>
      <c r="AZ484" s="20"/>
      <c r="BA484" s="20"/>
      <c r="BB484" s="20"/>
      <c r="BC484" s="20"/>
      <c r="BD484" s="20"/>
      <c r="BE484" s="20"/>
      <c r="BF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c r="AD485" s="20"/>
      <c r="AE485" s="20"/>
      <c r="AF485" s="20"/>
      <c r="AG485" s="20"/>
      <c r="AH485" s="20"/>
      <c r="AI485" s="20"/>
      <c r="AJ485" s="20"/>
      <c r="AK485" s="20"/>
      <c r="AL485" s="20"/>
      <c r="AM485" s="20"/>
      <c r="AN485" s="20"/>
      <c r="AO485" s="20"/>
      <c r="AP485" s="20"/>
      <c r="AQ485" s="20"/>
      <c r="AR485" s="20"/>
      <c r="AS485" s="20"/>
      <c r="AT485" s="20"/>
      <c r="AU485" s="20"/>
      <c r="AV485" s="20"/>
      <c r="AW485" s="20"/>
      <c r="AX485" s="20"/>
      <c r="AY485" s="20"/>
      <c r="AZ485" s="20"/>
      <c r="BA485" s="20"/>
      <c r="BB485" s="20"/>
      <c r="BC485" s="20"/>
      <c r="BD485" s="20"/>
      <c r="BE485" s="20"/>
      <c r="BF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c r="AD486" s="20"/>
      <c r="AE486" s="20"/>
      <c r="AF486" s="20"/>
      <c r="AG486" s="20"/>
      <c r="AH486" s="20"/>
      <c r="AI486" s="20"/>
      <c r="AJ486" s="20"/>
      <c r="AK486" s="20"/>
      <c r="AL486" s="20"/>
      <c r="AM486" s="20"/>
      <c r="AN486" s="20"/>
      <c r="AO486" s="20"/>
      <c r="AP486" s="20"/>
      <c r="AQ486" s="20"/>
      <c r="AR486" s="20"/>
      <c r="AS486" s="20"/>
      <c r="AT486" s="20"/>
      <c r="AU486" s="20"/>
      <c r="AV486" s="20"/>
      <c r="AW486" s="20"/>
      <c r="AX486" s="20"/>
      <c r="AY486" s="20"/>
      <c r="AZ486" s="20"/>
      <c r="BA486" s="20"/>
      <c r="BB486" s="20"/>
      <c r="BC486" s="20"/>
      <c r="BD486" s="20"/>
      <c r="BE486" s="20"/>
      <c r="BF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c r="AD487" s="20"/>
      <c r="AE487" s="20"/>
      <c r="AF487" s="20"/>
      <c r="AG487" s="20"/>
      <c r="AH487" s="20"/>
      <c r="AI487" s="20"/>
      <c r="AJ487" s="20"/>
      <c r="AK487" s="20"/>
      <c r="AL487" s="20"/>
      <c r="AM487" s="20"/>
      <c r="AN487" s="20"/>
      <c r="AO487" s="20"/>
      <c r="AP487" s="20"/>
      <c r="AQ487" s="20"/>
      <c r="AR487" s="20"/>
      <c r="AS487" s="20"/>
      <c r="AT487" s="20"/>
      <c r="AU487" s="20"/>
      <c r="AV487" s="20"/>
      <c r="AW487" s="20"/>
      <c r="AX487" s="20"/>
      <c r="AY487" s="20"/>
      <c r="AZ487" s="20"/>
      <c r="BA487" s="20"/>
      <c r="BB487" s="20"/>
      <c r="BC487" s="20"/>
      <c r="BD487" s="20"/>
      <c r="BE487" s="20"/>
      <c r="BF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c r="AD488" s="20"/>
      <c r="AE488" s="20"/>
      <c r="AF488" s="20"/>
      <c r="AG488" s="20"/>
      <c r="AH488" s="20"/>
      <c r="AI488" s="20"/>
      <c r="AJ488" s="20"/>
      <c r="AK488" s="20"/>
      <c r="AL488" s="20"/>
      <c r="AM488" s="20"/>
      <c r="AN488" s="20"/>
      <c r="AO488" s="20"/>
      <c r="AP488" s="20"/>
      <c r="AQ488" s="20"/>
      <c r="AR488" s="20"/>
      <c r="AS488" s="20"/>
      <c r="AT488" s="20"/>
      <c r="AU488" s="20"/>
      <c r="AV488" s="20"/>
      <c r="AW488" s="20"/>
      <c r="AX488" s="20"/>
      <c r="AY488" s="20"/>
      <c r="AZ488" s="20"/>
      <c r="BA488" s="20"/>
      <c r="BB488" s="20"/>
      <c r="BC488" s="20"/>
      <c r="BD488" s="20"/>
      <c r="BE488" s="20"/>
      <c r="BF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c r="AD489" s="20"/>
      <c r="AE489" s="20"/>
      <c r="AF489" s="20"/>
      <c r="AG489" s="20"/>
      <c r="AH489" s="20"/>
      <c r="AI489" s="20"/>
      <c r="AJ489" s="20"/>
      <c r="AK489" s="20"/>
      <c r="AL489" s="20"/>
      <c r="AM489" s="20"/>
      <c r="AN489" s="20"/>
      <c r="AO489" s="20"/>
      <c r="AP489" s="20"/>
      <c r="AQ489" s="20"/>
      <c r="AR489" s="20"/>
      <c r="AS489" s="20"/>
      <c r="AT489" s="20"/>
      <c r="AU489" s="20"/>
      <c r="AV489" s="20"/>
      <c r="AW489" s="20"/>
      <c r="AX489" s="20"/>
      <c r="AY489" s="20"/>
      <c r="AZ489" s="20"/>
      <c r="BA489" s="20"/>
      <c r="BB489" s="20"/>
      <c r="BC489" s="20"/>
      <c r="BD489" s="20"/>
      <c r="BE489" s="20"/>
      <c r="BF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c r="AD490" s="20"/>
      <c r="AE490" s="20"/>
      <c r="AF490" s="20"/>
      <c r="AG490" s="20"/>
      <c r="AH490" s="20"/>
      <c r="AI490" s="20"/>
      <c r="AJ490" s="20"/>
      <c r="AK490" s="20"/>
      <c r="AL490" s="20"/>
      <c r="AM490" s="20"/>
      <c r="AN490" s="20"/>
      <c r="AO490" s="20"/>
      <c r="AP490" s="20"/>
      <c r="AQ490" s="20"/>
      <c r="AR490" s="20"/>
      <c r="AS490" s="20"/>
      <c r="AT490" s="20"/>
      <c r="AU490" s="20"/>
      <c r="AV490" s="20"/>
      <c r="AW490" s="20"/>
      <c r="AX490" s="20"/>
      <c r="AY490" s="20"/>
      <c r="AZ490" s="20"/>
      <c r="BA490" s="20"/>
      <c r="BB490" s="20"/>
      <c r="BC490" s="20"/>
      <c r="BD490" s="20"/>
      <c r="BE490" s="20"/>
      <c r="BF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c r="AD491" s="20"/>
      <c r="AE491" s="20"/>
      <c r="AF491" s="20"/>
      <c r="AG491" s="20"/>
      <c r="AH491" s="20"/>
      <c r="AI491" s="20"/>
      <c r="AJ491" s="20"/>
      <c r="AK491" s="20"/>
      <c r="AL491" s="20"/>
      <c r="AM491" s="20"/>
      <c r="AN491" s="20"/>
      <c r="AO491" s="20"/>
      <c r="AP491" s="20"/>
      <c r="AQ491" s="20"/>
      <c r="AR491" s="20"/>
      <c r="AS491" s="20"/>
      <c r="AT491" s="20"/>
      <c r="AU491" s="20"/>
      <c r="AV491" s="20"/>
      <c r="AW491" s="20"/>
      <c r="AX491" s="20"/>
      <c r="AY491" s="20"/>
      <c r="AZ491" s="20"/>
      <c r="BA491" s="20"/>
      <c r="BB491" s="20"/>
      <c r="BC491" s="20"/>
      <c r="BD491" s="20"/>
      <c r="BE491" s="20"/>
      <c r="BF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c r="AD492" s="20"/>
      <c r="AE492" s="20"/>
      <c r="AF492" s="20"/>
      <c r="AG492" s="20"/>
      <c r="AH492" s="20"/>
      <c r="AI492" s="20"/>
      <c r="AJ492" s="20"/>
      <c r="AK492" s="20"/>
      <c r="AL492" s="20"/>
      <c r="AM492" s="20"/>
      <c r="AN492" s="20"/>
      <c r="AO492" s="20"/>
      <c r="AP492" s="20"/>
      <c r="AQ492" s="20"/>
      <c r="AR492" s="20"/>
      <c r="AS492" s="20"/>
      <c r="AT492" s="20"/>
      <c r="AU492" s="20"/>
      <c r="AV492" s="20"/>
      <c r="AW492" s="20"/>
      <c r="AX492" s="20"/>
      <c r="AY492" s="20"/>
      <c r="AZ492" s="20"/>
      <c r="BA492" s="20"/>
      <c r="BB492" s="20"/>
      <c r="BC492" s="20"/>
      <c r="BD492" s="20"/>
      <c r="BE492" s="20"/>
      <c r="BF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c r="AD493" s="20"/>
      <c r="AE493" s="20"/>
      <c r="AF493" s="20"/>
      <c r="AG493" s="20"/>
      <c r="AH493" s="20"/>
      <c r="AI493" s="20"/>
      <c r="AJ493" s="20"/>
      <c r="AK493" s="20"/>
      <c r="AL493" s="20"/>
      <c r="AM493" s="20"/>
      <c r="AN493" s="20"/>
      <c r="AO493" s="20"/>
      <c r="AP493" s="20"/>
      <c r="AQ493" s="20"/>
      <c r="AR493" s="20"/>
      <c r="AS493" s="20"/>
      <c r="AT493" s="20"/>
      <c r="AU493" s="20"/>
      <c r="AV493" s="20"/>
      <c r="AW493" s="20"/>
      <c r="AX493" s="20"/>
      <c r="AY493" s="20"/>
      <c r="AZ493" s="20"/>
      <c r="BA493" s="20"/>
      <c r="BB493" s="20"/>
      <c r="BC493" s="20"/>
      <c r="BD493" s="20"/>
      <c r="BE493" s="20"/>
      <c r="BF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c r="AD494" s="20"/>
      <c r="AE494" s="20"/>
      <c r="AF494" s="20"/>
      <c r="AG494" s="20"/>
      <c r="AH494" s="20"/>
      <c r="AI494" s="20"/>
      <c r="AJ494" s="20"/>
      <c r="AK494" s="20"/>
      <c r="AL494" s="20"/>
      <c r="AM494" s="20"/>
      <c r="AN494" s="20"/>
      <c r="AO494" s="20"/>
      <c r="AP494" s="20"/>
      <c r="AQ494" s="20"/>
      <c r="AR494" s="20"/>
      <c r="AS494" s="20"/>
      <c r="AT494" s="20"/>
      <c r="AU494" s="20"/>
      <c r="AV494" s="20"/>
      <c r="AW494" s="20"/>
      <c r="AX494" s="20"/>
      <c r="AY494" s="20"/>
      <c r="AZ494" s="20"/>
      <c r="BA494" s="20"/>
      <c r="BB494" s="20"/>
      <c r="BC494" s="20"/>
      <c r="BD494" s="20"/>
      <c r="BE494" s="20"/>
      <c r="BF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c r="AD495" s="20"/>
      <c r="AE495" s="20"/>
      <c r="AF495" s="20"/>
      <c r="AG495" s="20"/>
      <c r="AH495" s="20"/>
      <c r="AI495" s="20"/>
      <c r="AJ495" s="20"/>
      <c r="AK495" s="20"/>
      <c r="AL495" s="20"/>
      <c r="AM495" s="20"/>
      <c r="AN495" s="20"/>
      <c r="AO495" s="20"/>
      <c r="AP495" s="20"/>
      <c r="AQ495" s="20"/>
      <c r="AR495" s="20"/>
      <c r="AS495" s="20"/>
      <c r="AT495" s="20"/>
      <c r="AU495" s="20"/>
      <c r="AV495" s="20"/>
      <c r="AW495" s="20"/>
      <c r="AX495" s="20"/>
      <c r="AY495" s="20"/>
      <c r="AZ495" s="20"/>
      <c r="BA495" s="20"/>
      <c r="BB495" s="20"/>
      <c r="BC495" s="20"/>
      <c r="BD495" s="20"/>
      <c r="BE495" s="20"/>
      <c r="BF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c r="AD496" s="20"/>
      <c r="AE496" s="20"/>
      <c r="AF496" s="20"/>
      <c r="AG496" s="20"/>
      <c r="AH496" s="20"/>
      <c r="AI496" s="20"/>
      <c r="AJ496" s="20"/>
      <c r="AK496" s="20"/>
      <c r="AL496" s="20"/>
      <c r="AM496" s="20"/>
      <c r="AN496" s="20"/>
      <c r="AO496" s="20"/>
      <c r="AP496" s="20"/>
      <c r="AQ496" s="20"/>
      <c r="AR496" s="20"/>
      <c r="AS496" s="20"/>
      <c r="AT496" s="20"/>
      <c r="AU496" s="20"/>
      <c r="AV496" s="20"/>
      <c r="AW496" s="20"/>
      <c r="AX496" s="20"/>
      <c r="AY496" s="20"/>
      <c r="AZ496" s="20"/>
      <c r="BA496" s="20"/>
      <c r="BB496" s="20"/>
      <c r="BC496" s="20"/>
      <c r="BD496" s="20"/>
      <c r="BE496" s="20"/>
      <c r="BF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c r="AD497" s="20"/>
      <c r="AE497" s="20"/>
      <c r="AF497" s="20"/>
      <c r="AG497" s="20"/>
      <c r="AH497" s="20"/>
      <c r="AI497" s="20"/>
      <c r="AJ497" s="20"/>
      <c r="AK497" s="20"/>
      <c r="AL497" s="20"/>
      <c r="AM497" s="20"/>
      <c r="AN497" s="20"/>
      <c r="AO497" s="20"/>
      <c r="AP497" s="20"/>
      <c r="AQ497" s="20"/>
      <c r="AR497" s="20"/>
      <c r="AS497" s="20"/>
      <c r="AT497" s="20"/>
      <c r="AU497" s="20"/>
      <c r="AV497" s="20"/>
      <c r="AW497" s="20"/>
      <c r="AX497" s="20"/>
      <c r="AY497" s="20"/>
      <c r="AZ497" s="20"/>
      <c r="BA497" s="20"/>
      <c r="BB497" s="20"/>
      <c r="BC497" s="20"/>
      <c r="BD497" s="20"/>
      <c r="BE497" s="20"/>
      <c r="BF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c r="AD498" s="20"/>
      <c r="AE498" s="20"/>
      <c r="AF498" s="20"/>
      <c r="AG498" s="20"/>
      <c r="AH498" s="20"/>
      <c r="AI498" s="20"/>
      <c r="AJ498" s="20"/>
      <c r="AK498" s="20"/>
      <c r="AL498" s="20"/>
      <c r="AM498" s="20"/>
      <c r="AN498" s="20"/>
      <c r="AO498" s="20"/>
      <c r="AP498" s="20"/>
      <c r="AQ498" s="20"/>
      <c r="AR498" s="20"/>
      <c r="AS498" s="20"/>
      <c r="AT498" s="20"/>
      <c r="AU498" s="20"/>
      <c r="AV498" s="20"/>
      <c r="AW498" s="20"/>
      <c r="AX498" s="20"/>
      <c r="AY498" s="20"/>
      <c r="AZ498" s="20"/>
      <c r="BA498" s="20"/>
      <c r="BB498" s="20"/>
      <c r="BC498" s="20"/>
      <c r="BD498" s="20"/>
      <c r="BE498" s="20"/>
      <c r="BF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c r="AD499" s="20"/>
      <c r="AE499" s="20"/>
      <c r="AF499" s="20"/>
      <c r="AG499" s="20"/>
      <c r="AH499" s="20"/>
      <c r="AI499" s="20"/>
      <c r="AJ499" s="20"/>
      <c r="AK499" s="20"/>
      <c r="AL499" s="20"/>
      <c r="AM499" s="20"/>
      <c r="AN499" s="20"/>
      <c r="AO499" s="20"/>
      <c r="AP499" s="20"/>
      <c r="AQ499" s="20"/>
      <c r="AR499" s="20"/>
      <c r="AS499" s="20"/>
      <c r="AT499" s="20"/>
      <c r="AU499" s="20"/>
      <c r="AV499" s="20"/>
      <c r="AW499" s="20"/>
      <c r="AX499" s="20"/>
      <c r="AY499" s="20"/>
      <c r="AZ499" s="20"/>
      <c r="BA499" s="20"/>
      <c r="BB499" s="20"/>
      <c r="BC499" s="20"/>
      <c r="BD499" s="20"/>
      <c r="BE499" s="20"/>
      <c r="BF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c r="AD500" s="20"/>
      <c r="AE500" s="20"/>
      <c r="AF500" s="20"/>
      <c r="AG500" s="20"/>
      <c r="AH500" s="20"/>
      <c r="AI500" s="20"/>
      <c r="AJ500" s="20"/>
      <c r="AK500" s="20"/>
      <c r="AL500" s="20"/>
      <c r="AM500" s="20"/>
      <c r="AN500" s="20"/>
      <c r="AO500" s="20"/>
      <c r="AP500" s="20"/>
      <c r="AQ500" s="20"/>
      <c r="AR500" s="20"/>
      <c r="AS500" s="20"/>
      <c r="AT500" s="20"/>
      <c r="AU500" s="20"/>
      <c r="AV500" s="20"/>
      <c r="AW500" s="20"/>
      <c r="AX500" s="20"/>
      <c r="AY500" s="20"/>
      <c r="AZ500" s="20"/>
      <c r="BA500" s="20"/>
      <c r="BB500" s="20"/>
      <c r="BC500" s="20"/>
      <c r="BD500" s="20"/>
      <c r="BE500" s="20"/>
      <c r="BF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c r="AD501" s="20"/>
      <c r="AE501" s="20"/>
      <c r="AF501" s="20"/>
      <c r="AG501" s="20"/>
      <c r="AH501" s="20"/>
      <c r="AI501" s="20"/>
      <c r="AJ501" s="20"/>
      <c r="AK501" s="20"/>
      <c r="AL501" s="20"/>
      <c r="AM501" s="20"/>
      <c r="AN501" s="20"/>
      <c r="AO501" s="20"/>
      <c r="AP501" s="20"/>
      <c r="AQ501" s="20"/>
      <c r="AR501" s="20"/>
      <c r="AS501" s="20"/>
      <c r="AT501" s="20"/>
      <c r="AU501" s="20"/>
      <c r="AV501" s="20"/>
      <c r="AW501" s="20"/>
      <c r="AX501" s="20"/>
      <c r="AY501" s="20"/>
      <c r="AZ501" s="20"/>
      <c r="BA501" s="20"/>
      <c r="BB501" s="20"/>
      <c r="BC501" s="20"/>
      <c r="BD501" s="20"/>
      <c r="BE501" s="20"/>
      <c r="BF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c r="AD502" s="20"/>
      <c r="AE502" s="20"/>
      <c r="AF502" s="20"/>
      <c r="AG502" s="20"/>
      <c r="AH502" s="20"/>
      <c r="AI502" s="20"/>
      <c r="AJ502" s="20"/>
      <c r="AK502" s="20"/>
      <c r="AL502" s="20"/>
      <c r="AM502" s="20"/>
      <c r="AN502" s="20"/>
      <c r="AO502" s="20"/>
      <c r="AP502" s="20"/>
      <c r="AQ502" s="20"/>
      <c r="AR502" s="20"/>
      <c r="AS502" s="20"/>
      <c r="AT502" s="20"/>
      <c r="AU502" s="20"/>
      <c r="AV502" s="20"/>
      <c r="AW502" s="20"/>
      <c r="AX502" s="20"/>
      <c r="AY502" s="20"/>
      <c r="AZ502" s="20"/>
      <c r="BA502" s="20"/>
      <c r="BB502" s="20"/>
      <c r="BC502" s="20"/>
      <c r="BD502" s="20"/>
      <c r="BE502" s="20"/>
      <c r="BF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c r="AD503" s="20"/>
      <c r="AE503" s="20"/>
      <c r="AF503" s="20"/>
      <c r="AG503" s="20"/>
      <c r="AH503" s="20"/>
      <c r="AI503" s="20"/>
      <c r="AJ503" s="20"/>
      <c r="AK503" s="20"/>
      <c r="AL503" s="20"/>
      <c r="AM503" s="20"/>
      <c r="AN503" s="20"/>
      <c r="AO503" s="20"/>
      <c r="AP503" s="20"/>
      <c r="AQ503" s="20"/>
      <c r="AR503" s="20"/>
      <c r="AS503" s="20"/>
      <c r="AT503" s="20"/>
      <c r="AU503" s="20"/>
      <c r="AV503" s="20"/>
      <c r="AW503" s="20"/>
      <c r="AX503" s="20"/>
      <c r="AY503" s="20"/>
      <c r="AZ503" s="20"/>
      <c r="BA503" s="20"/>
      <c r="BB503" s="20"/>
      <c r="BC503" s="20"/>
      <c r="BD503" s="20"/>
      <c r="BE503" s="20"/>
      <c r="BF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c r="AD504" s="20"/>
      <c r="AE504" s="20"/>
      <c r="AF504" s="20"/>
      <c r="AG504" s="20"/>
      <c r="AH504" s="20"/>
      <c r="AI504" s="20"/>
      <c r="AJ504" s="20"/>
      <c r="AK504" s="20"/>
      <c r="AL504" s="20"/>
      <c r="AM504" s="20"/>
      <c r="AN504" s="20"/>
      <c r="AO504" s="20"/>
      <c r="AP504" s="20"/>
      <c r="AQ504" s="20"/>
      <c r="AR504" s="20"/>
      <c r="AS504" s="20"/>
      <c r="AT504" s="20"/>
      <c r="AU504" s="20"/>
      <c r="AV504" s="20"/>
      <c r="AW504" s="20"/>
      <c r="AX504" s="20"/>
      <c r="AY504" s="20"/>
      <c r="AZ504" s="20"/>
      <c r="BA504" s="20"/>
      <c r="BB504" s="20"/>
      <c r="BC504" s="20"/>
      <c r="BD504" s="20"/>
      <c r="BE504" s="20"/>
      <c r="BF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c r="AD505" s="20"/>
      <c r="AE505" s="20"/>
      <c r="AF505" s="20"/>
      <c r="AG505" s="20"/>
      <c r="AH505" s="20"/>
      <c r="AI505" s="20"/>
      <c r="AJ505" s="20"/>
      <c r="AK505" s="20"/>
      <c r="AL505" s="20"/>
      <c r="AM505" s="20"/>
      <c r="AN505" s="20"/>
      <c r="AO505" s="20"/>
      <c r="AP505" s="20"/>
      <c r="AQ505" s="20"/>
      <c r="AR505" s="20"/>
      <c r="AS505" s="20"/>
      <c r="AT505" s="20"/>
      <c r="AU505" s="20"/>
      <c r="AV505" s="20"/>
      <c r="AW505" s="20"/>
      <c r="AX505" s="20"/>
      <c r="AY505" s="20"/>
      <c r="AZ505" s="20"/>
      <c r="BA505" s="20"/>
      <c r="BB505" s="20"/>
      <c r="BC505" s="20"/>
      <c r="BD505" s="20"/>
      <c r="BE505" s="20"/>
      <c r="BF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c r="AD506" s="20"/>
      <c r="AE506" s="20"/>
      <c r="AF506" s="20"/>
      <c r="AG506" s="20"/>
      <c r="AH506" s="20"/>
      <c r="AI506" s="20"/>
      <c r="AJ506" s="20"/>
      <c r="AK506" s="20"/>
      <c r="AL506" s="20"/>
      <c r="AM506" s="20"/>
      <c r="AN506" s="20"/>
      <c r="AO506" s="20"/>
      <c r="AP506" s="20"/>
      <c r="AQ506" s="20"/>
      <c r="AR506" s="20"/>
      <c r="AS506" s="20"/>
      <c r="AT506" s="20"/>
      <c r="AU506" s="20"/>
      <c r="AV506" s="20"/>
      <c r="AW506" s="20"/>
      <c r="AX506" s="20"/>
      <c r="AY506" s="20"/>
      <c r="AZ506" s="20"/>
      <c r="BA506" s="20"/>
      <c r="BB506" s="20"/>
      <c r="BC506" s="20"/>
      <c r="BD506" s="20"/>
      <c r="BE506" s="20"/>
      <c r="BF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c r="AD507" s="20"/>
      <c r="AE507" s="20"/>
      <c r="AF507" s="20"/>
      <c r="AG507" s="20"/>
      <c r="AH507" s="20"/>
      <c r="AI507" s="20"/>
      <c r="AJ507" s="20"/>
      <c r="AK507" s="20"/>
      <c r="AL507" s="20"/>
      <c r="AM507" s="20"/>
      <c r="AN507" s="20"/>
      <c r="AO507" s="20"/>
      <c r="AP507" s="20"/>
      <c r="AQ507" s="20"/>
      <c r="AR507" s="20"/>
      <c r="AS507" s="20"/>
      <c r="AT507" s="20"/>
      <c r="AU507" s="20"/>
      <c r="AV507" s="20"/>
      <c r="AW507" s="20"/>
      <c r="AX507" s="20"/>
      <c r="AY507" s="20"/>
      <c r="AZ507" s="20"/>
      <c r="BA507" s="20"/>
      <c r="BB507" s="20"/>
      <c r="BC507" s="20"/>
      <c r="BD507" s="20"/>
      <c r="BE507" s="20"/>
      <c r="BF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c r="AD508" s="20"/>
      <c r="AE508" s="20"/>
      <c r="AF508" s="20"/>
      <c r="AG508" s="20"/>
      <c r="AH508" s="20"/>
      <c r="AI508" s="20"/>
      <c r="AJ508" s="20"/>
      <c r="AK508" s="20"/>
      <c r="AL508" s="20"/>
      <c r="AM508" s="20"/>
      <c r="AN508" s="20"/>
      <c r="AO508" s="20"/>
      <c r="AP508" s="20"/>
      <c r="AQ508" s="20"/>
      <c r="AR508" s="20"/>
      <c r="AS508" s="20"/>
      <c r="AT508" s="20"/>
      <c r="AU508" s="20"/>
      <c r="AV508" s="20"/>
      <c r="AW508" s="20"/>
      <c r="AX508" s="20"/>
      <c r="AY508" s="20"/>
      <c r="AZ508" s="20"/>
      <c r="BA508" s="20"/>
      <c r="BB508" s="20"/>
      <c r="BC508" s="20"/>
      <c r="BD508" s="20"/>
      <c r="BE508" s="20"/>
      <c r="BF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c r="AD509" s="20"/>
      <c r="AE509" s="20"/>
      <c r="AF509" s="20"/>
      <c r="AG509" s="20"/>
      <c r="AH509" s="20"/>
      <c r="AI509" s="20"/>
      <c r="AJ509" s="20"/>
      <c r="AK509" s="20"/>
      <c r="AL509" s="20"/>
      <c r="AM509" s="20"/>
      <c r="AN509" s="20"/>
      <c r="AO509" s="20"/>
      <c r="AP509" s="20"/>
      <c r="AQ509" s="20"/>
      <c r="AR509" s="20"/>
      <c r="AS509" s="20"/>
      <c r="AT509" s="20"/>
      <c r="AU509" s="20"/>
      <c r="AV509" s="20"/>
      <c r="AW509" s="20"/>
      <c r="AX509" s="20"/>
      <c r="AY509" s="20"/>
      <c r="AZ509" s="20"/>
      <c r="BA509" s="20"/>
      <c r="BB509" s="20"/>
      <c r="BC509" s="20"/>
      <c r="BD509" s="20"/>
      <c r="BE509" s="20"/>
      <c r="BF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c r="AD510" s="20"/>
      <c r="AE510" s="20"/>
      <c r="AF510" s="20"/>
      <c r="AG510" s="20"/>
      <c r="AH510" s="20"/>
      <c r="AI510" s="20"/>
      <c r="AJ510" s="20"/>
      <c r="AK510" s="20"/>
      <c r="AL510" s="20"/>
      <c r="AM510" s="20"/>
      <c r="AN510" s="20"/>
      <c r="AO510" s="20"/>
      <c r="AP510" s="20"/>
      <c r="AQ510" s="20"/>
      <c r="AR510" s="20"/>
      <c r="AS510" s="20"/>
      <c r="AT510" s="20"/>
      <c r="AU510" s="20"/>
      <c r="AV510" s="20"/>
      <c r="AW510" s="20"/>
      <c r="AX510" s="20"/>
      <c r="AY510" s="20"/>
      <c r="AZ510" s="20"/>
      <c r="BA510" s="20"/>
      <c r="BB510" s="20"/>
      <c r="BC510" s="20"/>
      <c r="BD510" s="20"/>
      <c r="BE510" s="20"/>
      <c r="BF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c r="AD511" s="20"/>
      <c r="AE511" s="20"/>
      <c r="AF511" s="20"/>
      <c r="AG511" s="20"/>
      <c r="AH511" s="20"/>
      <c r="AI511" s="20"/>
      <c r="AJ511" s="20"/>
      <c r="AK511" s="20"/>
      <c r="AL511" s="20"/>
      <c r="AM511" s="20"/>
      <c r="AN511" s="20"/>
      <c r="AO511" s="20"/>
      <c r="AP511" s="20"/>
      <c r="AQ511" s="20"/>
      <c r="AR511" s="20"/>
      <c r="AS511" s="20"/>
      <c r="AT511" s="20"/>
      <c r="AU511" s="20"/>
      <c r="AV511" s="20"/>
      <c r="AW511" s="20"/>
      <c r="AX511" s="20"/>
      <c r="AY511" s="20"/>
      <c r="AZ511" s="20"/>
      <c r="BA511" s="20"/>
      <c r="BB511" s="20"/>
      <c r="BC511" s="20"/>
      <c r="BD511" s="20"/>
      <c r="BE511" s="20"/>
      <c r="BF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c r="AD512" s="20"/>
      <c r="AE512" s="20"/>
      <c r="AF512" s="20"/>
      <c r="AG512" s="20"/>
      <c r="AH512" s="20"/>
      <c r="AI512" s="20"/>
      <c r="AJ512" s="20"/>
      <c r="AK512" s="20"/>
      <c r="AL512" s="20"/>
      <c r="AM512" s="20"/>
      <c r="AN512" s="20"/>
      <c r="AO512" s="20"/>
      <c r="AP512" s="20"/>
      <c r="AQ512" s="20"/>
      <c r="AR512" s="20"/>
      <c r="AS512" s="20"/>
      <c r="AT512" s="20"/>
      <c r="AU512" s="20"/>
      <c r="AV512" s="20"/>
      <c r="AW512" s="20"/>
      <c r="AX512" s="20"/>
      <c r="AY512" s="20"/>
      <c r="AZ512" s="20"/>
      <c r="BA512" s="20"/>
      <c r="BB512" s="20"/>
      <c r="BC512" s="20"/>
      <c r="BD512" s="20"/>
      <c r="BE512" s="20"/>
      <c r="BF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c r="AD513" s="20"/>
      <c r="AE513" s="20"/>
      <c r="AF513" s="20"/>
      <c r="AG513" s="20"/>
      <c r="AH513" s="20"/>
      <c r="AI513" s="20"/>
      <c r="AJ513" s="20"/>
      <c r="AK513" s="20"/>
      <c r="AL513" s="20"/>
      <c r="AM513" s="20"/>
      <c r="AN513" s="20"/>
      <c r="AO513" s="20"/>
      <c r="AP513" s="20"/>
      <c r="AQ513" s="20"/>
      <c r="AR513" s="20"/>
      <c r="AS513" s="20"/>
      <c r="AT513" s="20"/>
      <c r="AU513" s="20"/>
      <c r="AV513" s="20"/>
      <c r="AW513" s="20"/>
      <c r="AX513" s="20"/>
      <c r="AY513" s="20"/>
      <c r="AZ513" s="20"/>
      <c r="BA513" s="20"/>
      <c r="BB513" s="20"/>
      <c r="BC513" s="20"/>
      <c r="BD513" s="20"/>
      <c r="BE513" s="20"/>
      <c r="BF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c r="AD514" s="20"/>
      <c r="AE514" s="20"/>
      <c r="AF514" s="20"/>
      <c r="AG514" s="20"/>
      <c r="AH514" s="20"/>
      <c r="AI514" s="20"/>
      <c r="AJ514" s="20"/>
      <c r="AK514" s="20"/>
      <c r="AL514" s="20"/>
      <c r="AM514" s="20"/>
      <c r="AN514" s="20"/>
      <c r="AO514" s="20"/>
      <c r="AP514" s="20"/>
      <c r="AQ514" s="20"/>
      <c r="AR514" s="20"/>
      <c r="AS514" s="20"/>
      <c r="AT514" s="20"/>
      <c r="AU514" s="20"/>
      <c r="AV514" s="20"/>
      <c r="AW514" s="20"/>
      <c r="AX514" s="20"/>
      <c r="AY514" s="20"/>
      <c r="AZ514" s="20"/>
      <c r="BA514" s="20"/>
      <c r="BB514" s="20"/>
      <c r="BC514" s="20"/>
      <c r="BD514" s="20"/>
      <c r="BE514" s="20"/>
      <c r="BF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c r="AD515" s="20"/>
      <c r="AE515" s="20"/>
      <c r="AF515" s="20"/>
      <c r="AG515" s="20"/>
      <c r="AH515" s="20"/>
      <c r="AI515" s="20"/>
      <c r="AJ515" s="20"/>
      <c r="AK515" s="20"/>
      <c r="AL515" s="20"/>
      <c r="AM515" s="20"/>
      <c r="AN515" s="20"/>
      <c r="AO515" s="20"/>
      <c r="AP515" s="20"/>
      <c r="AQ515" s="20"/>
      <c r="AR515" s="20"/>
      <c r="AS515" s="20"/>
      <c r="AT515" s="20"/>
      <c r="AU515" s="20"/>
      <c r="AV515" s="20"/>
      <c r="AW515" s="20"/>
      <c r="AX515" s="20"/>
      <c r="AY515" s="20"/>
      <c r="AZ515" s="20"/>
      <c r="BA515" s="20"/>
      <c r="BB515" s="20"/>
      <c r="BC515" s="20"/>
      <c r="BD515" s="20"/>
      <c r="BE515" s="20"/>
      <c r="BF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c r="AD516" s="20"/>
      <c r="AE516" s="20"/>
      <c r="AF516" s="20"/>
      <c r="AG516" s="20"/>
      <c r="AH516" s="20"/>
      <c r="AI516" s="20"/>
      <c r="AJ516" s="20"/>
      <c r="AK516" s="20"/>
      <c r="AL516" s="20"/>
      <c r="AM516" s="20"/>
      <c r="AN516" s="20"/>
      <c r="AO516" s="20"/>
      <c r="AP516" s="20"/>
      <c r="AQ516" s="20"/>
      <c r="AR516" s="20"/>
      <c r="AS516" s="20"/>
      <c r="AT516" s="20"/>
      <c r="AU516" s="20"/>
      <c r="AV516" s="20"/>
      <c r="AW516" s="20"/>
      <c r="AX516" s="20"/>
      <c r="AY516" s="20"/>
      <c r="AZ516" s="20"/>
      <c r="BA516" s="20"/>
      <c r="BB516" s="20"/>
      <c r="BC516" s="20"/>
      <c r="BD516" s="20"/>
      <c r="BE516" s="20"/>
      <c r="BF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c r="AD517" s="20"/>
      <c r="AE517" s="20"/>
      <c r="AF517" s="20"/>
      <c r="AG517" s="20"/>
      <c r="AH517" s="20"/>
      <c r="AI517" s="20"/>
      <c r="AJ517" s="20"/>
      <c r="AK517" s="20"/>
      <c r="AL517" s="20"/>
      <c r="AM517" s="20"/>
      <c r="AN517" s="20"/>
      <c r="AO517" s="20"/>
      <c r="AP517" s="20"/>
      <c r="AQ517" s="20"/>
      <c r="AR517" s="20"/>
      <c r="AS517" s="20"/>
      <c r="AT517" s="20"/>
      <c r="AU517" s="20"/>
      <c r="AV517" s="20"/>
      <c r="AW517" s="20"/>
      <c r="AX517" s="20"/>
      <c r="AY517" s="20"/>
      <c r="AZ517" s="20"/>
      <c r="BA517" s="20"/>
      <c r="BB517" s="20"/>
      <c r="BC517" s="20"/>
      <c r="BD517" s="20"/>
      <c r="BE517" s="20"/>
      <c r="BF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c r="AD518" s="20"/>
      <c r="AE518" s="20"/>
      <c r="AF518" s="20"/>
      <c r="AG518" s="20"/>
      <c r="AH518" s="20"/>
      <c r="AI518" s="20"/>
      <c r="AJ518" s="20"/>
      <c r="AK518" s="20"/>
      <c r="AL518" s="20"/>
      <c r="AM518" s="20"/>
      <c r="AN518" s="20"/>
      <c r="AO518" s="20"/>
      <c r="AP518" s="20"/>
      <c r="AQ518" s="20"/>
      <c r="AR518" s="20"/>
      <c r="AS518" s="20"/>
      <c r="AT518" s="20"/>
      <c r="AU518" s="20"/>
      <c r="AV518" s="20"/>
      <c r="AW518" s="20"/>
      <c r="AX518" s="20"/>
      <c r="AY518" s="20"/>
      <c r="AZ518" s="20"/>
      <c r="BA518" s="20"/>
      <c r="BB518" s="20"/>
      <c r="BC518" s="20"/>
      <c r="BD518" s="20"/>
      <c r="BE518" s="20"/>
      <c r="BF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c r="AD519" s="20"/>
      <c r="AE519" s="20"/>
      <c r="AF519" s="20"/>
      <c r="AG519" s="20"/>
      <c r="AH519" s="20"/>
      <c r="AI519" s="20"/>
      <c r="AJ519" s="20"/>
      <c r="AK519" s="20"/>
      <c r="AL519" s="20"/>
      <c r="AM519" s="20"/>
      <c r="AN519" s="20"/>
      <c r="AO519" s="20"/>
      <c r="AP519" s="20"/>
      <c r="AQ519" s="20"/>
      <c r="AR519" s="20"/>
      <c r="AS519" s="20"/>
      <c r="AT519" s="20"/>
      <c r="AU519" s="20"/>
      <c r="AV519" s="20"/>
      <c r="AW519" s="20"/>
      <c r="AX519" s="20"/>
      <c r="AY519" s="20"/>
      <c r="AZ519" s="20"/>
      <c r="BA519" s="20"/>
      <c r="BB519" s="20"/>
      <c r="BC519" s="20"/>
      <c r="BD519" s="20"/>
      <c r="BE519" s="20"/>
      <c r="BF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c r="AD520" s="20"/>
      <c r="AE520" s="20"/>
      <c r="AF520" s="20"/>
      <c r="AG520" s="20"/>
      <c r="AH520" s="20"/>
      <c r="AI520" s="20"/>
      <c r="AJ520" s="20"/>
      <c r="AK520" s="20"/>
      <c r="AL520" s="20"/>
      <c r="AM520" s="20"/>
      <c r="AN520" s="20"/>
      <c r="AO520" s="20"/>
      <c r="AP520" s="20"/>
      <c r="AQ520" s="20"/>
      <c r="AR520" s="20"/>
      <c r="AS520" s="20"/>
      <c r="AT520" s="20"/>
      <c r="AU520" s="20"/>
      <c r="AV520" s="20"/>
      <c r="AW520" s="20"/>
      <c r="AX520" s="20"/>
      <c r="AY520" s="20"/>
      <c r="AZ520" s="20"/>
      <c r="BA520" s="20"/>
      <c r="BB520" s="20"/>
      <c r="BC520" s="20"/>
      <c r="BD520" s="20"/>
      <c r="BE520" s="20"/>
      <c r="BF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c r="AD521" s="20"/>
      <c r="AE521" s="20"/>
      <c r="AF521" s="20"/>
      <c r="AG521" s="20"/>
      <c r="AH521" s="20"/>
      <c r="AI521" s="20"/>
      <c r="AJ521" s="20"/>
      <c r="AK521" s="20"/>
      <c r="AL521" s="20"/>
      <c r="AM521" s="20"/>
      <c r="AN521" s="20"/>
      <c r="AO521" s="20"/>
      <c r="AP521" s="20"/>
      <c r="AQ521" s="20"/>
      <c r="AR521" s="20"/>
      <c r="AS521" s="20"/>
      <c r="AT521" s="20"/>
      <c r="AU521" s="20"/>
      <c r="AV521" s="20"/>
      <c r="AW521" s="20"/>
      <c r="AX521" s="20"/>
      <c r="AY521" s="20"/>
      <c r="AZ521" s="20"/>
      <c r="BA521" s="20"/>
      <c r="BB521" s="20"/>
      <c r="BC521" s="20"/>
      <c r="BD521" s="20"/>
      <c r="BE521" s="20"/>
      <c r="BF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c r="AD522" s="20"/>
      <c r="AE522" s="20"/>
      <c r="AF522" s="20"/>
      <c r="AG522" s="20"/>
      <c r="AH522" s="20"/>
      <c r="AI522" s="20"/>
      <c r="AJ522" s="20"/>
      <c r="AK522" s="20"/>
      <c r="AL522" s="20"/>
      <c r="AM522" s="20"/>
      <c r="AN522" s="20"/>
      <c r="AO522" s="20"/>
      <c r="AP522" s="20"/>
      <c r="AQ522" s="20"/>
      <c r="AR522" s="20"/>
      <c r="AS522" s="20"/>
      <c r="AT522" s="20"/>
      <c r="AU522" s="20"/>
      <c r="AV522" s="20"/>
      <c r="AW522" s="20"/>
      <c r="AX522" s="20"/>
      <c r="AY522" s="20"/>
      <c r="AZ522" s="20"/>
      <c r="BA522" s="20"/>
      <c r="BB522" s="20"/>
      <c r="BC522" s="20"/>
      <c r="BD522" s="20"/>
      <c r="BE522" s="20"/>
      <c r="BF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c r="AD523" s="20"/>
      <c r="AE523" s="20"/>
      <c r="AF523" s="20"/>
      <c r="AG523" s="20"/>
      <c r="AH523" s="20"/>
      <c r="AI523" s="20"/>
      <c r="AJ523" s="20"/>
      <c r="AK523" s="20"/>
      <c r="AL523" s="20"/>
      <c r="AM523" s="20"/>
      <c r="AN523" s="20"/>
      <c r="AO523" s="20"/>
      <c r="AP523" s="20"/>
      <c r="AQ523" s="20"/>
      <c r="AR523" s="20"/>
      <c r="AS523" s="20"/>
      <c r="AT523" s="20"/>
      <c r="AU523" s="20"/>
      <c r="AV523" s="20"/>
      <c r="AW523" s="20"/>
      <c r="AX523" s="20"/>
      <c r="AY523" s="20"/>
      <c r="AZ523" s="20"/>
      <c r="BA523" s="20"/>
      <c r="BB523" s="20"/>
      <c r="BC523" s="20"/>
      <c r="BD523" s="20"/>
      <c r="BE523" s="20"/>
      <c r="BF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c r="AD524" s="20"/>
      <c r="AE524" s="20"/>
      <c r="AF524" s="20"/>
      <c r="AG524" s="20"/>
      <c r="AH524" s="20"/>
      <c r="AI524" s="20"/>
      <c r="AJ524" s="20"/>
      <c r="AK524" s="20"/>
      <c r="AL524" s="20"/>
      <c r="AM524" s="20"/>
      <c r="AN524" s="20"/>
      <c r="AO524" s="20"/>
      <c r="AP524" s="20"/>
      <c r="AQ524" s="20"/>
      <c r="AR524" s="20"/>
      <c r="AS524" s="20"/>
      <c r="AT524" s="20"/>
      <c r="AU524" s="20"/>
      <c r="AV524" s="20"/>
      <c r="AW524" s="20"/>
      <c r="AX524" s="20"/>
      <c r="AY524" s="20"/>
      <c r="AZ524" s="20"/>
      <c r="BA524" s="20"/>
      <c r="BB524" s="20"/>
      <c r="BC524" s="20"/>
      <c r="BD524" s="20"/>
      <c r="BE524" s="20"/>
      <c r="BF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c r="AD525" s="20"/>
      <c r="AE525" s="20"/>
      <c r="AF525" s="20"/>
      <c r="AG525" s="20"/>
      <c r="AH525" s="20"/>
      <c r="AI525" s="20"/>
      <c r="AJ525" s="20"/>
      <c r="AK525" s="20"/>
      <c r="AL525" s="20"/>
      <c r="AM525" s="20"/>
      <c r="AN525" s="20"/>
      <c r="AO525" s="20"/>
      <c r="AP525" s="20"/>
      <c r="AQ525" s="20"/>
      <c r="AR525" s="20"/>
      <c r="AS525" s="20"/>
      <c r="AT525" s="20"/>
      <c r="AU525" s="20"/>
      <c r="AV525" s="20"/>
      <c r="AW525" s="20"/>
      <c r="AX525" s="20"/>
      <c r="AY525" s="20"/>
      <c r="AZ525" s="20"/>
      <c r="BA525" s="20"/>
      <c r="BB525" s="20"/>
      <c r="BC525" s="20"/>
      <c r="BD525" s="20"/>
      <c r="BE525" s="20"/>
      <c r="BF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c r="AD526" s="20"/>
      <c r="AE526" s="20"/>
      <c r="AF526" s="20"/>
      <c r="AG526" s="20"/>
      <c r="AH526" s="20"/>
      <c r="AI526" s="20"/>
      <c r="AJ526" s="20"/>
      <c r="AK526" s="20"/>
      <c r="AL526" s="20"/>
      <c r="AM526" s="20"/>
      <c r="AN526" s="20"/>
      <c r="AO526" s="20"/>
      <c r="AP526" s="20"/>
      <c r="AQ526" s="20"/>
      <c r="AR526" s="20"/>
      <c r="AS526" s="20"/>
      <c r="AT526" s="20"/>
      <c r="AU526" s="20"/>
      <c r="AV526" s="20"/>
      <c r="AW526" s="20"/>
      <c r="AX526" s="20"/>
      <c r="AY526" s="20"/>
      <c r="AZ526" s="20"/>
      <c r="BA526" s="20"/>
      <c r="BB526" s="20"/>
      <c r="BC526" s="20"/>
      <c r="BD526" s="20"/>
      <c r="BE526" s="20"/>
      <c r="BF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c r="AD527" s="20"/>
      <c r="AE527" s="20"/>
      <c r="AF527" s="20"/>
      <c r="AG527" s="20"/>
      <c r="AH527" s="20"/>
      <c r="AI527" s="20"/>
      <c r="AJ527" s="20"/>
      <c r="AK527" s="20"/>
      <c r="AL527" s="20"/>
      <c r="AM527" s="20"/>
      <c r="AN527" s="20"/>
      <c r="AO527" s="20"/>
      <c r="AP527" s="20"/>
      <c r="AQ527" s="20"/>
      <c r="AR527" s="20"/>
      <c r="AS527" s="20"/>
      <c r="AT527" s="20"/>
      <c r="AU527" s="20"/>
      <c r="AV527" s="20"/>
      <c r="AW527" s="20"/>
      <c r="AX527" s="20"/>
      <c r="AY527" s="20"/>
      <c r="AZ527" s="20"/>
      <c r="BA527" s="20"/>
      <c r="BB527" s="20"/>
      <c r="BC527" s="20"/>
      <c r="BD527" s="20"/>
      <c r="BE527" s="20"/>
      <c r="BF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c r="AD528" s="20"/>
      <c r="AE528" s="20"/>
      <c r="AF528" s="20"/>
      <c r="AG528" s="20"/>
      <c r="AH528" s="20"/>
      <c r="AI528" s="20"/>
      <c r="AJ528" s="20"/>
      <c r="AK528" s="20"/>
      <c r="AL528" s="20"/>
      <c r="AM528" s="20"/>
      <c r="AN528" s="20"/>
      <c r="AO528" s="20"/>
      <c r="AP528" s="20"/>
      <c r="AQ528" s="20"/>
      <c r="AR528" s="20"/>
      <c r="AS528" s="20"/>
      <c r="AT528" s="20"/>
      <c r="AU528" s="20"/>
      <c r="AV528" s="20"/>
      <c r="AW528" s="20"/>
      <c r="AX528" s="20"/>
      <c r="AY528" s="20"/>
      <c r="AZ528" s="20"/>
      <c r="BA528" s="20"/>
      <c r="BB528" s="20"/>
      <c r="BC528" s="20"/>
      <c r="BD528" s="20"/>
      <c r="BE528" s="20"/>
      <c r="BF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c r="AD529" s="20"/>
      <c r="AE529" s="20"/>
      <c r="AF529" s="20"/>
      <c r="AG529" s="20"/>
      <c r="AH529" s="20"/>
      <c r="AI529" s="20"/>
      <c r="AJ529" s="20"/>
      <c r="AK529" s="20"/>
      <c r="AL529" s="20"/>
      <c r="AM529" s="20"/>
      <c r="AN529" s="20"/>
      <c r="AO529" s="20"/>
      <c r="AP529" s="20"/>
      <c r="AQ529" s="20"/>
      <c r="AR529" s="20"/>
      <c r="AS529" s="20"/>
      <c r="AT529" s="20"/>
      <c r="AU529" s="20"/>
      <c r="AV529" s="20"/>
      <c r="AW529" s="20"/>
      <c r="AX529" s="20"/>
      <c r="AY529" s="20"/>
      <c r="AZ529" s="20"/>
      <c r="BA529" s="20"/>
      <c r="BB529" s="20"/>
      <c r="BC529" s="20"/>
      <c r="BD529" s="20"/>
      <c r="BE529" s="20"/>
      <c r="BF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c r="AD530" s="20"/>
      <c r="AE530" s="20"/>
      <c r="AF530" s="20"/>
      <c r="AG530" s="20"/>
      <c r="AH530" s="20"/>
      <c r="AI530" s="20"/>
      <c r="AJ530" s="20"/>
      <c r="AK530" s="20"/>
      <c r="AL530" s="20"/>
      <c r="AM530" s="20"/>
      <c r="AN530" s="20"/>
      <c r="AO530" s="20"/>
      <c r="AP530" s="20"/>
      <c r="AQ530" s="20"/>
      <c r="AR530" s="20"/>
      <c r="AS530" s="20"/>
      <c r="AT530" s="20"/>
      <c r="AU530" s="20"/>
      <c r="AV530" s="20"/>
      <c r="AW530" s="20"/>
      <c r="AX530" s="20"/>
      <c r="AY530" s="20"/>
      <c r="AZ530" s="20"/>
      <c r="BA530" s="20"/>
      <c r="BB530" s="20"/>
      <c r="BC530" s="20"/>
      <c r="BD530" s="20"/>
      <c r="BE530" s="20"/>
      <c r="BF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c r="AD531" s="20"/>
      <c r="AE531" s="20"/>
      <c r="AF531" s="20"/>
      <c r="AG531" s="20"/>
      <c r="AH531" s="20"/>
      <c r="AI531" s="20"/>
      <c r="AJ531" s="20"/>
      <c r="AK531" s="20"/>
      <c r="AL531" s="20"/>
      <c r="AM531" s="20"/>
      <c r="AN531" s="20"/>
      <c r="AO531" s="20"/>
      <c r="AP531" s="20"/>
      <c r="AQ531" s="20"/>
      <c r="AR531" s="20"/>
      <c r="AS531" s="20"/>
      <c r="AT531" s="20"/>
      <c r="AU531" s="20"/>
      <c r="AV531" s="20"/>
      <c r="AW531" s="20"/>
      <c r="AX531" s="20"/>
      <c r="AY531" s="20"/>
      <c r="AZ531" s="20"/>
      <c r="BA531" s="20"/>
      <c r="BB531" s="20"/>
      <c r="BC531" s="20"/>
      <c r="BD531" s="20"/>
      <c r="BE531" s="20"/>
      <c r="BF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c r="AD532" s="20"/>
      <c r="AE532" s="20"/>
      <c r="AF532" s="20"/>
      <c r="AG532" s="20"/>
      <c r="AH532" s="20"/>
      <c r="AI532" s="20"/>
      <c r="AJ532" s="20"/>
      <c r="AK532" s="20"/>
      <c r="AL532" s="20"/>
      <c r="AM532" s="20"/>
      <c r="AN532" s="20"/>
      <c r="AO532" s="20"/>
      <c r="AP532" s="20"/>
      <c r="AQ532" s="20"/>
      <c r="AR532" s="20"/>
      <c r="AS532" s="20"/>
      <c r="AT532" s="20"/>
      <c r="AU532" s="20"/>
      <c r="AV532" s="20"/>
      <c r="AW532" s="20"/>
      <c r="AX532" s="20"/>
      <c r="AY532" s="20"/>
      <c r="AZ532" s="20"/>
      <c r="BA532" s="20"/>
      <c r="BB532" s="20"/>
      <c r="BC532" s="20"/>
      <c r="BD532" s="20"/>
      <c r="BE532" s="20"/>
      <c r="BF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c r="AD533" s="20"/>
      <c r="AE533" s="20"/>
      <c r="AF533" s="20"/>
      <c r="AG533" s="20"/>
      <c r="AH533" s="20"/>
      <c r="AI533" s="20"/>
      <c r="AJ533" s="20"/>
      <c r="AK533" s="20"/>
      <c r="AL533" s="20"/>
      <c r="AM533" s="20"/>
      <c r="AN533" s="20"/>
      <c r="AO533" s="20"/>
      <c r="AP533" s="20"/>
      <c r="AQ533" s="20"/>
      <c r="AR533" s="20"/>
      <c r="AS533" s="20"/>
      <c r="AT533" s="20"/>
      <c r="AU533" s="20"/>
      <c r="AV533" s="20"/>
      <c r="AW533" s="20"/>
      <c r="AX533" s="20"/>
      <c r="AY533" s="20"/>
      <c r="AZ533" s="20"/>
      <c r="BA533" s="20"/>
      <c r="BB533" s="20"/>
      <c r="BC533" s="20"/>
      <c r="BD533" s="20"/>
      <c r="BE533" s="20"/>
      <c r="BF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c r="AD534" s="20"/>
      <c r="AE534" s="20"/>
      <c r="AF534" s="20"/>
      <c r="AG534" s="20"/>
      <c r="AH534" s="20"/>
      <c r="AI534" s="20"/>
      <c r="AJ534" s="20"/>
      <c r="AK534" s="20"/>
      <c r="AL534" s="20"/>
      <c r="AM534" s="20"/>
      <c r="AN534" s="20"/>
      <c r="AO534" s="20"/>
      <c r="AP534" s="20"/>
      <c r="AQ534" s="20"/>
      <c r="AR534" s="20"/>
      <c r="AS534" s="20"/>
      <c r="AT534" s="20"/>
      <c r="AU534" s="20"/>
      <c r="AV534" s="20"/>
      <c r="AW534" s="20"/>
      <c r="AX534" s="20"/>
      <c r="AY534" s="20"/>
      <c r="AZ534" s="20"/>
      <c r="BA534" s="20"/>
      <c r="BB534" s="20"/>
      <c r="BC534" s="20"/>
      <c r="BD534" s="20"/>
      <c r="BE534" s="20"/>
      <c r="BF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c r="AD535" s="20"/>
      <c r="AE535" s="20"/>
      <c r="AF535" s="20"/>
      <c r="AG535" s="20"/>
      <c r="AH535" s="20"/>
      <c r="AI535" s="20"/>
      <c r="AJ535" s="20"/>
      <c r="AK535" s="20"/>
      <c r="AL535" s="20"/>
      <c r="AM535" s="20"/>
      <c r="AN535" s="20"/>
      <c r="AO535" s="20"/>
      <c r="AP535" s="20"/>
      <c r="AQ535" s="20"/>
      <c r="AR535" s="20"/>
      <c r="AS535" s="20"/>
      <c r="AT535" s="20"/>
      <c r="AU535" s="20"/>
      <c r="AV535" s="20"/>
      <c r="AW535" s="20"/>
      <c r="AX535" s="20"/>
      <c r="AY535" s="20"/>
      <c r="AZ535" s="20"/>
      <c r="BA535" s="20"/>
      <c r="BB535" s="20"/>
      <c r="BC535" s="20"/>
      <c r="BD535" s="20"/>
      <c r="BE535" s="20"/>
      <c r="BF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c r="AD536" s="20"/>
      <c r="AE536" s="20"/>
      <c r="AF536" s="20"/>
      <c r="AG536" s="20"/>
      <c r="AH536" s="20"/>
      <c r="AI536" s="20"/>
      <c r="AJ536" s="20"/>
      <c r="AK536" s="20"/>
      <c r="AL536" s="20"/>
      <c r="AM536" s="20"/>
      <c r="AN536" s="20"/>
      <c r="AO536" s="20"/>
      <c r="AP536" s="20"/>
      <c r="AQ536" s="20"/>
      <c r="AR536" s="20"/>
      <c r="AS536" s="20"/>
      <c r="AT536" s="20"/>
      <c r="AU536" s="20"/>
      <c r="AV536" s="20"/>
      <c r="AW536" s="20"/>
      <c r="AX536" s="20"/>
      <c r="AY536" s="20"/>
      <c r="AZ536" s="20"/>
      <c r="BA536" s="20"/>
      <c r="BB536" s="20"/>
      <c r="BC536" s="20"/>
      <c r="BD536" s="20"/>
      <c r="BE536" s="20"/>
      <c r="BF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c r="AD537" s="20"/>
      <c r="AE537" s="20"/>
      <c r="AF537" s="20"/>
      <c r="AG537" s="20"/>
      <c r="AH537" s="20"/>
      <c r="AI537" s="20"/>
      <c r="AJ537" s="20"/>
      <c r="AK537" s="20"/>
      <c r="AL537" s="20"/>
      <c r="AM537" s="20"/>
      <c r="AN537" s="20"/>
      <c r="AO537" s="20"/>
      <c r="AP537" s="20"/>
      <c r="AQ537" s="20"/>
      <c r="AR537" s="20"/>
      <c r="AS537" s="20"/>
      <c r="AT537" s="20"/>
      <c r="AU537" s="20"/>
      <c r="AV537" s="20"/>
      <c r="AW537" s="20"/>
      <c r="AX537" s="20"/>
      <c r="AY537" s="20"/>
      <c r="AZ537" s="20"/>
      <c r="BA537" s="20"/>
      <c r="BB537" s="20"/>
      <c r="BC537" s="20"/>
      <c r="BD537" s="20"/>
      <c r="BE537" s="20"/>
      <c r="BF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c r="AD538" s="20"/>
      <c r="AE538" s="20"/>
      <c r="AF538" s="20"/>
      <c r="AG538" s="20"/>
      <c r="AH538" s="20"/>
      <c r="AI538" s="20"/>
      <c r="AJ538" s="20"/>
      <c r="AK538" s="20"/>
      <c r="AL538" s="20"/>
      <c r="AM538" s="20"/>
      <c r="AN538" s="20"/>
      <c r="AO538" s="20"/>
      <c r="AP538" s="20"/>
      <c r="AQ538" s="20"/>
      <c r="AR538" s="20"/>
      <c r="AS538" s="20"/>
      <c r="AT538" s="20"/>
      <c r="AU538" s="20"/>
      <c r="AV538" s="20"/>
      <c r="AW538" s="20"/>
      <c r="AX538" s="20"/>
      <c r="AY538" s="20"/>
      <c r="AZ538" s="20"/>
      <c r="BA538" s="20"/>
      <c r="BB538" s="20"/>
      <c r="BC538" s="20"/>
      <c r="BD538" s="20"/>
      <c r="BE538" s="20"/>
      <c r="BF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c r="AD539" s="20"/>
      <c r="AE539" s="20"/>
      <c r="AF539" s="20"/>
      <c r="AG539" s="20"/>
      <c r="AH539" s="20"/>
      <c r="AI539" s="20"/>
      <c r="AJ539" s="20"/>
      <c r="AK539" s="20"/>
      <c r="AL539" s="20"/>
      <c r="AM539" s="20"/>
      <c r="AN539" s="20"/>
      <c r="AO539" s="20"/>
      <c r="AP539" s="20"/>
      <c r="AQ539" s="20"/>
      <c r="AR539" s="20"/>
      <c r="AS539" s="20"/>
      <c r="AT539" s="20"/>
      <c r="AU539" s="20"/>
      <c r="AV539" s="20"/>
      <c r="AW539" s="20"/>
      <c r="AX539" s="20"/>
      <c r="AY539" s="20"/>
      <c r="AZ539" s="20"/>
      <c r="BA539" s="20"/>
      <c r="BB539" s="20"/>
      <c r="BC539" s="20"/>
      <c r="BD539" s="20"/>
      <c r="BE539" s="20"/>
      <c r="BF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c r="AD540" s="20"/>
      <c r="AE540" s="20"/>
      <c r="AF540" s="20"/>
      <c r="AG540" s="20"/>
      <c r="AH540" s="20"/>
      <c r="AI540" s="20"/>
      <c r="AJ540" s="20"/>
      <c r="AK540" s="20"/>
      <c r="AL540" s="20"/>
      <c r="AM540" s="20"/>
      <c r="AN540" s="20"/>
      <c r="AO540" s="20"/>
      <c r="AP540" s="20"/>
      <c r="AQ540" s="20"/>
      <c r="AR540" s="20"/>
      <c r="AS540" s="20"/>
      <c r="AT540" s="20"/>
      <c r="AU540" s="20"/>
      <c r="AV540" s="20"/>
      <c r="AW540" s="20"/>
      <c r="AX540" s="20"/>
      <c r="AY540" s="20"/>
      <c r="AZ540" s="20"/>
      <c r="BA540" s="20"/>
      <c r="BB540" s="20"/>
      <c r="BC540" s="20"/>
      <c r="BD540" s="20"/>
      <c r="BE540" s="20"/>
      <c r="BF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c r="AD541" s="20"/>
      <c r="AE541" s="20"/>
      <c r="AF541" s="20"/>
      <c r="AG541" s="20"/>
      <c r="AH541" s="20"/>
      <c r="AI541" s="20"/>
      <c r="AJ541" s="20"/>
      <c r="AK541" s="20"/>
      <c r="AL541" s="20"/>
      <c r="AM541" s="20"/>
      <c r="AN541" s="20"/>
      <c r="AO541" s="20"/>
      <c r="AP541" s="20"/>
      <c r="AQ541" s="20"/>
      <c r="AR541" s="20"/>
      <c r="AS541" s="20"/>
      <c r="AT541" s="20"/>
      <c r="AU541" s="20"/>
      <c r="AV541" s="20"/>
      <c r="AW541" s="20"/>
      <c r="AX541" s="20"/>
      <c r="AY541" s="20"/>
      <c r="AZ541" s="20"/>
      <c r="BA541" s="20"/>
      <c r="BB541" s="20"/>
      <c r="BC541" s="20"/>
      <c r="BD541" s="20"/>
      <c r="BE541" s="20"/>
      <c r="BF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c r="AD542" s="20"/>
      <c r="AE542" s="20"/>
      <c r="AF542" s="20"/>
      <c r="AG542" s="20"/>
      <c r="AH542" s="20"/>
      <c r="AI542" s="20"/>
      <c r="AJ542" s="20"/>
      <c r="AK542" s="20"/>
      <c r="AL542" s="20"/>
      <c r="AM542" s="20"/>
      <c r="AN542" s="20"/>
      <c r="AO542" s="20"/>
      <c r="AP542" s="20"/>
      <c r="AQ542" s="20"/>
      <c r="AR542" s="20"/>
      <c r="AS542" s="20"/>
      <c r="AT542" s="20"/>
      <c r="AU542" s="20"/>
      <c r="AV542" s="20"/>
      <c r="AW542" s="20"/>
      <c r="AX542" s="20"/>
      <c r="AY542" s="20"/>
      <c r="AZ542" s="20"/>
      <c r="BA542" s="20"/>
      <c r="BB542" s="20"/>
      <c r="BC542" s="20"/>
      <c r="BD542" s="20"/>
      <c r="BE542" s="20"/>
      <c r="BF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c r="AD543" s="20"/>
      <c r="AE543" s="20"/>
      <c r="AF543" s="20"/>
      <c r="AG543" s="20"/>
      <c r="AH543" s="20"/>
      <c r="AI543" s="20"/>
      <c r="AJ543" s="20"/>
      <c r="AK543" s="20"/>
      <c r="AL543" s="20"/>
      <c r="AM543" s="20"/>
      <c r="AN543" s="20"/>
      <c r="AO543" s="20"/>
      <c r="AP543" s="20"/>
      <c r="AQ543" s="20"/>
      <c r="AR543" s="20"/>
      <c r="AS543" s="20"/>
      <c r="AT543" s="20"/>
      <c r="AU543" s="20"/>
      <c r="AV543" s="20"/>
      <c r="AW543" s="20"/>
      <c r="AX543" s="20"/>
      <c r="AY543" s="20"/>
      <c r="AZ543" s="20"/>
      <c r="BA543" s="20"/>
      <c r="BB543" s="20"/>
      <c r="BC543" s="20"/>
      <c r="BD543" s="20"/>
      <c r="BE543" s="20"/>
      <c r="BF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c r="AD544" s="20"/>
      <c r="AE544" s="20"/>
      <c r="AF544" s="20"/>
      <c r="AG544" s="20"/>
      <c r="AH544" s="20"/>
      <c r="AI544" s="20"/>
      <c r="AJ544" s="20"/>
      <c r="AK544" s="20"/>
      <c r="AL544" s="20"/>
      <c r="AM544" s="20"/>
      <c r="AN544" s="20"/>
      <c r="AO544" s="20"/>
      <c r="AP544" s="20"/>
      <c r="AQ544" s="20"/>
      <c r="AR544" s="20"/>
      <c r="AS544" s="20"/>
      <c r="AT544" s="20"/>
      <c r="AU544" s="20"/>
      <c r="AV544" s="20"/>
      <c r="AW544" s="20"/>
      <c r="AX544" s="20"/>
      <c r="AY544" s="20"/>
      <c r="AZ544" s="20"/>
      <c r="BA544" s="20"/>
      <c r="BB544" s="20"/>
      <c r="BC544" s="20"/>
      <c r="BD544" s="20"/>
      <c r="BE544" s="20"/>
      <c r="BF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c r="AD545" s="20"/>
      <c r="AE545" s="20"/>
      <c r="AF545" s="20"/>
      <c r="AG545" s="20"/>
      <c r="AH545" s="20"/>
      <c r="AI545" s="20"/>
      <c r="AJ545" s="20"/>
      <c r="AK545" s="20"/>
      <c r="AL545" s="20"/>
      <c r="AM545" s="20"/>
      <c r="AN545" s="20"/>
      <c r="AO545" s="20"/>
      <c r="AP545" s="20"/>
      <c r="AQ545" s="20"/>
      <c r="AR545" s="20"/>
      <c r="AS545" s="20"/>
      <c r="AT545" s="20"/>
      <c r="AU545" s="20"/>
      <c r="AV545" s="20"/>
      <c r="AW545" s="20"/>
      <c r="AX545" s="20"/>
      <c r="AY545" s="20"/>
      <c r="AZ545" s="20"/>
      <c r="BA545" s="20"/>
      <c r="BB545" s="20"/>
      <c r="BC545" s="20"/>
      <c r="BD545" s="20"/>
      <c r="BE545" s="20"/>
      <c r="BF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c r="AD546" s="20"/>
      <c r="AE546" s="20"/>
      <c r="AF546" s="20"/>
      <c r="AG546" s="20"/>
      <c r="AH546" s="20"/>
      <c r="AI546" s="20"/>
      <c r="AJ546" s="20"/>
      <c r="AK546" s="20"/>
      <c r="AL546" s="20"/>
      <c r="AM546" s="20"/>
      <c r="AN546" s="20"/>
      <c r="AO546" s="20"/>
      <c r="AP546" s="20"/>
      <c r="AQ546" s="20"/>
      <c r="AR546" s="20"/>
      <c r="AS546" s="20"/>
      <c r="AT546" s="20"/>
      <c r="AU546" s="20"/>
      <c r="AV546" s="20"/>
      <c r="AW546" s="20"/>
      <c r="AX546" s="20"/>
      <c r="AY546" s="20"/>
      <c r="AZ546" s="20"/>
      <c r="BA546" s="20"/>
      <c r="BB546" s="20"/>
      <c r="BC546" s="20"/>
      <c r="BD546" s="20"/>
      <c r="BE546" s="20"/>
      <c r="BF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c r="AD547" s="20"/>
      <c r="AE547" s="20"/>
      <c r="AF547" s="20"/>
      <c r="AG547" s="20"/>
      <c r="AH547" s="20"/>
      <c r="AI547" s="20"/>
      <c r="AJ547" s="20"/>
      <c r="AK547" s="20"/>
      <c r="AL547" s="20"/>
      <c r="AM547" s="20"/>
      <c r="AN547" s="20"/>
      <c r="AO547" s="20"/>
      <c r="AP547" s="20"/>
      <c r="AQ547" s="20"/>
      <c r="AR547" s="20"/>
      <c r="AS547" s="20"/>
      <c r="AT547" s="20"/>
      <c r="AU547" s="20"/>
      <c r="AV547" s="20"/>
      <c r="AW547" s="20"/>
      <c r="AX547" s="20"/>
      <c r="AY547" s="20"/>
      <c r="AZ547" s="20"/>
      <c r="BA547" s="20"/>
      <c r="BB547" s="20"/>
      <c r="BC547" s="20"/>
      <c r="BD547" s="20"/>
      <c r="BE547" s="20"/>
      <c r="BF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c r="AD548" s="20"/>
      <c r="AE548" s="20"/>
      <c r="AF548" s="20"/>
      <c r="AG548" s="20"/>
      <c r="AH548" s="20"/>
      <c r="AI548" s="20"/>
      <c r="AJ548" s="20"/>
      <c r="AK548" s="20"/>
      <c r="AL548" s="20"/>
      <c r="AM548" s="20"/>
      <c r="AN548" s="20"/>
      <c r="AO548" s="20"/>
      <c r="AP548" s="20"/>
      <c r="AQ548" s="20"/>
      <c r="AR548" s="20"/>
      <c r="AS548" s="20"/>
      <c r="AT548" s="20"/>
      <c r="AU548" s="20"/>
      <c r="AV548" s="20"/>
      <c r="AW548" s="20"/>
      <c r="AX548" s="20"/>
      <c r="AY548" s="20"/>
      <c r="AZ548" s="20"/>
      <c r="BA548" s="20"/>
      <c r="BB548" s="20"/>
      <c r="BC548" s="20"/>
      <c r="BD548" s="20"/>
      <c r="BE548" s="20"/>
      <c r="BF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c r="AD549" s="20"/>
      <c r="AE549" s="20"/>
      <c r="AF549" s="20"/>
      <c r="AG549" s="20"/>
      <c r="AH549" s="20"/>
      <c r="AI549" s="20"/>
      <c r="AJ549" s="20"/>
      <c r="AK549" s="20"/>
      <c r="AL549" s="20"/>
      <c r="AM549" s="20"/>
      <c r="AN549" s="20"/>
      <c r="AO549" s="20"/>
      <c r="AP549" s="20"/>
      <c r="AQ549" s="20"/>
      <c r="AR549" s="20"/>
      <c r="AS549" s="20"/>
      <c r="AT549" s="20"/>
      <c r="AU549" s="20"/>
      <c r="AV549" s="20"/>
      <c r="AW549" s="20"/>
      <c r="AX549" s="20"/>
      <c r="AY549" s="20"/>
      <c r="AZ549" s="20"/>
      <c r="BA549" s="20"/>
      <c r="BB549" s="20"/>
      <c r="BC549" s="20"/>
      <c r="BD549" s="20"/>
      <c r="BE549" s="20"/>
      <c r="BF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c r="AD550" s="20"/>
      <c r="AE550" s="20"/>
      <c r="AF550" s="20"/>
      <c r="AG550" s="20"/>
      <c r="AH550" s="20"/>
      <c r="AI550" s="20"/>
      <c r="AJ550" s="20"/>
      <c r="AK550" s="20"/>
      <c r="AL550" s="20"/>
      <c r="AM550" s="20"/>
      <c r="AN550" s="20"/>
      <c r="AO550" s="20"/>
      <c r="AP550" s="20"/>
      <c r="AQ550" s="20"/>
      <c r="AR550" s="20"/>
      <c r="AS550" s="20"/>
      <c r="AT550" s="20"/>
      <c r="AU550" s="20"/>
      <c r="AV550" s="20"/>
      <c r="AW550" s="20"/>
      <c r="AX550" s="20"/>
      <c r="AY550" s="20"/>
      <c r="AZ550" s="20"/>
      <c r="BA550" s="20"/>
      <c r="BB550" s="20"/>
      <c r="BC550" s="20"/>
      <c r="BD550" s="20"/>
      <c r="BE550" s="20"/>
      <c r="BF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c r="AD551" s="20"/>
      <c r="AE551" s="20"/>
      <c r="AF551" s="20"/>
      <c r="AG551" s="20"/>
      <c r="AH551" s="20"/>
      <c r="AI551" s="20"/>
      <c r="AJ551" s="20"/>
      <c r="AK551" s="20"/>
      <c r="AL551" s="20"/>
      <c r="AM551" s="20"/>
      <c r="AN551" s="20"/>
      <c r="AO551" s="20"/>
      <c r="AP551" s="20"/>
      <c r="AQ551" s="20"/>
      <c r="AR551" s="20"/>
      <c r="AS551" s="20"/>
      <c r="AT551" s="20"/>
      <c r="AU551" s="20"/>
      <c r="AV551" s="20"/>
      <c r="AW551" s="20"/>
      <c r="AX551" s="20"/>
      <c r="AY551" s="20"/>
      <c r="AZ551" s="20"/>
      <c r="BA551" s="20"/>
      <c r="BB551" s="20"/>
      <c r="BC551" s="20"/>
      <c r="BD551" s="20"/>
      <c r="BE551" s="20"/>
      <c r="BF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c r="AD552" s="20"/>
      <c r="AE552" s="20"/>
      <c r="AF552" s="20"/>
      <c r="AG552" s="20"/>
      <c r="AH552" s="20"/>
      <c r="AI552" s="20"/>
      <c r="AJ552" s="20"/>
      <c r="AK552" s="20"/>
      <c r="AL552" s="20"/>
      <c r="AM552" s="20"/>
      <c r="AN552" s="20"/>
      <c r="AO552" s="20"/>
      <c r="AP552" s="20"/>
      <c r="AQ552" s="20"/>
      <c r="AR552" s="20"/>
      <c r="AS552" s="20"/>
      <c r="AT552" s="20"/>
      <c r="AU552" s="20"/>
      <c r="AV552" s="20"/>
      <c r="AW552" s="20"/>
      <c r="AX552" s="20"/>
      <c r="AY552" s="20"/>
      <c r="AZ552" s="20"/>
      <c r="BA552" s="20"/>
      <c r="BB552" s="20"/>
      <c r="BC552" s="20"/>
      <c r="BD552" s="20"/>
      <c r="BE552" s="20"/>
      <c r="BF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c r="AD553" s="20"/>
      <c r="AE553" s="20"/>
      <c r="AF553" s="20"/>
      <c r="AG553" s="20"/>
      <c r="AH553" s="20"/>
      <c r="AI553" s="20"/>
      <c r="AJ553" s="20"/>
      <c r="AK553" s="20"/>
      <c r="AL553" s="20"/>
      <c r="AM553" s="20"/>
      <c r="AN553" s="20"/>
      <c r="AO553" s="20"/>
      <c r="AP553" s="20"/>
      <c r="AQ553" s="20"/>
      <c r="AR553" s="20"/>
      <c r="AS553" s="20"/>
      <c r="AT553" s="20"/>
      <c r="AU553" s="20"/>
      <c r="AV553" s="20"/>
      <c r="AW553" s="20"/>
      <c r="AX553" s="20"/>
      <c r="AY553" s="20"/>
      <c r="AZ553" s="20"/>
      <c r="BA553" s="20"/>
      <c r="BB553" s="20"/>
      <c r="BC553" s="20"/>
      <c r="BD553" s="20"/>
      <c r="BE553" s="20"/>
      <c r="BF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c r="AD554" s="20"/>
      <c r="AE554" s="20"/>
      <c r="AF554" s="20"/>
      <c r="AG554" s="20"/>
      <c r="AH554" s="20"/>
      <c r="AI554" s="20"/>
      <c r="AJ554" s="20"/>
      <c r="AK554" s="20"/>
      <c r="AL554" s="20"/>
      <c r="AM554" s="20"/>
      <c r="AN554" s="20"/>
      <c r="AO554" s="20"/>
      <c r="AP554" s="20"/>
      <c r="AQ554" s="20"/>
      <c r="AR554" s="20"/>
      <c r="AS554" s="20"/>
      <c r="AT554" s="20"/>
      <c r="AU554" s="20"/>
      <c r="AV554" s="20"/>
      <c r="AW554" s="20"/>
      <c r="AX554" s="20"/>
      <c r="AY554" s="20"/>
      <c r="AZ554" s="20"/>
      <c r="BA554" s="20"/>
      <c r="BB554" s="20"/>
      <c r="BC554" s="20"/>
      <c r="BD554" s="20"/>
      <c r="BE554" s="20"/>
      <c r="BF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c r="AD555" s="20"/>
      <c r="AE555" s="20"/>
      <c r="AF555" s="20"/>
      <c r="AG555" s="20"/>
      <c r="AH555" s="20"/>
      <c r="AI555" s="20"/>
      <c r="AJ555" s="20"/>
      <c r="AK555" s="20"/>
      <c r="AL555" s="20"/>
      <c r="AM555" s="20"/>
      <c r="AN555" s="20"/>
      <c r="AO555" s="20"/>
      <c r="AP555" s="20"/>
      <c r="AQ555" s="20"/>
      <c r="AR555" s="20"/>
      <c r="AS555" s="20"/>
      <c r="AT555" s="20"/>
      <c r="AU555" s="20"/>
      <c r="AV555" s="20"/>
      <c r="AW555" s="20"/>
      <c r="AX555" s="20"/>
      <c r="AY555" s="20"/>
      <c r="AZ555" s="20"/>
      <c r="BA555" s="20"/>
      <c r="BB555" s="20"/>
      <c r="BC555" s="20"/>
      <c r="BD555" s="20"/>
      <c r="BE555" s="20"/>
      <c r="BF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c r="AD556" s="20"/>
      <c r="AE556" s="20"/>
      <c r="AF556" s="20"/>
      <c r="AG556" s="20"/>
      <c r="AH556" s="20"/>
      <c r="AI556" s="20"/>
      <c r="AJ556" s="20"/>
      <c r="AK556" s="20"/>
      <c r="AL556" s="20"/>
      <c r="AM556" s="20"/>
      <c r="AN556" s="20"/>
      <c r="AO556" s="20"/>
      <c r="AP556" s="20"/>
      <c r="AQ556" s="20"/>
      <c r="AR556" s="20"/>
      <c r="AS556" s="20"/>
      <c r="AT556" s="20"/>
      <c r="AU556" s="20"/>
      <c r="AV556" s="20"/>
      <c r="AW556" s="20"/>
      <c r="AX556" s="20"/>
      <c r="AY556" s="20"/>
      <c r="AZ556" s="20"/>
      <c r="BA556" s="20"/>
      <c r="BB556" s="20"/>
      <c r="BC556" s="20"/>
      <c r="BD556" s="20"/>
      <c r="BE556" s="20"/>
      <c r="BF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c r="AD557" s="20"/>
      <c r="AE557" s="20"/>
      <c r="AF557" s="20"/>
      <c r="AG557" s="20"/>
      <c r="AH557" s="20"/>
      <c r="AI557" s="20"/>
      <c r="AJ557" s="20"/>
      <c r="AK557" s="20"/>
      <c r="AL557" s="20"/>
      <c r="AM557" s="20"/>
      <c r="AN557" s="20"/>
      <c r="AO557" s="20"/>
      <c r="AP557" s="20"/>
      <c r="AQ557" s="20"/>
      <c r="AR557" s="20"/>
      <c r="AS557" s="20"/>
      <c r="AT557" s="20"/>
      <c r="AU557" s="20"/>
      <c r="AV557" s="20"/>
      <c r="AW557" s="20"/>
      <c r="AX557" s="20"/>
      <c r="AY557" s="20"/>
      <c r="AZ557" s="20"/>
      <c r="BA557" s="20"/>
      <c r="BB557" s="20"/>
      <c r="BC557" s="20"/>
      <c r="BD557" s="20"/>
      <c r="BE557" s="20"/>
      <c r="BF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c r="AD558" s="20"/>
      <c r="AE558" s="20"/>
      <c r="AF558" s="20"/>
      <c r="AG558" s="20"/>
      <c r="AH558" s="20"/>
      <c r="AI558" s="20"/>
      <c r="AJ558" s="20"/>
      <c r="AK558" s="20"/>
      <c r="AL558" s="20"/>
      <c r="AM558" s="20"/>
      <c r="AN558" s="20"/>
      <c r="AO558" s="20"/>
      <c r="AP558" s="20"/>
      <c r="AQ558" s="20"/>
      <c r="AR558" s="20"/>
      <c r="AS558" s="20"/>
      <c r="AT558" s="20"/>
      <c r="AU558" s="20"/>
      <c r="AV558" s="20"/>
      <c r="AW558" s="20"/>
      <c r="AX558" s="20"/>
      <c r="AY558" s="20"/>
      <c r="AZ558" s="20"/>
      <c r="BA558" s="20"/>
      <c r="BB558" s="20"/>
      <c r="BC558" s="20"/>
      <c r="BD558" s="20"/>
      <c r="BE558" s="20"/>
      <c r="BF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c r="AD559" s="20"/>
      <c r="AE559" s="20"/>
      <c r="AF559" s="20"/>
      <c r="AG559" s="20"/>
      <c r="AH559" s="20"/>
      <c r="AI559" s="20"/>
      <c r="AJ559" s="20"/>
      <c r="AK559" s="20"/>
      <c r="AL559" s="20"/>
      <c r="AM559" s="20"/>
      <c r="AN559" s="20"/>
      <c r="AO559" s="20"/>
      <c r="AP559" s="20"/>
      <c r="AQ559" s="20"/>
      <c r="AR559" s="20"/>
      <c r="AS559" s="20"/>
      <c r="AT559" s="20"/>
      <c r="AU559" s="20"/>
      <c r="AV559" s="20"/>
      <c r="AW559" s="20"/>
      <c r="AX559" s="20"/>
      <c r="AY559" s="20"/>
      <c r="AZ559" s="20"/>
      <c r="BA559" s="20"/>
      <c r="BB559" s="20"/>
      <c r="BC559" s="20"/>
      <c r="BD559" s="20"/>
      <c r="BE559" s="20"/>
      <c r="BF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c r="AD560" s="20"/>
      <c r="AE560" s="20"/>
      <c r="AF560" s="20"/>
      <c r="AG560" s="20"/>
      <c r="AH560" s="20"/>
      <c r="AI560" s="20"/>
      <c r="AJ560" s="20"/>
      <c r="AK560" s="20"/>
      <c r="AL560" s="20"/>
      <c r="AM560" s="20"/>
      <c r="AN560" s="20"/>
      <c r="AO560" s="20"/>
      <c r="AP560" s="20"/>
      <c r="AQ560" s="20"/>
      <c r="AR560" s="20"/>
      <c r="AS560" s="20"/>
      <c r="AT560" s="20"/>
      <c r="AU560" s="20"/>
      <c r="AV560" s="20"/>
      <c r="AW560" s="20"/>
      <c r="AX560" s="20"/>
      <c r="AY560" s="20"/>
      <c r="AZ560" s="20"/>
      <c r="BA560" s="20"/>
      <c r="BB560" s="20"/>
      <c r="BC560" s="20"/>
      <c r="BD560" s="20"/>
      <c r="BE560" s="20"/>
      <c r="BF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c r="AD561" s="20"/>
      <c r="AE561" s="20"/>
      <c r="AF561" s="20"/>
      <c r="AG561" s="20"/>
      <c r="AH561" s="20"/>
      <c r="AI561" s="20"/>
      <c r="AJ561" s="20"/>
      <c r="AK561" s="20"/>
      <c r="AL561" s="20"/>
      <c r="AM561" s="20"/>
      <c r="AN561" s="20"/>
      <c r="AO561" s="20"/>
      <c r="AP561" s="20"/>
      <c r="AQ561" s="20"/>
      <c r="AR561" s="20"/>
      <c r="AS561" s="20"/>
      <c r="AT561" s="20"/>
      <c r="AU561" s="20"/>
      <c r="AV561" s="20"/>
      <c r="AW561" s="20"/>
      <c r="AX561" s="20"/>
      <c r="AY561" s="20"/>
      <c r="AZ561" s="20"/>
      <c r="BA561" s="20"/>
      <c r="BB561" s="20"/>
      <c r="BC561" s="20"/>
      <c r="BD561" s="20"/>
      <c r="BE561" s="20"/>
      <c r="BF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c r="AD562" s="20"/>
      <c r="AE562" s="20"/>
      <c r="AF562" s="20"/>
      <c r="AG562" s="20"/>
      <c r="AH562" s="20"/>
      <c r="AI562" s="20"/>
      <c r="AJ562" s="20"/>
      <c r="AK562" s="20"/>
      <c r="AL562" s="20"/>
      <c r="AM562" s="20"/>
      <c r="AN562" s="20"/>
      <c r="AO562" s="20"/>
      <c r="AP562" s="20"/>
      <c r="AQ562" s="20"/>
      <c r="AR562" s="20"/>
      <c r="AS562" s="20"/>
      <c r="AT562" s="20"/>
      <c r="AU562" s="20"/>
      <c r="AV562" s="20"/>
      <c r="AW562" s="20"/>
      <c r="AX562" s="20"/>
      <c r="AY562" s="20"/>
      <c r="AZ562" s="20"/>
      <c r="BA562" s="20"/>
      <c r="BB562" s="20"/>
      <c r="BC562" s="20"/>
      <c r="BD562" s="20"/>
      <c r="BE562" s="20"/>
      <c r="BF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c r="AD563" s="20"/>
      <c r="AE563" s="20"/>
      <c r="AF563" s="20"/>
      <c r="AG563" s="20"/>
      <c r="AH563" s="20"/>
      <c r="AI563" s="20"/>
      <c r="AJ563" s="20"/>
      <c r="AK563" s="20"/>
      <c r="AL563" s="20"/>
      <c r="AM563" s="20"/>
      <c r="AN563" s="20"/>
      <c r="AO563" s="20"/>
      <c r="AP563" s="20"/>
      <c r="AQ563" s="20"/>
      <c r="AR563" s="20"/>
      <c r="AS563" s="20"/>
      <c r="AT563" s="20"/>
      <c r="AU563" s="20"/>
      <c r="AV563" s="20"/>
      <c r="AW563" s="20"/>
      <c r="AX563" s="20"/>
      <c r="AY563" s="20"/>
      <c r="AZ563" s="20"/>
      <c r="BA563" s="20"/>
      <c r="BB563" s="20"/>
      <c r="BC563" s="20"/>
      <c r="BD563" s="20"/>
      <c r="BE563" s="20"/>
      <c r="BF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c r="AD564" s="20"/>
      <c r="AE564" s="20"/>
      <c r="AF564" s="20"/>
      <c r="AG564" s="20"/>
      <c r="AH564" s="20"/>
      <c r="AI564" s="20"/>
      <c r="AJ564" s="20"/>
      <c r="AK564" s="20"/>
      <c r="AL564" s="20"/>
      <c r="AM564" s="20"/>
      <c r="AN564" s="20"/>
      <c r="AO564" s="20"/>
      <c r="AP564" s="20"/>
      <c r="AQ564" s="20"/>
      <c r="AR564" s="20"/>
      <c r="AS564" s="20"/>
      <c r="AT564" s="20"/>
      <c r="AU564" s="20"/>
      <c r="AV564" s="20"/>
      <c r="AW564" s="20"/>
      <c r="AX564" s="20"/>
      <c r="AY564" s="20"/>
      <c r="AZ564" s="20"/>
      <c r="BA564" s="20"/>
      <c r="BB564" s="20"/>
      <c r="BC564" s="20"/>
      <c r="BD564" s="20"/>
      <c r="BE564" s="20"/>
      <c r="BF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c r="AD565" s="20"/>
      <c r="AE565" s="20"/>
      <c r="AF565" s="20"/>
      <c r="AG565" s="20"/>
      <c r="AH565" s="20"/>
      <c r="AI565" s="20"/>
      <c r="AJ565" s="20"/>
      <c r="AK565" s="20"/>
      <c r="AL565" s="20"/>
      <c r="AM565" s="20"/>
      <c r="AN565" s="20"/>
      <c r="AO565" s="20"/>
      <c r="AP565" s="20"/>
      <c r="AQ565" s="20"/>
      <c r="AR565" s="20"/>
      <c r="AS565" s="20"/>
      <c r="AT565" s="20"/>
      <c r="AU565" s="20"/>
      <c r="AV565" s="20"/>
      <c r="AW565" s="20"/>
      <c r="AX565" s="20"/>
      <c r="AY565" s="20"/>
      <c r="AZ565" s="20"/>
      <c r="BA565" s="20"/>
      <c r="BB565" s="20"/>
      <c r="BC565" s="20"/>
      <c r="BD565" s="20"/>
      <c r="BE565" s="20"/>
      <c r="BF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c r="AD566" s="20"/>
      <c r="AE566" s="20"/>
      <c r="AF566" s="20"/>
      <c r="AG566" s="20"/>
      <c r="AH566" s="20"/>
      <c r="AI566" s="20"/>
      <c r="AJ566" s="20"/>
      <c r="AK566" s="20"/>
      <c r="AL566" s="20"/>
      <c r="AM566" s="20"/>
      <c r="AN566" s="20"/>
      <c r="AO566" s="20"/>
      <c r="AP566" s="20"/>
      <c r="AQ566" s="20"/>
      <c r="AR566" s="20"/>
      <c r="AS566" s="20"/>
      <c r="AT566" s="20"/>
      <c r="AU566" s="20"/>
      <c r="AV566" s="20"/>
      <c r="AW566" s="20"/>
      <c r="AX566" s="20"/>
      <c r="AY566" s="20"/>
      <c r="AZ566" s="20"/>
      <c r="BA566" s="20"/>
      <c r="BB566" s="20"/>
      <c r="BC566" s="20"/>
      <c r="BD566" s="20"/>
      <c r="BE566" s="20"/>
      <c r="BF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c r="AD567" s="20"/>
      <c r="AE567" s="20"/>
      <c r="AF567" s="20"/>
      <c r="AG567" s="20"/>
      <c r="AH567" s="20"/>
      <c r="AI567" s="20"/>
      <c r="AJ567" s="20"/>
      <c r="AK567" s="20"/>
      <c r="AL567" s="20"/>
      <c r="AM567" s="20"/>
      <c r="AN567" s="20"/>
      <c r="AO567" s="20"/>
      <c r="AP567" s="20"/>
      <c r="AQ567" s="20"/>
      <c r="AR567" s="20"/>
      <c r="AS567" s="20"/>
      <c r="AT567" s="20"/>
      <c r="AU567" s="20"/>
      <c r="AV567" s="20"/>
      <c r="AW567" s="20"/>
      <c r="AX567" s="20"/>
      <c r="AY567" s="20"/>
      <c r="AZ567" s="20"/>
      <c r="BA567" s="20"/>
      <c r="BB567" s="20"/>
      <c r="BC567" s="20"/>
      <c r="BD567" s="20"/>
      <c r="BE567" s="20"/>
      <c r="BF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c r="AD568" s="20"/>
      <c r="AE568" s="20"/>
      <c r="AF568" s="20"/>
      <c r="AG568" s="20"/>
      <c r="AH568" s="20"/>
      <c r="AI568" s="20"/>
      <c r="AJ568" s="20"/>
      <c r="AK568" s="20"/>
      <c r="AL568" s="20"/>
      <c r="AM568" s="20"/>
      <c r="AN568" s="20"/>
      <c r="AO568" s="20"/>
      <c r="AP568" s="20"/>
      <c r="AQ568" s="20"/>
      <c r="AR568" s="20"/>
      <c r="AS568" s="20"/>
      <c r="AT568" s="20"/>
      <c r="AU568" s="20"/>
      <c r="AV568" s="20"/>
      <c r="AW568" s="20"/>
      <c r="AX568" s="20"/>
      <c r="AY568" s="20"/>
      <c r="AZ568" s="20"/>
      <c r="BA568" s="20"/>
      <c r="BB568" s="20"/>
      <c r="BC568" s="20"/>
      <c r="BD568" s="20"/>
      <c r="BE568" s="20"/>
      <c r="BF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c r="AD569" s="20"/>
      <c r="AE569" s="20"/>
      <c r="AF569" s="20"/>
      <c r="AG569" s="20"/>
      <c r="AH569" s="20"/>
      <c r="AI569" s="20"/>
      <c r="AJ569" s="20"/>
      <c r="AK569" s="20"/>
      <c r="AL569" s="20"/>
      <c r="AM569" s="20"/>
      <c r="AN569" s="20"/>
      <c r="AO569" s="20"/>
      <c r="AP569" s="20"/>
      <c r="AQ569" s="20"/>
      <c r="AR569" s="20"/>
      <c r="AS569" s="20"/>
      <c r="AT569" s="20"/>
      <c r="AU569" s="20"/>
      <c r="AV569" s="20"/>
      <c r="AW569" s="20"/>
      <c r="AX569" s="20"/>
      <c r="AY569" s="20"/>
      <c r="AZ569" s="20"/>
      <c r="BA569" s="20"/>
      <c r="BB569" s="20"/>
      <c r="BC569" s="20"/>
      <c r="BD569" s="20"/>
      <c r="BE569" s="20"/>
      <c r="BF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c r="AD570" s="20"/>
      <c r="AE570" s="20"/>
      <c r="AF570" s="20"/>
      <c r="AG570" s="20"/>
      <c r="AH570" s="20"/>
      <c r="AI570" s="20"/>
      <c r="AJ570" s="20"/>
      <c r="AK570" s="20"/>
      <c r="AL570" s="20"/>
      <c r="AM570" s="20"/>
      <c r="AN570" s="20"/>
      <c r="AO570" s="20"/>
      <c r="AP570" s="20"/>
      <c r="AQ570" s="20"/>
      <c r="AR570" s="20"/>
      <c r="AS570" s="20"/>
      <c r="AT570" s="20"/>
      <c r="AU570" s="20"/>
      <c r="AV570" s="20"/>
      <c r="AW570" s="20"/>
      <c r="AX570" s="20"/>
      <c r="AY570" s="20"/>
      <c r="AZ570" s="20"/>
      <c r="BA570" s="20"/>
      <c r="BB570" s="20"/>
      <c r="BC570" s="20"/>
      <c r="BD570" s="20"/>
      <c r="BE570" s="20"/>
      <c r="BF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c r="AD571" s="20"/>
      <c r="AE571" s="20"/>
      <c r="AF571" s="20"/>
      <c r="AG571" s="20"/>
      <c r="AH571" s="20"/>
      <c r="AI571" s="20"/>
      <c r="AJ571" s="20"/>
      <c r="AK571" s="20"/>
      <c r="AL571" s="20"/>
      <c r="AM571" s="20"/>
      <c r="AN571" s="20"/>
      <c r="AO571" s="20"/>
      <c r="AP571" s="20"/>
      <c r="AQ571" s="20"/>
      <c r="AR571" s="20"/>
      <c r="AS571" s="20"/>
      <c r="AT571" s="20"/>
      <c r="AU571" s="20"/>
      <c r="AV571" s="20"/>
      <c r="AW571" s="20"/>
      <c r="AX571" s="20"/>
      <c r="AY571" s="20"/>
      <c r="AZ571" s="20"/>
      <c r="BA571" s="20"/>
      <c r="BB571" s="20"/>
      <c r="BC571" s="20"/>
      <c r="BD571" s="20"/>
      <c r="BE571" s="20"/>
      <c r="BF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c r="AD572" s="20"/>
      <c r="AE572" s="20"/>
      <c r="AF572" s="20"/>
      <c r="AG572" s="20"/>
      <c r="AH572" s="20"/>
      <c r="AI572" s="20"/>
      <c r="AJ572" s="20"/>
      <c r="AK572" s="20"/>
      <c r="AL572" s="20"/>
      <c r="AM572" s="20"/>
      <c r="AN572" s="20"/>
      <c r="AO572" s="20"/>
      <c r="AP572" s="20"/>
      <c r="AQ572" s="20"/>
      <c r="AR572" s="20"/>
      <c r="AS572" s="20"/>
      <c r="AT572" s="20"/>
      <c r="AU572" s="20"/>
      <c r="AV572" s="20"/>
      <c r="AW572" s="20"/>
      <c r="AX572" s="20"/>
      <c r="AY572" s="20"/>
      <c r="AZ572" s="20"/>
      <c r="BA572" s="20"/>
      <c r="BB572" s="20"/>
      <c r="BC572" s="20"/>
      <c r="BD572" s="20"/>
      <c r="BE572" s="20"/>
      <c r="BF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c r="AD573" s="20"/>
      <c r="AE573" s="20"/>
      <c r="AF573" s="20"/>
      <c r="AG573" s="20"/>
      <c r="AH573" s="20"/>
      <c r="AI573" s="20"/>
      <c r="AJ573" s="20"/>
      <c r="AK573" s="20"/>
      <c r="AL573" s="20"/>
      <c r="AM573" s="20"/>
      <c r="AN573" s="20"/>
      <c r="AO573" s="20"/>
      <c r="AP573" s="20"/>
      <c r="AQ573" s="20"/>
      <c r="AR573" s="20"/>
      <c r="AS573" s="20"/>
      <c r="AT573" s="20"/>
      <c r="AU573" s="20"/>
      <c r="AV573" s="20"/>
      <c r="AW573" s="20"/>
      <c r="AX573" s="20"/>
      <c r="AY573" s="20"/>
      <c r="AZ573" s="20"/>
      <c r="BA573" s="20"/>
      <c r="BB573" s="20"/>
      <c r="BC573" s="20"/>
      <c r="BD573" s="20"/>
      <c r="BE573" s="20"/>
      <c r="BF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c r="AD574" s="20"/>
      <c r="AE574" s="20"/>
      <c r="AF574" s="20"/>
      <c r="AG574" s="20"/>
      <c r="AH574" s="20"/>
      <c r="AI574" s="20"/>
      <c r="AJ574" s="20"/>
      <c r="AK574" s="20"/>
      <c r="AL574" s="20"/>
      <c r="AM574" s="20"/>
      <c r="AN574" s="20"/>
      <c r="AO574" s="20"/>
      <c r="AP574" s="20"/>
      <c r="AQ574" s="20"/>
      <c r="AR574" s="20"/>
      <c r="AS574" s="20"/>
      <c r="AT574" s="20"/>
      <c r="AU574" s="20"/>
      <c r="AV574" s="20"/>
      <c r="AW574" s="20"/>
      <c r="AX574" s="20"/>
      <c r="AY574" s="20"/>
      <c r="AZ574" s="20"/>
      <c r="BA574" s="20"/>
      <c r="BB574" s="20"/>
      <c r="BC574" s="20"/>
      <c r="BD574" s="20"/>
      <c r="BE574" s="20"/>
      <c r="BF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c r="AD575" s="20"/>
      <c r="AE575" s="20"/>
      <c r="AF575" s="20"/>
      <c r="AG575" s="20"/>
      <c r="AH575" s="20"/>
      <c r="AI575" s="20"/>
      <c r="AJ575" s="20"/>
      <c r="AK575" s="20"/>
      <c r="AL575" s="20"/>
      <c r="AM575" s="20"/>
      <c r="AN575" s="20"/>
      <c r="AO575" s="20"/>
      <c r="AP575" s="20"/>
      <c r="AQ575" s="20"/>
      <c r="AR575" s="20"/>
      <c r="AS575" s="20"/>
      <c r="AT575" s="20"/>
      <c r="AU575" s="20"/>
      <c r="AV575" s="20"/>
      <c r="AW575" s="20"/>
      <c r="AX575" s="20"/>
      <c r="AY575" s="20"/>
      <c r="AZ575" s="20"/>
      <c r="BA575" s="20"/>
      <c r="BB575" s="20"/>
      <c r="BC575" s="20"/>
      <c r="BD575" s="20"/>
      <c r="BE575" s="20"/>
      <c r="BF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c r="AD576" s="20"/>
      <c r="AE576" s="20"/>
      <c r="AF576" s="20"/>
      <c r="AG576" s="20"/>
      <c r="AH576" s="20"/>
      <c r="AI576" s="20"/>
      <c r="AJ576" s="20"/>
      <c r="AK576" s="20"/>
      <c r="AL576" s="20"/>
      <c r="AM576" s="20"/>
      <c r="AN576" s="20"/>
      <c r="AO576" s="20"/>
      <c r="AP576" s="20"/>
      <c r="AQ576" s="20"/>
      <c r="AR576" s="20"/>
      <c r="AS576" s="20"/>
      <c r="AT576" s="20"/>
      <c r="AU576" s="20"/>
      <c r="AV576" s="20"/>
      <c r="AW576" s="20"/>
      <c r="AX576" s="20"/>
      <c r="AY576" s="20"/>
      <c r="AZ576" s="20"/>
      <c r="BA576" s="20"/>
      <c r="BB576" s="20"/>
      <c r="BC576" s="20"/>
      <c r="BD576" s="20"/>
      <c r="BE576" s="20"/>
      <c r="BF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c r="AD577" s="20"/>
      <c r="AE577" s="20"/>
      <c r="AF577" s="20"/>
      <c r="AG577" s="20"/>
      <c r="AH577" s="20"/>
      <c r="AI577" s="20"/>
      <c r="AJ577" s="20"/>
      <c r="AK577" s="20"/>
      <c r="AL577" s="20"/>
      <c r="AM577" s="20"/>
      <c r="AN577" s="20"/>
      <c r="AO577" s="20"/>
      <c r="AP577" s="20"/>
      <c r="AQ577" s="20"/>
      <c r="AR577" s="20"/>
      <c r="AS577" s="20"/>
      <c r="AT577" s="20"/>
      <c r="AU577" s="20"/>
      <c r="AV577" s="20"/>
      <c r="AW577" s="20"/>
      <c r="AX577" s="20"/>
      <c r="AY577" s="20"/>
      <c r="AZ577" s="20"/>
      <c r="BA577" s="20"/>
      <c r="BB577" s="20"/>
      <c r="BC577" s="20"/>
      <c r="BD577" s="20"/>
      <c r="BE577" s="20"/>
      <c r="BF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c r="AD578" s="20"/>
      <c r="AE578" s="20"/>
      <c r="AF578" s="20"/>
      <c r="AG578" s="20"/>
      <c r="AH578" s="20"/>
      <c r="AI578" s="20"/>
      <c r="AJ578" s="20"/>
      <c r="AK578" s="20"/>
      <c r="AL578" s="20"/>
      <c r="AM578" s="20"/>
      <c r="AN578" s="20"/>
      <c r="AO578" s="20"/>
      <c r="AP578" s="20"/>
      <c r="AQ578" s="20"/>
      <c r="AR578" s="20"/>
      <c r="AS578" s="20"/>
      <c r="AT578" s="20"/>
      <c r="AU578" s="20"/>
      <c r="AV578" s="20"/>
      <c r="AW578" s="20"/>
      <c r="AX578" s="20"/>
      <c r="AY578" s="20"/>
      <c r="AZ578" s="20"/>
      <c r="BA578" s="20"/>
      <c r="BB578" s="20"/>
      <c r="BC578" s="20"/>
      <c r="BD578" s="20"/>
      <c r="BE578" s="20"/>
      <c r="BF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c r="AD579" s="20"/>
      <c r="AE579" s="20"/>
      <c r="AF579" s="20"/>
      <c r="AG579" s="20"/>
      <c r="AH579" s="20"/>
      <c r="AI579" s="20"/>
      <c r="AJ579" s="20"/>
      <c r="AK579" s="20"/>
      <c r="AL579" s="20"/>
      <c r="AM579" s="20"/>
      <c r="AN579" s="20"/>
      <c r="AO579" s="20"/>
      <c r="AP579" s="20"/>
      <c r="AQ579" s="20"/>
      <c r="AR579" s="20"/>
      <c r="AS579" s="20"/>
      <c r="AT579" s="20"/>
      <c r="AU579" s="20"/>
      <c r="AV579" s="20"/>
      <c r="AW579" s="20"/>
      <c r="AX579" s="20"/>
      <c r="AY579" s="20"/>
      <c r="AZ579" s="20"/>
      <c r="BA579" s="20"/>
      <c r="BB579" s="20"/>
      <c r="BC579" s="20"/>
      <c r="BD579" s="20"/>
      <c r="BE579" s="20"/>
      <c r="BF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c r="AD580" s="20"/>
      <c r="AE580" s="20"/>
      <c r="AF580" s="20"/>
      <c r="AG580" s="20"/>
      <c r="AH580" s="20"/>
      <c r="AI580" s="20"/>
      <c r="AJ580" s="20"/>
      <c r="AK580" s="20"/>
      <c r="AL580" s="20"/>
      <c r="AM580" s="20"/>
      <c r="AN580" s="20"/>
      <c r="AO580" s="20"/>
      <c r="AP580" s="20"/>
      <c r="AQ580" s="20"/>
      <c r="AR580" s="20"/>
      <c r="AS580" s="20"/>
      <c r="AT580" s="20"/>
      <c r="AU580" s="20"/>
      <c r="AV580" s="20"/>
      <c r="AW580" s="20"/>
      <c r="AX580" s="20"/>
      <c r="AY580" s="20"/>
      <c r="AZ580" s="20"/>
      <c r="BA580" s="20"/>
      <c r="BB580" s="20"/>
      <c r="BC580" s="20"/>
      <c r="BD580" s="20"/>
      <c r="BE580" s="20"/>
      <c r="BF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c r="AD581" s="20"/>
      <c r="AE581" s="20"/>
      <c r="AF581" s="20"/>
      <c r="AG581" s="20"/>
      <c r="AH581" s="20"/>
      <c r="AI581" s="20"/>
      <c r="AJ581" s="20"/>
      <c r="AK581" s="20"/>
      <c r="AL581" s="20"/>
      <c r="AM581" s="20"/>
      <c r="AN581" s="20"/>
      <c r="AO581" s="20"/>
      <c r="AP581" s="20"/>
      <c r="AQ581" s="20"/>
      <c r="AR581" s="20"/>
      <c r="AS581" s="20"/>
      <c r="AT581" s="20"/>
      <c r="AU581" s="20"/>
      <c r="AV581" s="20"/>
      <c r="AW581" s="20"/>
      <c r="AX581" s="20"/>
      <c r="AY581" s="20"/>
      <c r="AZ581" s="20"/>
      <c r="BA581" s="20"/>
      <c r="BB581" s="20"/>
      <c r="BC581" s="20"/>
      <c r="BD581" s="20"/>
      <c r="BE581" s="20"/>
      <c r="BF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c r="AD582" s="20"/>
      <c r="AE582" s="20"/>
      <c r="AF582" s="20"/>
      <c r="AG582" s="20"/>
      <c r="AH582" s="20"/>
      <c r="AI582" s="20"/>
      <c r="AJ582" s="20"/>
      <c r="AK582" s="20"/>
      <c r="AL582" s="20"/>
      <c r="AM582" s="20"/>
      <c r="AN582" s="20"/>
      <c r="AO582" s="20"/>
      <c r="AP582" s="20"/>
      <c r="AQ582" s="20"/>
      <c r="AR582" s="20"/>
      <c r="AS582" s="20"/>
      <c r="AT582" s="20"/>
      <c r="AU582" s="20"/>
      <c r="AV582" s="20"/>
      <c r="AW582" s="20"/>
      <c r="AX582" s="20"/>
      <c r="AY582" s="20"/>
      <c r="AZ582" s="20"/>
      <c r="BA582" s="20"/>
      <c r="BB582" s="20"/>
      <c r="BC582" s="20"/>
      <c r="BD582" s="20"/>
      <c r="BE582" s="20"/>
      <c r="BF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c r="AD583" s="20"/>
      <c r="AE583" s="20"/>
      <c r="AF583" s="20"/>
      <c r="AG583" s="20"/>
      <c r="AH583" s="20"/>
      <c r="AI583" s="20"/>
      <c r="AJ583" s="20"/>
      <c r="AK583" s="20"/>
      <c r="AL583" s="20"/>
      <c r="AM583" s="20"/>
      <c r="AN583" s="20"/>
      <c r="AO583" s="20"/>
      <c r="AP583" s="20"/>
      <c r="AQ583" s="20"/>
      <c r="AR583" s="20"/>
      <c r="AS583" s="20"/>
      <c r="AT583" s="20"/>
      <c r="AU583" s="20"/>
      <c r="AV583" s="20"/>
      <c r="AW583" s="20"/>
      <c r="AX583" s="20"/>
      <c r="AY583" s="20"/>
      <c r="AZ583" s="20"/>
      <c r="BA583" s="20"/>
      <c r="BB583" s="20"/>
      <c r="BC583" s="20"/>
      <c r="BD583" s="20"/>
      <c r="BE583" s="20"/>
      <c r="BF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c r="AD584" s="20"/>
      <c r="AE584" s="20"/>
      <c r="AF584" s="20"/>
      <c r="AG584" s="20"/>
      <c r="AH584" s="20"/>
      <c r="AI584" s="20"/>
      <c r="AJ584" s="20"/>
      <c r="AK584" s="20"/>
      <c r="AL584" s="20"/>
      <c r="AM584" s="20"/>
      <c r="AN584" s="20"/>
      <c r="AO584" s="20"/>
      <c r="AP584" s="20"/>
      <c r="AQ584" s="20"/>
      <c r="AR584" s="20"/>
      <c r="AS584" s="20"/>
      <c r="AT584" s="20"/>
      <c r="AU584" s="20"/>
      <c r="AV584" s="20"/>
      <c r="AW584" s="20"/>
      <c r="AX584" s="20"/>
      <c r="AY584" s="20"/>
      <c r="AZ584" s="20"/>
      <c r="BA584" s="20"/>
      <c r="BB584" s="20"/>
      <c r="BC584" s="20"/>
      <c r="BD584" s="20"/>
      <c r="BE584" s="20"/>
      <c r="BF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c r="AD585" s="20"/>
      <c r="AE585" s="20"/>
      <c r="AF585" s="20"/>
      <c r="AG585" s="20"/>
      <c r="AH585" s="20"/>
      <c r="AI585" s="20"/>
      <c r="AJ585" s="20"/>
      <c r="AK585" s="20"/>
      <c r="AL585" s="20"/>
      <c r="AM585" s="20"/>
      <c r="AN585" s="20"/>
      <c r="AO585" s="20"/>
      <c r="AP585" s="20"/>
      <c r="AQ585" s="20"/>
      <c r="AR585" s="20"/>
      <c r="AS585" s="20"/>
      <c r="AT585" s="20"/>
      <c r="AU585" s="20"/>
      <c r="AV585" s="20"/>
      <c r="AW585" s="20"/>
      <c r="AX585" s="20"/>
      <c r="AY585" s="20"/>
      <c r="AZ585" s="20"/>
      <c r="BA585" s="20"/>
      <c r="BB585" s="20"/>
      <c r="BC585" s="20"/>
      <c r="BD585" s="20"/>
      <c r="BE585" s="20"/>
      <c r="BF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c r="AD586" s="20"/>
      <c r="AE586" s="20"/>
      <c r="AF586" s="20"/>
      <c r="AG586" s="20"/>
      <c r="AH586" s="20"/>
      <c r="AI586" s="20"/>
      <c r="AJ586" s="20"/>
      <c r="AK586" s="20"/>
      <c r="AL586" s="20"/>
      <c r="AM586" s="20"/>
      <c r="AN586" s="20"/>
      <c r="AO586" s="20"/>
      <c r="AP586" s="20"/>
      <c r="AQ586" s="20"/>
      <c r="AR586" s="20"/>
      <c r="AS586" s="20"/>
      <c r="AT586" s="20"/>
      <c r="AU586" s="20"/>
      <c r="AV586" s="20"/>
      <c r="AW586" s="20"/>
      <c r="AX586" s="20"/>
      <c r="AY586" s="20"/>
      <c r="AZ586" s="20"/>
      <c r="BA586" s="20"/>
      <c r="BB586" s="20"/>
      <c r="BC586" s="20"/>
      <c r="BD586" s="20"/>
      <c r="BE586" s="20"/>
      <c r="BF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c r="AD587" s="20"/>
      <c r="AE587" s="20"/>
      <c r="AF587" s="20"/>
      <c r="AG587" s="20"/>
      <c r="AH587" s="20"/>
      <c r="AI587" s="20"/>
      <c r="AJ587" s="20"/>
      <c r="AK587" s="20"/>
      <c r="AL587" s="20"/>
      <c r="AM587" s="20"/>
      <c r="AN587" s="20"/>
      <c r="AO587" s="20"/>
      <c r="AP587" s="20"/>
      <c r="AQ587" s="20"/>
      <c r="AR587" s="20"/>
      <c r="AS587" s="20"/>
      <c r="AT587" s="20"/>
      <c r="AU587" s="20"/>
      <c r="AV587" s="20"/>
      <c r="AW587" s="20"/>
      <c r="AX587" s="20"/>
      <c r="AY587" s="20"/>
      <c r="AZ587" s="20"/>
      <c r="BA587" s="20"/>
      <c r="BB587" s="20"/>
      <c r="BC587" s="20"/>
      <c r="BD587" s="20"/>
      <c r="BE587" s="20"/>
      <c r="BF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c r="AD588" s="20"/>
      <c r="AE588" s="20"/>
      <c r="AF588" s="20"/>
      <c r="AG588" s="20"/>
      <c r="AH588" s="20"/>
      <c r="AI588" s="20"/>
      <c r="AJ588" s="20"/>
      <c r="AK588" s="20"/>
      <c r="AL588" s="20"/>
      <c r="AM588" s="20"/>
      <c r="AN588" s="20"/>
      <c r="AO588" s="20"/>
      <c r="AP588" s="20"/>
      <c r="AQ588" s="20"/>
      <c r="AR588" s="20"/>
      <c r="AS588" s="20"/>
      <c r="AT588" s="20"/>
      <c r="AU588" s="20"/>
      <c r="AV588" s="20"/>
      <c r="AW588" s="20"/>
      <c r="AX588" s="20"/>
      <c r="AY588" s="20"/>
      <c r="AZ588" s="20"/>
      <c r="BA588" s="20"/>
      <c r="BB588" s="20"/>
      <c r="BC588" s="20"/>
      <c r="BD588" s="20"/>
      <c r="BE588" s="20"/>
      <c r="BF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c r="AD589" s="20"/>
      <c r="AE589" s="20"/>
      <c r="AF589" s="20"/>
      <c r="AG589" s="20"/>
      <c r="AH589" s="20"/>
      <c r="AI589" s="20"/>
      <c r="AJ589" s="20"/>
      <c r="AK589" s="20"/>
      <c r="AL589" s="20"/>
      <c r="AM589" s="20"/>
      <c r="AN589" s="20"/>
      <c r="AO589" s="20"/>
      <c r="AP589" s="20"/>
      <c r="AQ589" s="20"/>
      <c r="AR589" s="20"/>
      <c r="AS589" s="20"/>
      <c r="AT589" s="20"/>
      <c r="AU589" s="20"/>
      <c r="AV589" s="20"/>
      <c r="AW589" s="20"/>
      <c r="AX589" s="20"/>
      <c r="AY589" s="20"/>
      <c r="AZ589" s="20"/>
      <c r="BA589" s="20"/>
      <c r="BB589" s="20"/>
      <c r="BC589" s="20"/>
      <c r="BD589" s="20"/>
      <c r="BE589" s="20"/>
      <c r="BF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c r="AD590" s="20"/>
      <c r="AE590" s="20"/>
      <c r="AF590" s="20"/>
      <c r="AG590" s="20"/>
      <c r="AH590" s="20"/>
      <c r="AI590" s="20"/>
      <c r="AJ590" s="20"/>
      <c r="AK590" s="20"/>
      <c r="AL590" s="20"/>
      <c r="AM590" s="20"/>
      <c r="AN590" s="20"/>
      <c r="AO590" s="20"/>
      <c r="AP590" s="20"/>
      <c r="AQ590" s="20"/>
      <c r="AR590" s="20"/>
      <c r="AS590" s="20"/>
      <c r="AT590" s="20"/>
      <c r="AU590" s="20"/>
      <c r="AV590" s="20"/>
      <c r="AW590" s="20"/>
      <c r="AX590" s="20"/>
      <c r="AY590" s="20"/>
      <c r="AZ590" s="20"/>
      <c r="BA590" s="20"/>
      <c r="BB590" s="20"/>
      <c r="BC590" s="20"/>
      <c r="BD590" s="20"/>
      <c r="BE590" s="20"/>
      <c r="BF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c r="AD591" s="20"/>
      <c r="AE591" s="20"/>
      <c r="AF591" s="20"/>
      <c r="AG591" s="20"/>
      <c r="AH591" s="20"/>
      <c r="AI591" s="20"/>
      <c r="AJ591" s="20"/>
      <c r="AK591" s="20"/>
      <c r="AL591" s="20"/>
      <c r="AM591" s="20"/>
      <c r="AN591" s="20"/>
      <c r="AO591" s="20"/>
      <c r="AP591" s="20"/>
      <c r="AQ591" s="20"/>
      <c r="AR591" s="20"/>
      <c r="AS591" s="20"/>
      <c r="AT591" s="20"/>
      <c r="AU591" s="20"/>
      <c r="AV591" s="20"/>
      <c r="AW591" s="20"/>
      <c r="AX591" s="20"/>
      <c r="AY591" s="20"/>
      <c r="AZ591" s="20"/>
      <c r="BA591" s="20"/>
      <c r="BB591" s="20"/>
      <c r="BC591" s="20"/>
      <c r="BD591" s="20"/>
      <c r="BE591" s="20"/>
      <c r="BF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c r="AD592" s="20"/>
      <c r="AE592" s="20"/>
      <c r="AF592" s="20"/>
      <c r="AG592" s="20"/>
      <c r="AH592" s="20"/>
      <c r="AI592" s="20"/>
      <c r="AJ592" s="20"/>
      <c r="AK592" s="20"/>
      <c r="AL592" s="20"/>
      <c r="AM592" s="20"/>
      <c r="AN592" s="20"/>
      <c r="AO592" s="20"/>
      <c r="AP592" s="20"/>
      <c r="AQ592" s="20"/>
      <c r="AR592" s="20"/>
      <c r="AS592" s="20"/>
      <c r="AT592" s="20"/>
      <c r="AU592" s="20"/>
      <c r="AV592" s="20"/>
      <c r="AW592" s="20"/>
      <c r="AX592" s="20"/>
      <c r="AY592" s="20"/>
      <c r="AZ592" s="20"/>
      <c r="BA592" s="20"/>
      <c r="BB592" s="20"/>
      <c r="BC592" s="20"/>
      <c r="BD592" s="20"/>
      <c r="BE592" s="20"/>
      <c r="BF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c r="AD593" s="20"/>
      <c r="AE593" s="20"/>
      <c r="AF593" s="20"/>
      <c r="AG593" s="20"/>
      <c r="AH593" s="20"/>
      <c r="AI593" s="20"/>
      <c r="AJ593" s="20"/>
      <c r="AK593" s="20"/>
      <c r="AL593" s="20"/>
      <c r="AM593" s="20"/>
      <c r="AN593" s="20"/>
      <c r="AO593" s="20"/>
      <c r="AP593" s="20"/>
      <c r="AQ593" s="20"/>
      <c r="AR593" s="20"/>
      <c r="AS593" s="20"/>
      <c r="AT593" s="20"/>
      <c r="AU593" s="20"/>
      <c r="AV593" s="20"/>
      <c r="AW593" s="20"/>
      <c r="AX593" s="20"/>
      <c r="AY593" s="20"/>
      <c r="AZ593" s="20"/>
      <c r="BA593" s="20"/>
      <c r="BB593" s="20"/>
      <c r="BC593" s="20"/>
      <c r="BD593" s="20"/>
      <c r="BE593" s="20"/>
      <c r="BF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c r="AD594" s="20"/>
      <c r="AE594" s="20"/>
      <c r="AF594" s="20"/>
      <c r="AG594" s="20"/>
      <c r="AH594" s="20"/>
      <c r="AI594" s="20"/>
      <c r="AJ594" s="20"/>
      <c r="AK594" s="20"/>
      <c r="AL594" s="20"/>
      <c r="AM594" s="20"/>
      <c r="AN594" s="20"/>
      <c r="AO594" s="20"/>
      <c r="AP594" s="20"/>
      <c r="AQ594" s="20"/>
      <c r="AR594" s="20"/>
      <c r="AS594" s="20"/>
      <c r="AT594" s="20"/>
      <c r="AU594" s="20"/>
      <c r="AV594" s="20"/>
      <c r="AW594" s="20"/>
      <c r="AX594" s="20"/>
      <c r="AY594" s="20"/>
      <c r="AZ594" s="20"/>
      <c r="BA594" s="20"/>
      <c r="BB594" s="20"/>
      <c r="BC594" s="20"/>
      <c r="BD594" s="20"/>
      <c r="BE594" s="20"/>
      <c r="BF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c r="AD595" s="20"/>
      <c r="AE595" s="20"/>
      <c r="AF595" s="20"/>
      <c r="AG595" s="20"/>
      <c r="AH595" s="20"/>
      <c r="AI595" s="20"/>
      <c r="AJ595" s="20"/>
      <c r="AK595" s="20"/>
      <c r="AL595" s="20"/>
      <c r="AM595" s="20"/>
      <c r="AN595" s="20"/>
      <c r="AO595" s="20"/>
      <c r="AP595" s="20"/>
      <c r="AQ595" s="20"/>
      <c r="AR595" s="20"/>
      <c r="AS595" s="20"/>
      <c r="AT595" s="20"/>
      <c r="AU595" s="20"/>
      <c r="AV595" s="20"/>
      <c r="AW595" s="20"/>
      <c r="AX595" s="20"/>
      <c r="AY595" s="20"/>
      <c r="AZ595" s="20"/>
      <c r="BA595" s="20"/>
      <c r="BB595" s="20"/>
      <c r="BC595" s="20"/>
      <c r="BD595" s="20"/>
      <c r="BE595" s="20"/>
      <c r="BF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c r="AD596" s="20"/>
      <c r="AE596" s="20"/>
      <c r="AF596" s="20"/>
      <c r="AG596" s="20"/>
      <c r="AH596" s="20"/>
      <c r="AI596" s="20"/>
      <c r="AJ596" s="20"/>
      <c r="AK596" s="20"/>
      <c r="AL596" s="20"/>
      <c r="AM596" s="20"/>
      <c r="AN596" s="20"/>
      <c r="AO596" s="20"/>
      <c r="AP596" s="20"/>
      <c r="AQ596" s="20"/>
      <c r="AR596" s="20"/>
      <c r="AS596" s="20"/>
      <c r="AT596" s="20"/>
      <c r="AU596" s="20"/>
      <c r="AV596" s="20"/>
      <c r="AW596" s="20"/>
      <c r="AX596" s="20"/>
      <c r="AY596" s="20"/>
      <c r="AZ596" s="20"/>
      <c r="BA596" s="20"/>
      <c r="BB596" s="20"/>
      <c r="BC596" s="20"/>
      <c r="BD596" s="20"/>
      <c r="BE596" s="20"/>
      <c r="BF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c r="AD597" s="20"/>
      <c r="AE597" s="20"/>
      <c r="AF597" s="20"/>
      <c r="AG597" s="20"/>
      <c r="AH597" s="20"/>
      <c r="AI597" s="20"/>
      <c r="AJ597" s="20"/>
      <c r="AK597" s="20"/>
      <c r="AL597" s="20"/>
      <c r="AM597" s="20"/>
      <c r="AN597" s="20"/>
      <c r="AO597" s="20"/>
      <c r="AP597" s="20"/>
      <c r="AQ597" s="20"/>
      <c r="AR597" s="20"/>
      <c r="AS597" s="20"/>
      <c r="AT597" s="20"/>
      <c r="AU597" s="20"/>
      <c r="AV597" s="20"/>
      <c r="AW597" s="20"/>
      <c r="AX597" s="20"/>
      <c r="AY597" s="20"/>
      <c r="AZ597" s="20"/>
      <c r="BA597" s="20"/>
      <c r="BB597" s="20"/>
      <c r="BC597" s="20"/>
      <c r="BD597" s="20"/>
      <c r="BE597" s="20"/>
      <c r="BF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c r="AD598" s="20"/>
      <c r="AE598" s="20"/>
      <c r="AF598" s="20"/>
      <c r="AG598" s="20"/>
      <c r="AH598" s="20"/>
      <c r="AI598" s="20"/>
      <c r="AJ598" s="20"/>
      <c r="AK598" s="20"/>
      <c r="AL598" s="20"/>
      <c r="AM598" s="20"/>
      <c r="AN598" s="20"/>
      <c r="AO598" s="20"/>
      <c r="AP598" s="20"/>
      <c r="AQ598" s="20"/>
      <c r="AR598" s="20"/>
      <c r="AS598" s="20"/>
      <c r="AT598" s="20"/>
      <c r="AU598" s="20"/>
      <c r="AV598" s="20"/>
      <c r="AW598" s="20"/>
      <c r="AX598" s="20"/>
      <c r="AY598" s="20"/>
      <c r="AZ598" s="20"/>
      <c r="BA598" s="20"/>
      <c r="BB598" s="20"/>
      <c r="BC598" s="20"/>
      <c r="BD598" s="20"/>
      <c r="BE598" s="20"/>
      <c r="BF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c r="AD599" s="20"/>
      <c r="AE599" s="20"/>
      <c r="AF599" s="20"/>
      <c r="AG599" s="20"/>
      <c r="AH599" s="20"/>
      <c r="AI599" s="20"/>
      <c r="AJ599" s="20"/>
      <c r="AK599" s="20"/>
      <c r="AL599" s="20"/>
      <c r="AM599" s="20"/>
      <c r="AN599" s="20"/>
      <c r="AO599" s="20"/>
      <c r="AP599" s="20"/>
      <c r="AQ599" s="20"/>
      <c r="AR599" s="20"/>
      <c r="AS599" s="20"/>
      <c r="AT599" s="20"/>
      <c r="AU599" s="20"/>
      <c r="AV599" s="20"/>
      <c r="AW599" s="20"/>
      <c r="AX599" s="20"/>
      <c r="AY599" s="20"/>
      <c r="AZ599" s="20"/>
      <c r="BA599" s="20"/>
      <c r="BB599" s="20"/>
      <c r="BC599" s="20"/>
      <c r="BD599" s="20"/>
      <c r="BE599" s="20"/>
      <c r="BF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c r="AD600" s="20"/>
      <c r="AE600" s="20"/>
      <c r="AF600" s="20"/>
      <c r="AG600" s="20"/>
      <c r="AH600" s="20"/>
      <c r="AI600" s="20"/>
      <c r="AJ600" s="20"/>
      <c r="AK600" s="20"/>
      <c r="AL600" s="20"/>
      <c r="AM600" s="20"/>
      <c r="AN600" s="20"/>
      <c r="AO600" s="20"/>
      <c r="AP600" s="20"/>
      <c r="AQ600" s="20"/>
      <c r="AR600" s="20"/>
      <c r="AS600" s="20"/>
      <c r="AT600" s="20"/>
      <c r="AU600" s="20"/>
      <c r="AV600" s="20"/>
      <c r="AW600" s="20"/>
      <c r="AX600" s="20"/>
      <c r="AY600" s="20"/>
      <c r="AZ600" s="20"/>
      <c r="BA600" s="20"/>
      <c r="BB600" s="20"/>
      <c r="BC600" s="20"/>
      <c r="BD600" s="20"/>
      <c r="BE600" s="20"/>
      <c r="BF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c r="AD601" s="20"/>
      <c r="AE601" s="20"/>
      <c r="AF601" s="20"/>
      <c r="AG601" s="20"/>
      <c r="AH601" s="20"/>
      <c r="AI601" s="20"/>
      <c r="AJ601" s="20"/>
      <c r="AK601" s="20"/>
      <c r="AL601" s="20"/>
      <c r="AM601" s="20"/>
      <c r="AN601" s="20"/>
      <c r="AO601" s="20"/>
      <c r="AP601" s="20"/>
      <c r="AQ601" s="20"/>
      <c r="AR601" s="20"/>
      <c r="AS601" s="20"/>
      <c r="AT601" s="20"/>
      <c r="AU601" s="20"/>
      <c r="AV601" s="20"/>
      <c r="AW601" s="20"/>
      <c r="AX601" s="20"/>
      <c r="AY601" s="20"/>
      <c r="AZ601" s="20"/>
      <c r="BA601" s="20"/>
      <c r="BB601" s="20"/>
      <c r="BC601" s="20"/>
      <c r="BD601" s="20"/>
      <c r="BE601" s="20"/>
      <c r="BF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c r="AD602" s="20"/>
      <c r="AE602" s="20"/>
      <c r="AF602" s="20"/>
      <c r="AG602" s="20"/>
      <c r="AH602" s="20"/>
      <c r="AI602" s="20"/>
      <c r="AJ602" s="20"/>
      <c r="AK602" s="20"/>
      <c r="AL602" s="20"/>
      <c r="AM602" s="20"/>
      <c r="AN602" s="20"/>
      <c r="AO602" s="20"/>
      <c r="AP602" s="20"/>
      <c r="AQ602" s="20"/>
      <c r="AR602" s="20"/>
      <c r="AS602" s="20"/>
      <c r="AT602" s="20"/>
      <c r="AU602" s="20"/>
      <c r="AV602" s="20"/>
      <c r="AW602" s="20"/>
      <c r="AX602" s="20"/>
      <c r="AY602" s="20"/>
      <c r="AZ602" s="20"/>
      <c r="BA602" s="20"/>
      <c r="BB602" s="20"/>
      <c r="BC602" s="20"/>
      <c r="BD602" s="20"/>
      <c r="BE602" s="20"/>
      <c r="BF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c r="AD603" s="20"/>
      <c r="AE603" s="20"/>
      <c r="AF603" s="20"/>
      <c r="AG603" s="20"/>
      <c r="AH603" s="20"/>
      <c r="AI603" s="20"/>
      <c r="AJ603" s="20"/>
      <c r="AK603" s="20"/>
      <c r="AL603" s="20"/>
      <c r="AM603" s="20"/>
      <c r="AN603" s="20"/>
      <c r="AO603" s="20"/>
      <c r="AP603" s="20"/>
      <c r="AQ603" s="20"/>
      <c r="AR603" s="20"/>
      <c r="AS603" s="20"/>
      <c r="AT603" s="20"/>
      <c r="AU603" s="20"/>
      <c r="AV603" s="20"/>
      <c r="AW603" s="20"/>
      <c r="AX603" s="20"/>
      <c r="AY603" s="20"/>
      <c r="AZ603" s="20"/>
      <c r="BA603" s="20"/>
      <c r="BB603" s="20"/>
      <c r="BC603" s="20"/>
      <c r="BD603" s="20"/>
      <c r="BE603" s="20"/>
      <c r="BF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c r="AD604" s="20"/>
      <c r="AE604" s="20"/>
      <c r="AF604" s="20"/>
      <c r="AG604" s="20"/>
      <c r="AH604" s="20"/>
      <c r="AI604" s="20"/>
      <c r="AJ604" s="20"/>
      <c r="AK604" s="20"/>
      <c r="AL604" s="20"/>
      <c r="AM604" s="20"/>
      <c r="AN604" s="20"/>
      <c r="AO604" s="20"/>
      <c r="AP604" s="20"/>
      <c r="AQ604" s="20"/>
      <c r="AR604" s="20"/>
      <c r="AS604" s="20"/>
      <c r="AT604" s="20"/>
      <c r="AU604" s="20"/>
      <c r="AV604" s="20"/>
      <c r="AW604" s="20"/>
      <c r="AX604" s="20"/>
      <c r="AY604" s="20"/>
      <c r="AZ604" s="20"/>
      <c r="BA604" s="20"/>
      <c r="BB604" s="20"/>
      <c r="BC604" s="20"/>
      <c r="BD604" s="20"/>
      <c r="BE604" s="20"/>
      <c r="BF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c r="AD605" s="20"/>
      <c r="AE605" s="20"/>
      <c r="AF605" s="20"/>
      <c r="AG605" s="20"/>
      <c r="AH605" s="20"/>
      <c r="AI605" s="20"/>
      <c r="AJ605" s="20"/>
      <c r="AK605" s="20"/>
      <c r="AL605" s="20"/>
      <c r="AM605" s="20"/>
      <c r="AN605" s="20"/>
      <c r="AO605" s="20"/>
      <c r="AP605" s="20"/>
      <c r="AQ605" s="20"/>
      <c r="AR605" s="20"/>
      <c r="AS605" s="20"/>
      <c r="AT605" s="20"/>
      <c r="AU605" s="20"/>
      <c r="AV605" s="20"/>
      <c r="AW605" s="20"/>
      <c r="AX605" s="20"/>
      <c r="AY605" s="20"/>
      <c r="AZ605" s="20"/>
      <c r="BA605" s="20"/>
      <c r="BB605" s="20"/>
      <c r="BC605" s="20"/>
      <c r="BD605" s="20"/>
      <c r="BE605" s="20"/>
      <c r="BF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c r="AD606" s="20"/>
      <c r="AE606" s="20"/>
      <c r="AF606" s="20"/>
      <c r="AG606" s="20"/>
      <c r="AH606" s="20"/>
      <c r="AI606" s="20"/>
      <c r="AJ606" s="20"/>
      <c r="AK606" s="20"/>
      <c r="AL606" s="20"/>
      <c r="AM606" s="20"/>
      <c r="AN606" s="20"/>
      <c r="AO606" s="20"/>
      <c r="AP606" s="20"/>
      <c r="AQ606" s="20"/>
      <c r="AR606" s="20"/>
      <c r="AS606" s="20"/>
      <c r="AT606" s="20"/>
      <c r="AU606" s="20"/>
      <c r="AV606" s="20"/>
      <c r="AW606" s="20"/>
      <c r="AX606" s="20"/>
      <c r="AY606" s="20"/>
      <c r="AZ606" s="20"/>
      <c r="BA606" s="20"/>
      <c r="BB606" s="20"/>
      <c r="BC606" s="20"/>
      <c r="BD606" s="20"/>
      <c r="BE606" s="20"/>
      <c r="BF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c r="AD607" s="20"/>
      <c r="AE607" s="20"/>
      <c r="AF607" s="20"/>
      <c r="AG607" s="20"/>
      <c r="AH607" s="20"/>
      <c r="AI607" s="20"/>
      <c r="AJ607" s="20"/>
      <c r="AK607" s="20"/>
      <c r="AL607" s="20"/>
      <c r="AM607" s="20"/>
      <c r="AN607" s="20"/>
      <c r="AO607" s="20"/>
      <c r="AP607" s="20"/>
      <c r="AQ607" s="20"/>
      <c r="AR607" s="20"/>
      <c r="AS607" s="20"/>
      <c r="AT607" s="20"/>
      <c r="AU607" s="20"/>
      <c r="AV607" s="20"/>
      <c r="AW607" s="20"/>
      <c r="AX607" s="20"/>
      <c r="AY607" s="20"/>
      <c r="AZ607" s="20"/>
      <c r="BA607" s="20"/>
      <c r="BB607" s="20"/>
      <c r="BC607" s="20"/>
      <c r="BD607" s="20"/>
      <c r="BE607" s="20"/>
      <c r="BF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c r="AD608" s="20"/>
      <c r="AE608" s="20"/>
      <c r="AF608" s="20"/>
      <c r="AG608" s="20"/>
      <c r="AH608" s="20"/>
      <c r="AI608" s="20"/>
      <c r="AJ608" s="20"/>
      <c r="AK608" s="20"/>
      <c r="AL608" s="20"/>
      <c r="AM608" s="20"/>
      <c r="AN608" s="20"/>
      <c r="AO608" s="20"/>
      <c r="AP608" s="20"/>
      <c r="AQ608" s="20"/>
      <c r="AR608" s="20"/>
      <c r="AS608" s="20"/>
      <c r="AT608" s="20"/>
      <c r="AU608" s="20"/>
      <c r="AV608" s="20"/>
      <c r="AW608" s="20"/>
      <c r="AX608" s="20"/>
      <c r="AY608" s="20"/>
      <c r="AZ608" s="20"/>
      <c r="BA608" s="20"/>
      <c r="BB608" s="20"/>
      <c r="BC608" s="20"/>
      <c r="BD608" s="20"/>
      <c r="BE608" s="20"/>
      <c r="BF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c r="AD609" s="20"/>
      <c r="AE609" s="20"/>
      <c r="AF609" s="20"/>
      <c r="AG609" s="20"/>
      <c r="AH609" s="20"/>
      <c r="AI609" s="20"/>
      <c r="AJ609" s="20"/>
      <c r="AK609" s="20"/>
      <c r="AL609" s="20"/>
      <c r="AM609" s="20"/>
      <c r="AN609" s="20"/>
      <c r="AO609" s="20"/>
      <c r="AP609" s="20"/>
      <c r="AQ609" s="20"/>
      <c r="AR609" s="20"/>
      <c r="AS609" s="20"/>
      <c r="AT609" s="20"/>
      <c r="AU609" s="20"/>
      <c r="AV609" s="20"/>
      <c r="AW609" s="20"/>
      <c r="AX609" s="20"/>
      <c r="AY609" s="20"/>
      <c r="AZ609" s="20"/>
      <c r="BA609" s="20"/>
      <c r="BB609" s="20"/>
      <c r="BC609" s="20"/>
      <c r="BD609" s="20"/>
      <c r="BE609" s="20"/>
      <c r="BF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c r="AD610" s="20"/>
      <c r="AE610" s="20"/>
      <c r="AF610" s="20"/>
      <c r="AG610" s="20"/>
      <c r="AH610" s="20"/>
      <c r="AI610" s="20"/>
      <c r="AJ610" s="20"/>
      <c r="AK610" s="20"/>
      <c r="AL610" s="20"/>
      <c r="AM610" s="20"/>
      <c r="AN610" s="20"/>
      <c r="AO610" s="20"/>
      <c r="AP610" s="20"/>
      <c r="AQ610" s="20"/>
      <c r="AR610" s="20"/>
      <c r="AS610" s="20"/>
      <c r="AT610" s="20"/>
      <c r="AU610" s="20"/>
      <c r="AV610" s="20"/>
      <c r="AW610" s="20"/>
      <c r="AX610" s="20"/>
      <c r="AY610" s="20"/>
      <c r="AZ610" s="20"/>
      <c r="BA610" s="20"/>
      <c r="BB610" s="20"/>
      <c r="BC610" s="20"/>
      <c r="BD610" s="20"/>
      <c r="BE610" s="20"/>
      <c r="BF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c r="AD611" s="20"/>
      <c r="AE611" s="20"/>
      <c r="AF611" s="20"/>
      <c r="AG611" s="20"/>
      <c r="AH611" s="20"/>
      <c r="AI611" s="20"/>
      <c r="AJ611" s="20"/>
      <c r="AK611" s="20"/>
      <c r="AL611" s="20"/>
      <c r="AM611" s="20"/>
      <c r="AN611" s="20"/>
      <c r="AO611" s="20"/>
      <c r="AP611" s="20"/>
      <c r="AQ611" s="20"/>
      <c r="AR611" s="20"/>
      <c r="AS611" s="20"/>
      <c r="AT611" s="20"/>
      <c r="AU611" s="20"/>
      <c r="AV611" s="20"/>
      <c r="AW611" s="20"/>
      <c r="AX611" s="20"/>
      <c r="AY611" s="20"/>
      <c r="AZ611" s="20"/>
      <c r="BA611" s="20"/>
      <c r="BB611" s="20"/>
      <c r="BC611" s="20"/>
      <c r="BD611" s="20"/>
      <c r="BE611" s="20"/>
      <c r="BF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c r="AD612" s="20"/>
      <c r="AE612" s="20"/>
      <c r="AF612" s="20"/>
      <c r="AG612" s="20"/>
      <c r="AH612" s="20"/>
      <c r="AI612" s="20"/>
      <c r="AJ612" s="20"/>
      <c r="AK612" s="20"/>
      <c r="AL612" s="20"/>
      <c r="AM612" s="20"/>
      <c r="AN612" s="20"/>
      <c r="AO612" s="20"/>
      <c r="AP612" s="20"/>
      <c r="AQ612" s="20"/>
      <c r="AR612" s="20"/>
      <c r="AS612" s="20"/>
      <c r="AT612" s="20"/>
      <c r="AU612" s="20"/>
      <c r="AV612" s="20"/>
      <c r="AW612" s="20"/>
      <c r="AX612" s="20"/>
      <c r="AY612" s="20"/>
      <c r="AZ612" s="20"/>
      <c r="BA612" s="20"/>
      <c r="BB612" s="20"/>
      <c r="BC612" s="20"/>
      <c r="BD612" s="20"/>
      <c r="BE612" s="20"/>
      <c r="BF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c r="AD613" s="20"/>
      <c r="AE613" s="20"/>
      <c r="AF613" s="20"/>
      <c r="AG613" s="20"/>
      <c r="AH613" s="20"/>
      <c r="AI613" s="20"/>
      <c r="AJ613" s="20"/>
      <c r="AK613" s="20"/>
      <c r="AL613" s="20"/>
      <c r="AM613" s="20"/>
      <c r="AN613" s="20"/>
      <c r="AO613" s="20"/>
      <c r="AP613" s="20"/>
      <c r="AQ613" s="20"/>
      <c r="AR613" s="20"/>
      <c r="AS613" s="20"/>
      <c r="AT613" s="20"/>
      <c r="AU613" s="20"/>
      <c r="AV613" s="20"/>
      <c r="AW613" s="20"/>
      <c r="AX613" s="20"/>
      <c r="AY613" s="20"/>
      <c r="AZ613" s="20"/>
      <c r="BA613" s="20"/>
      <c r="BB613" s="20"/>
      <c r="BC613" s="20"/>
      <c r="BD613" s="20"/>
      <c r="BE613" s="20"/>
      <c r="BF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c r="AD614" s="20"/>
      <c r="AE614" s="20"/>
      <c r="AF614" s="20"/>
      <c r="AG614" s="20"/>
      <c r="AH614" s="20"/>
      <c r="AI614" s="20"/>
      <c r="AJ614" s="20"/>
      <c r="AK614" s="20"/>
      <c r="AL614" s="20"/>
      <c r="AM614" s="20"/>
      <c r="AN614" s="20"/>
      <c r="AO614" s="20"/>
      <c r="AP614" s="20"/>
      <c r="AQ614" s="20"/>
      <c r="AR614" s="20"/>
      <c r="AS614" s="20"/>
      <c r="AT614" s="20"/>
      <c r="AU614" s="20"/>
      <c r="AV614" s="20"/>
      <c r="AW614" s="20"/>
      <c r="AX614" s="20"/>
      <c r="AY614" s="20"/>
      <c r="AZ614" s="20"/>
      <c r="BA614" s="20"/>
      <c r="BB614" s="20"/>
      <c r="BC614" s="20"/>
      <c r="BD614" s="20"/>
      <c r="BE614" s="20"/>
      <c r="BF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c r="AD615" s="20"/>
      <c r="AE615" s="20"/>
      <c r="AF615" s="20"/>
      <c r="AG615" s="20"/>
      <c r="AH615" s="20"/>
      <c r="AI615" s="20"/>
      <c r="AJ615" s="20"/>
      <c r="AK615" s="20"/>
      <c r="AL615" s="20"/>
      <c r="AM615" s="20"/>
      <c r="AN615" s="20"/>
      <c r="AO615" s="20"/>
      <c r="AP615" s="20"/>
      <c r="AQ615" s="20"/>
      <c r="AR615" s="20"/>
      <c r="AS615" s="20"/>
      <c r="AT615" s="20"/>
      <c r="AU615" s="20"/>
      <c r="AV615" s="20"/>
      <c r="AW615" s="20"/>
      <c r="AX615" s="20"/>
      <c r="AY615" s="20"/>
      <c r="AZ615" s="20"/>
      <c r="BA615" s="20"/>
      <c r="BB615" s="20"/>
      <c r="BC615" s="20"/>
      <c r="BD615" s="20"/>
      <c r="BE615" s="20"/>
      <c r="BF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c r="AD616" s="20"/>
      <c r="AE616" s="20"/>
      <c r="AF616" s="20"/>
      <c r="AG616" s="20"/>
      <c r="AH616" s="20"/>
      <c r="AI616" s="20"/>
      <c r="AJ616" s="20"/>
      <c r="AK616" s="20"/>
      <c r="AL616" s="20"/>
      <c r="AM616" s="20"/>
      <c r="AN616" s="20"/>
      <c r="AO616" s="20"/>
      <c r="AP616" s="20"/>
      <c r="AQ616" s="20"/>
      <c r="AR616" s="20"/>
      <c r="AS616" s="20"/>
      <c r="AT616" s="20"/>
      <c r="AU616" s="20"/>
      <c r="AV616" s="20"/>
      <c r="AW616" s="20"/>
      <c r="AX616" s="20"/>
      <c r="AY616" s="20"/>
      <c r="AZ616" s="20"/>
      <c r="BA616" s="20"/>
      <c r="BB616" s="20"/>
      <c r="BC616" s="20"/>
      <c r="BD616" s="20"/>
      <c r="BE616" s="20"/>
      <c r="BF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c r="AD617" s="20"/>
      <c r="AE617" s="20"/>
      <c r="AF617" s="20"/>
      <c r="AG617" s="20"/>
      <c r="AH617" s="20"/>
      <c r="AI617" s="20"/>
      <c r="AJ617" s="20"/>
      <c r="AK617" s="20"/>
      <c r="AL617" s="20"/>
      <c r="AM617" s="20"/>
      <c r="AN617" s="20"/>
      <c r="AO617" s="20"/>
      <c r="AP617" s="20"/>
      <c r="AQ617" s="20"/>
      <c r="AR617" s="20"/>
      <c r="AS617" s="20"/>
      <c r="AT617" s="20"/>
      <c r="AU617" s="20"/>
      <c r="AV617" s="20"/>
      <c r="AW617" s="20"/>
      <c r="AX617" s="20"/>
      <c r="AY617" s="20"/>
      <c r="AZ617" s="20"/>
      <c r="BA617" s="20"/>
      <c r="BB617" s="20"/>
      <c r="BC617" s="20"/>
      <c r="BD617" s="20"/>
      <c r="BE617" s="20"/>
      <c r="BF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c r="AD618" s="20"/>
      <c r="AE618" s="20"/>
      <c r="AF618" s="20"/>
      <c r="AG618" s="20"/>
      <c r="AH618" s="20"/>
      <c r="AI618" s="20"/>
      <c r="AJ618" s="20"/>
      <c r="AK618" s="20"/>
      <c r="AL618" s="20"/>
      <c r="AM618" s="20"/>
      <c r="AN618" s="20"/>
      <c r="AO618" s="20"/>
      <c r="AP618" s="20"/>
      <c r="AQ618" s="20"/>
      <c r="AR618" s="20"/>
      <c r="AS618" s="20"/>
      <c r="AT618" s="20"/>
      <c r="AU618" s="20"/>
      <c r="AV618" s="20"/>
      <c r="AW618" s="20"/>
      <c r="AX618" s="20"/>
      <c r="AY618" s="20"/>
      <c r="AZ618" s="20"/>
      <c r="BA618" s="20"/>
      <c r="BB618" s="20"/>
      <c r="BC618" s="20"/>
      <c r="BD618" s="20"/>
      <c r="BE618" s="20"/>
      <c r="BF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c r="AD619" s="20"/>
      <c r="AE619" s="20"/>
      <c r="AF619" s="20"/>
      <c r="AG619" s="20"/>
      <c r="AH619" s="20"/>
      <c r="AI619" s="20"/>
      <c r="AJ619" s="20"/>
      <c r="AK619" s="20"/>
      <c r="AL619" s="20"/>
      <c r="AM619" s="20"/>
      <c r="AN619" s="20"/>
      <c r="AO619" s="20"/>
      <c r="AP619" s="20"/>
      <c r="AQ619" s="20"/>
      <c r="AR619" s="20"/>
      <c r="AS619" s="20"/>
      <c r="AT619" s="20"/>
      <c r="AU619" s="20"/>
      <c r="AV619" s="20"/>
      <c r="AW619" s="20"/>
      <c r="AX619" s="20"/>
      <c r="AY619" s="20"/>
      <c r="AZ619" s="20"/>
      <c r="BA619" s="20"/>
      <c r="BB619" s="20"/>
      <c r="BC619" s="20"/>
      <c r="BD619" s="20"/>
      <c r="BE619" s="20"/>
      <c r="BF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c r="AD620" s="20"/>
      <c r="AE620" s="20"/>
      <c r="AF620" s="20"/>
      <c r="AG620" s="20"/>
      <c r="AH620" s="20"/>
      <c r="AI620" s="20"/>
      <c r="AJ620" s="20"/>
      <c r="AK620" s="20"/>
      <c r="AL620" s="20"/>
      <c r="AM620" s="20"/>
      <c r="AN620" s="20"/>
      <c r="AO620" s="20"/>
      <c r="AP620" s="20"/>
      <c r="AQ620" s="20"/>
      <c r="AR620" s="20"/>
      <c r="AS620" s="20"/>
      <c r="AT620" s="20"/>
      <c r="AU620" s="20"/>
      <c r="AV620" s="20"/>
      <c r="AW620" s="20"/>
      <c r="AX620" s="20"/>
      <c r="AY620" s="20"/>
      <c r="AZ620" s="20"/>
      <c r="BA620" s="20"/>
      <c r="BB620" s="20"/>
      <c r="BC620" s="20"/>
      <c r="BD620" s="20"/>
      <c r="BE620" s="20"/>
      <c r="BF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c r="AD621" s="20"/>
      <c r="AE621" s="20"/>
      <c r="AF621" s="20"/>
      <c r="AG621" s="20"/>
      <c r="AH621" s="20"/>
      <c r="AI621" s="20"/>
      <c r="AJ621" s="20"/>
      <c r="AK621" s="20"/>
      <c r="AL621" s="20"/>
      <c r="AM621" s="20"/>
      <c r="AN621" s="20"/>
      <c r="AO621" s="20"/>
      <c r="AP621" s="20"/>
      <c r="AQ621" s="20"/>
      <c r="AR621" s="20"/>
      <c r="AS621" s="20"/>
      <c r="AT621" s="20"/>
      <c r="AU621" s="20"/>
      <c r="AV621" s="20"/>
      <c r="AW621" s="20"/>
      <c r="AX621" s="20"/>
      <c r="AY621" s="20"/>
      <c r="AZ621" s="20"/>
      <c r="BA621" s="20"/>
      <c r="BB621" s="20"/>
      <c r="BC621" s="20"/>
      <c r="BD621" s="20"/>
      <c r="BE621" s="20"/>
      <c r="BF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c r="AD622" s="20"/>
      <c r="AE622" s="20"/>
      <c r="AF622" s="20"/>
      <c r="AG622" s="20"/>
      <c r="AH622" s="20"/>
      <c r="AI622" s="20"/>
      <c r="AJ622" s="20"/>
      <c r="AK622" s="20"/>
      <c r="AL622" s="20"/>
      <c r="AM622" s="20"/>
      <c r="AN622" s="20"/>
      <c r="AO622" s="20"/>
      <c r="AP622" s="20"/>
      <c r="AQ622" s="20"/>
      <c r="AR622" s="20"/>
      <c r="AS622" s="20"/>
      <c r="AT622" s="20"/>
      <c r="AU622" s="20"/>
      <c r="AV622" s="20"/>
      <c r="AW622" s="20"/>
      <c r="AX622" s="20"/>
      <c r="AY622" s="20"/>
      <c r="AZ622" s="20"/>
      <c r="BA622" s="20"/>
      <c r="BB622" s="20"/>
      <c r="BC622" s="20"/>
      <c r="BD622" s="20"/>
      <c r="BE622" s="20"/>
      <c r="BF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c r="AD623" s="20"/>
      <c r="AE623" s="20"/>
      <c r="AF623" s="20"/>
      <c r="AG623" s="20"/>
      <c r="AH623" s="20"/>
      <c r="AI623" s="20"/>
      <c r="AJ623" s="20"/>
      <c r="AK623" s="20"/>
      <c r="AL623" s="20"/>
      <c r="AM623" s="20"/>
      <c r="AN623" s="20"/>
      <c r="AO623" s="20"/>
      <c r="AP623" s="20"/>
      <c r="AQ623" s="20"/>
      <c r="AR623" s="20"/>
      <c r="AS623" s="20"/>
      <c r="AT623" s="20"/>
      <c r="AU623" s="20"/>
      <c r="AV623" s="20"/>
      <c r="AW623" s="20"/>
      <c r="AX623" s="20"/>
      <c r="AY623" s="20"/>
      <c r="AZ623" s="20"/>
      <c r="BA623" s="20"/>
      <c r="BB623" s="20"/>
      <c r="BC623" s="20"/>
      <c r="BD623" s="20"/>
      <c r="BE623" s="20"/>
      <c r="BF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c r="AD624" s="20"/>
      <c r="AE624" s="20"/>
      <c r="AF624" s="20"/>
      <c r="AG624" s="20"/>
      <c r="AH624" s="20"/>
      <c r="AI624" s="20"/>
      <c r="AJ624" s="20"/>
      <c r="AK624" s="20"/>
      <c r="AL624" s="20"/>
      <c r="AM624" s="20"/>
      <c r="AN624" s="20"/>
      <c r="AO624" s="20"/>
      <c r="AP624" s="20"/>
      <c r="AQ624" s="20"/>
      <c r="AR624" s="20"/>
      <c r="AS624" s="20"/>
      <c r="AT624" s="20"/>
      <c r="AU624" s="20"/>
      <c r="AV624" s="20"/>
      <c r="AW624" s="20"/>
      <c r="AX624" s="20"/>
      <c r="AY624" s="20"/>
      <c r="AZ624" s="20"/>
      <c r="BA624" s="20"/>
      <c r="BB624" s="20"/>
      <c r="BC624" s="20"/>
      <c r="BD624" s="20"/>
      <c r="BE624" s="20"/>
      <c r="BF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c r="AD625" s="20"/>
      <c r="AE625" s="20"/>
      <c r="AF625" s="20"/>
      <c r="AG625" s="20"/>
      <c r="AH625" s="20"/>
      <c r="AI625" s="20"/>
      <c r="AJ625" s="20"/>
      <c r="AK625" s="20"/>
      <c r="AL625" s="20"/>
      <c r="AM625" s="20"/>
      <c r="AN625" s="20"/>
      <c r="AO625" s="20"/>
      <c r="AP625" s="20"/>
      <c r="AQ625" s="20"/>
      <c r="AR625" s="20"/>
      <c r="AS625" s="20"/>
      <c r="AT625" s="20"/>
      <c r="AU625" s="20"/>
      <c r="AV625" s="20"/>
      <c r="AW625" s="20"/>
      <c r="AX625" s="20"/>
      <c r="AY625" s="20"/>
      <c r="AZ625" s="20"/>
      <c r="BA625" s="20"/>
      <c r="BB625" s="20"/>
      <c r="BC625" s="20"/>
      <c r="BD625" s="20"/>
      <c r="BE625" s="20"/>
      <c r="BF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c r="AD626" s="20"/>
      <c r="AE626" s="20"/>
      <c r="AF626" s="20"/>
      <c r="AG626" s="20"/>
      <c r="AH626" s="20"/>
      <c r="AI626" s="20"/>
      <c r="AJ626" s="20"/>
      <c r="AK626" s="20"/>
      <c r="AL626" s="20"/>
      <c r="AM626" s="20"/>
      <c r="AN626" s="20"/>
      <c r="AO626" s="20"/>
      <c r="AP626" s="20"/>
      <c r="AQ626" s="20"/>
      <c r="AR626" s="20"/>
      <c r="AS626" s="20"/>
      <c r="AT626" s="20"/>
      <c r="AU626" s="20"/>
      <c r="AV626" s="20"/>
      <c r="AW626" s="20"/>
      <c r="AX626" s="20"/>
      <c r="AY626" s="20"/>
      <c r="AZ626" s="20"/>
      <c r="BA626" s="20"/>
      <c r="BB626" s="20"/>
      <c r="BC626" s="20"/>
      <c r="BD626" s="20"/>
      <c r="BE626" s="20"/>
      <c r="BF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c r="AD627" s="20"/>
      <c r="AE627" s="20"/>
      <c r="AF627" s="20"/>
      <c r="AG627" s="20"/>
      <c r="AH627" s="20"/>
      <c r="AI627" s="20"/>
      <c r="AJ627" s="20"/>
      <c r="AK627" s="20"/>
      <c r="AL627" s="20"/>
      <c r="AM627" s="20"/>
      <c r="AN627" s="20"/>
      <c r="AO627" s="20"/>
      <c r="AP627" s="20"/>
      <c r="AQ627" s="20"/>
      <c r="AR627" s="20"/>
      <c r="AS627" s="20"/>
      <c r="AT627" s="20"/>
      <c r="AU627" s="20"/>
      <c r="AV627" s="20"/>
      <c r="AW627" s="20"/>
      <c r="AX627" s="20"/>
      <c r="AY627" s="20"/>
      <c r="AZ627" s="20"/>
      <c r="BA627" s="20"/>
      <c r="BB627" s="20"/>
      <c r="BC627" s="20"/>
      <c r="BD627" s="20"/>
      <c r="BE627" s="20"/>
      <c r="BF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c r="AD628" s="20"/>
      <c r="AE628" s="20"/>
      <c r="AF628" s="20"/>
      <c r="AG628" s="20"/>
      <c r="AH628" s="20"/>
      <c r="AI628" s="20"/>
      <c r="AJ628" s="20"/>
      <c r="AK628" s="20"/>
      <c r="AL628" s="20"/>
      <c r="AM628" s="20"/>
      <c r="AN628" s="20"/>
      <c r="AO628" s="20"/>
      <c r="AP628" s="20"/>
      <c r="AQ628" s="20"/>
      <c r="AR628" s="20"/>
      <c r="AS628" s="20"/>
      <c r="AT628" s="20"/>
      <c r="AU628" s="20"/>
      <c r="AV628" s="20"/>
      <c r="AW628" s="20"/>
      <c r="AX628" s="20"/>
      <c r="AY628" s="20"/>
      <c r="AZ628" s="20"/>
      <c r="BA628" s="20"/>
      <c r="BB628" s="20"/>
      <c r="BC628" s="20"/>
      <c r="BD628" s="20"/>
      <c r="BE628" s="20"/>
      <c r="BF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c r="AD629" s="20"/>
      <c r="AE629" s="20"/>
      <c r="AF629" s="20"/>
      <c r="AG629" s="20"/>
      <c r="AH629" s="20"/>
      <c r="AI629" s="20"/>
      <c r="AJ629" s="20"/>
      <c r="AK629" s="20"/>
      <c r="AL629" s="20"/>
      <c r="AM629" s="20"/>
      <c r="AN629" s="20"/>
      <c r="AO629" s="20"/>
      <c r="AP629" s="20"/>
      <c r="AQ629" s="20"/>
      <c r="AR629" s="20"/>
      <c r="AS629" s="20"/>
      <c r="AT629" s="20"/>
      <c r="AU629" s="20"/>
      <c r="AV629" s="20"/>
      <c r="AW629" s="20"/>
      <c r="AX629" s="20"/>
      <c r="AY629" s="20"/>
      <c r="AZ629" s="20"/>
      <c r="BA629" s="20"/>
      <c r="BB629" s="20"/>
      <c r="BC629" s="20"/>
      <c r="BD629" s="20"/>
      <c r="BE629" s="20"/>
      <c r="BF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c r="AD630" s="20"/>
      <c r="AE630" s="20"/>
      <c r="AF630" s="20"/>
      <c r="AG630" s="20"/>
      <c r="AH630" s="20"/>
      <c r="AI630" s="20"/>
      <c r="AJ630" s="20"/>
      <c r="AK630" s="20"/>
      <c r="AL630" s="20"/>
      <c r="AM630" s="20"/>
      <c r="AN630" s="20"/>
      <c r="AO630" s="20"/>
      <c r="AP630" s="20"/>
      <c r="AQ630" s="20"/>
      <c r="AR630" s="20"/>
      <c r="AS630" s="20"/>
      <c r="AT630" s="20"/>
      <c r="AU630" s="20"/>
      <c r="AV630" s="20"/>
      <c r="AW630" s="20"/>
      <c r="AX630" s="20"/>
      <c r="AY630" s="20"/>
      <c r="AZ630" s="20"/>
      <c r="BA630" s="20"/>
      <c r="BB630" s="20"/>
      <c r="BC630" s="20"/>
      <c r="BD630" s="20"/>
      <c r="BE630" s="20"/>
      <c r="BF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c r="AD631" s="20"/>
      <c r="AE631" s="20"/>
      <c r="AF631" s="20"/>
      <c r="AG631" s="20"/>
      <c r="AH631" s="20"/>
      <c r="AI631" s="20"/>
      <c r="AJ631" s="20"/>
      <c r="AK631" s="20"/>
      <c r="AL631" s="20"/>
      <c r="AM631" s="20"/>
      <c r="AN631" s="20"/>
      <c r="AO631" s="20"/>
      <c r="AP631" s="20"/>
      <c r="AQ631" s="20"/>
      <c r="AR631" s="20"/>
      <c r="AS631" s="20"/>
      <c r="AT631" s="20"/>
      <c r="AU631" s="20"/>
      <c r="AV631" s="20"/>
      <c r="AW631" s="20"/>
      <c r="AX631" s="20"/>
      <c r="AY631" s="20"/>
      <c r="AZ631" s="20"/>
      <c r="BA631" s="20"/>
      <c r="BB631" s="20"/>
      <c r="BC631" s="20"/>
      <c r="BD631" s="20"/>
      <c r="BE631" s="20"/>
      <c r="BF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c r="AD632" s="20"/>
      <c r="AE632" s="20"/>
      <c r="AF632" s="20"/>
      <c r="AG632" s="20"/>
      <c r="AH632" s="20"/>
      <c r="AI632" s="20"/>
      <c r="AJ632" s="20"/>
      <c r="AK632" s="20"/>
      <c r="AL632" s="20"/>
      <c r="AM632" s="20"/>
      <c r="AN632" s="20"/>
      <c r="AO632" s="20"/>
      <c r="AP632" s="20"/>
      <c r="AQ632" s="20"/>
      <c r="AR632" s="20"/>
      <c r="AS632" s="20"/>
      <c r="AT632" s="20"/>
      <c r="AU632" s="20"/>
      <c r="AV632" s="20"/>
      <c r="AW632" s="20"/>
      <c r="AX632" s="20"/>
      <c r="AY632" s="20"/>
      <c r="AZ632" s="20"/>
      <c r="BA632" s="20"/>
      <c r="BB632" s="20"/>
      <c r="BC632" s="20"/>
      <c r="BD632" s="20"/>
      <c r="BE632" s="20"/>
      <c r="BF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c r="AD633" s="20"/>
      <c r="AE633" s="20"/>
      <c r="AF633" s="20"/>
      <c r="AG633" s="20"/>
      <c r="AH633" s="20"/>
      <c r="AI633" s="20"/>
      <c r="AJ633" s="20"/>
      <c r="AK633" s="20"/>
      <c r="AL633" s="20"/>
      <c r="AM633" s="20"/>
      <c r="AN633" s="20"/>
      <c r="AO633" s="20"/>
      <c r="AP633" s="20"/>
      <c r="AQ633" s="20"/>
      <c r="AR633" s="20"/>
      <c r="AS633" s="20"/>
      <c r="AT633" s="20"/>
      <c r="AU633" s="20"/>
      <c r="AV633" s="20"/>
      <c r="AW633" s="20"/>
      <c r="AX633" s="20"/>
      <c r="AY633" s="20"/>
      <c r="AZ633" s="20"/>
      <c r="BA633" s="20"/>
      <c r="BB633" s="20"/>
      <c r="BC633" s="20"/>
      <c r="BD633" s="20"/>
      <c r="BE633" s="20"/>
      <c r="BF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c r="AD634" s="20"/>
      <c r="AE634" s="20"/>
      <c r="AF634" s="20"/>
      <c r="AG634" s="20"/>
      <c r="AH634" s="20"/>
      <c r="AI634" s="20"/>
      <c r="AJ634" s="20"/>
      <c r="AK634" s="20"/>
      <c r="AL634" s="20"/>
      <c r="AM634" s="20"/>
      <c r="AN634" s="20"/>
      <c r="AO634" s="20"/>
      <c r="AP634" s="20"/>
      <c r="AQ634" s="20"/>
      <c r="AR634" s="20"/>
      <c r="AS634" s="20"/>
      <c r="AT634" s="20"/>
      <c r="AU634" s="20"/>
      <c r="AV634" s="20"/>
      <c r="AW634" s="20"/>
      <c r="AX634" s="20"/>
      <c r="AY634" s="20"/>
      <c r="AZ634" s="20"/>
      <c r="BA634" s="20"/>
      <c r="BB634" s="20"/>
      <c r="BC634" s="20"/>
      <c r="BD634" s="20"/>
      <c r="BE634" s="20"/>
      <c r="BF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c r="AD635" s="20"/>
      <c r="AE635" s="20"/>
      <c r="AF635" s="20"/>
      <c r="AG635" s="20"/>
      <c r="AH635" s="20"/>
      <c r="AI635" s="20"/>
      <c r="AJ635" s="20"/>
      <c r="AK635" s="20"/>
      <c r="AL635" s="20"/>
      <c r="AM635" s="20"/>
      <c r="AN635" s="20"/>
      <c r="AO635" s="20"/>
      <c r="AP635" s="20"/>
      <c r="AQ635" s="20"/>
      <c r="AR635" s="20"/>
      <c r="AS635" s="20"/>
      <c r="AT635" s="20"/>
      <c r="AU635" s="20"/>
      <c r="AV635" s="20"/>
      <c r="AW635" s="20"/>
      <c r="AX635" s="20"/>
      <c r="AY635" s="20"/>
      <c r="AZ635" s="20"/>
      <c r="BA635" s="20"/>
      <c r="BB635" s="20"/>
      <c r="BC635" s="20"/>
      <c r="BD635" s="20"/>
      <c r="BE635" s="20"/>
      <c r="BF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c r="AD636" s="20"/>
      <c r="AE636" s="20"/>
      <c r="AF636" s="20"/>
      <c r="AG636" s="20"/>
      <c r="AH636" s="20"/>
      <c r="AI636" s="20"/>
      <c r="AJ636" s="20"/>
      <c r="AK636" s="20"/>
      <c r="AL636" s="20"/>
      <c r="AM636" s="20"/>
      <c r="AN636" s="20"/>
      <c r="AO636" s="20"/>
      <c r="AP636" s="20"/>
      <c r="AQ636" s="20"/>
      <c r="AR636" s="20"/>
      <c r="AS636" s="20"/>
      <c r="AT636" s="20"/>
      <c r="AU636" s="20"/>
      <c r="AV636" s="20"/>
      <c r="AW636" s="20"/>
      <c r="AX636" s="20"/>
      <c r="AY636" s="20"/>
      <c r="AZ636" s="20"/>
      <c r="BA636" s="20"/>
      <c r="BB636" s="20"/>
      <c r="BC636" s="20"/>
      <c r="BD636" s="20"/>
      <c r="BE636" s="20"/>
      <c r="BF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c r="AD637" s="20"/>
      <c r="AE637" s="20"/>
      <c r="AF637" s="20"/>
      <c r="AG637" s="20"/>
      <c r="AH637" s="20"/>
      <c r="AI637" s="20"/>
      <c r="AJ637" s="20"/>
      <c r="AK637" s="20"/>
      <c r="AL637" s="20"/>
      <c r="AM637" s="20"/>
      <c r="AN637" s="20"/>
      <c r="AO637" s="20"/>
      <c r="AP637" s="20"/>
      <c r="AQ637" s="20"/>
      <c r="AR637" s="20"/>
      <c r="AS637" s="20"/>
      <c r="AT637" s="20"/>
      <c r="AU637" s="20"/>
      <c r="AV637" s="20"/>
      <c r="AW637" s="20"/>
      <c r="AX637" s="20"/>
      <c r="AY637" s="20"/>
      <c r="AZ637" s="20"/>
      <c r="BA637" s="20"/>
      <c r="BB637" s="20"/>
      <c r="BC637" s="20"/>
      <c r="BD637" s="20"/>
      <c r="BE637" s="20"/>
      <c r="BF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c r="AD638" s="20"/>
      <c r="AE638" s="20"/>
      <c r="AF638" s="20"/>
      <c r="AG638" s="20"/>
      <c r="AH638" s="20"/>
      <c r="AI638" s="20"/>
      <c r="AJ638" s="20"/>
      <c r="AK638" s="20"/>
      <c r="AL638" s="20"/>
      <c r="AM638" s="20"/>
      <c r="AN638" s="20"/>
      <c r="AO638" s="20"/>
      <c r="AP638" s="20"/>
      <c r="AQ638" s="20"/>
      <c r="AR638" s="20"/>
      <c r="AS638" s="20"/>
      <c r="AT638" s="20"/>
      <c r="AU638" s="20"/>
      <c r="AV638" s="20"/>
      <c r="AW638" s="20"/>
      <c r="AX638" s="20"/>
      <c r="AY638" s="20"/>
      <c r="AZ638" s="20"/>
      <c r="BA638" s="20"/>
      <c r="BB638" s="20"/>
      <c r="BC638" s="20"/>
      <c r="BD638" s="20"/>
      <c r="BE638" s="20"/>
      <c r="BF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c r="AD639" s="20"/>
      <c r="AE639" s="20"/>
      <c r="AF639" s="20"/>
      <c r="AG639" s="20"/>
      <c r="AH639" s="20"/>
      <c r="AI639" s="20"/>
      <c r="AJ639" s="20"/>
      <c r="AK639" s="20"/>
      <c r="AL639" s="20"/>
      <c r="AM639" s="20"/>
      <c r="AN639" s="20"/>
      <c r="AO639" s="20"/>
      <c r="AP639" s="20"/>
      <c r="AQ639" s="20"/>
      <c r="AR639" s="20"/>
      <c r="AS639" s="20"/>
      <c r="AT639" s="20"/>
      <c r="AU639" s="20"/>
      <c r="AV639" s="20"/>
      <c r="AW639" s="20"/>
      <c r="AX639" s="20"/>
      <c r="AY639" s="20"/>
      <c r="AZ639" s="20"/>
      <c r="BA639" s="20"/>
      <c r="BB639" s="20"/>
      <c r="BC639" s="20"/>
      <c r="BD639" s="20"/>
      <c r="BE639" s="20"/>
      <c r="BF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c r="AD640" s="20"/>
      <c r="AE640" s="20"/>
      <c r="AF640" s="20"/>
      <c r="AG640" s="20"/>
      <c r="AH640" s="20"/>
      <c r="AI640" s="20"/>
      <c r="AJ640" s="20"/>
      <c r="AK640" s="20"/>
      <c r="AL640" s="20"/>
      <c r="AM640" s="20"/>
      <c r="AN640" s="20"/>
      <c r="AO640" s="20"/>
      <c r="AP640" s="20"/>
      <c r="AQ640" s="20"/>
      <c r="AR640" s="20"/>
      <c r="AS640" s="20"/>
      <c r="AT640" s="20"/>
      <c r="AU640" s="20"/>
      <c r="AV640" s="20"/>
      <c r="AW640" s="20"/>
      <c r="AX640" s="20"/>
      <c r="AY640" s="20"/>
      <c r="AZ640" s="20"/>
      <c r="BA640" s="20"/>
      <c r="BB640" s="20"/>
      <c r="BC640" s="20"/>
      <c r="BD640" s="20"/>
      <c r="BE640" s="20"/>
      <c r="BF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c r="AD641" s="20"/>
      <c r="AE641" s="20"/>
      <c r="AF641" s="20"/>
      <c r="AG641" s="20"/>
      <c r="AH641" s="20"/>
      <c r="AI641" s="20"/>
      <c r="AJ641" s="20"/>
      <c r="AK641" s="20"/>
      <c r="AL641" s="20"/>
      <c r="AM641" s="20"/>
      <c r="AN641" s="20"/>
      <c r="AO641" s="20"/>
      <c r="AP641" s="20"/>
      <c r="AQ641" s="20"/>
      <c r="AR641" s="20"/>
      <c r="AS641" s="20"/>
      <c r="AT641" s="20"/>
      <c r="AU641" s="20"/>
      <c r="AV641" s="20"/>
      <c r="AW641" s="20"/>
      <c r="AX641" s="20"/>
      <c r="AY641" s="20"/>
      <c r="AZ641" s="20"/>
      <c r="BA641" s="20"/>
      <c r="BB641" s="20"/>
      <c r="BC641" s="20"/>
      <c r="BD641" s="20"/>
      <c r="BE641" s="20"/>
      <c r="BF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c r="AD642" s="20"/>
      <c r="AE642" s="20"/>
      <c r="AF642" s="20"/>
      <c r="AG642" s="20"/>
      <c r="AH642" s="20"/>
      <c r="AI642" s="20"/>
      <c r="AJ642" s="20"/>
      <c r="AK642" s="20"/>
      <c r="AL642" s="20"/>
      <c r="AM642" s="20"/>
      <c r="AN642" s="20"/>
      <c r="AO642" s="20"/>
      <c r="AP642" s="20"/>
      <c r="AQ642" s="20"/>
      <c r="AR642" s="20"/>
      <c r="AS642" s="20"/>
      <c r="AT642" s="20"/>
      <c r="AU642" s="20"/>
      <c r="AV642" s="20"/>
      <c r="AW642" s="20"/>
      <c r="AX642" s="20"/>
      <c r="AY642" s="20"/>
      <c r="AZ642" s="20"/>
      <c r="BA642" s="20"/>
      <c r="BB642" s="20"/>
      <c r="BC642" s="20"/>
      <c r="BD642" s="20"/>
      <c r="BE642" s="20"/>
      <c r="BF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c r="AD643" s="20"/>
      <c r="AE643" s="20"/>
      <c r="AF643" s="20"/>
      <c r="AG643" s="20"/>
      <c r="AH643" s="20"/>
      <c r="AI643" s="20"/>
      <c r="AJ643" s="20"/>
      <c r="AK643" s="20"/>
      <c r="AL643" s="20"/>
      <c r="AM643" s="20"/>
      <c r="AN643" s="20"/>
      <c r="AO643" s="20"/>
      <c r="AP643" s="20"/>
      <c r="AQ643" s="20"/>
      <c r="AR643" s="20"/>
      <c r="AS643" s="20"/>
      <c r="AT643" s="20"/>
      <c r="AU643" s="20"/>
      <c r="AV643" s="20"/>
      <c r="AW643" s="20"/>
      <c r="AX643" s="20"/>
      <c r="AY643" s="20"/>
      <c r="AZ643" s="20"/>
      <c r="BA643" s="20"/>
      <c r="BB643" s="20"/>
      <c r="BC643" s="20"/>
      <c r="BD643" s="20"/>
      <c r="BE643" s="20"/>
      <c r="BF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c r="AD644" s="20"/>
      <c r="AE644" s="20"/>
      <c r="AF644" s="20"/>
      <c r="AG644" s="20"/>
      <c r="AH644" s="20"/>
      <c r="AI644" s="20"/>
      <c r="AJ644" s="20"/>
      <c r="AK644" s="20"/>
      <c r="AL644" s="20"/>
      <c r="AM644" s="20"/>
      <c r="AN644" s="20"/>
      <c r="AO644" s="20"/>
      <c r="AP644" s="20"/>
      <c r="AQ644" s="20"/>
      <c r="AR644" s="20"/>
      <c r="AS644" s="20"/>
      <c r="AT644" s="20"/>
      <c r="AU644" s="20"/>
      <c r="AV644" s="20"/>
      <c r="AW644" s="20"/>
      <c r="AX644" s="20"/>
      <c r="AY644" s="20"/>
      <c r="AZ644" s="20"/>
      <c r="BA644" s="20"/>
      <c r="BB644" s="20"/>
      <c r="BC644" s="20"/>
      <c r="BD644" s="20"/>
      <c r="BE644" s="20"/>
      <c r="BF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c r="AD645" s="20"/>
      <c r="AE645" s="20"/>
      <c r="AF645" s="20"/>
      <c r="AG645" s="20"/>
      <c r="AH645" s="20"/>
      <c r="AI645" s="20"/>
      <c r="AJ645" s="20"/>
      <c r="AK645" s="20"/>
      <c r="AL645" s="20"/>
      <c r="AM645" s="20"/>
      <c r="AN645" s="20"/>
      <c r="AO645" s="20"/>
      <c r="AP645" s="20"/>
      <c r="AQ645" s="20"/>
      <c r="AR645" s="20"/>
      <c r="AS645" s="20"/>
      <c r="AT645" s="20"/>
      <c r="AU645" s="20"/>
      <c r="AV645" s="20"/>
      <c r="AW645" s="20"/>
      <c r="AX645" s="20"/>
      <c r="AY645" s="20"/>
      <c r="AZ645" s="20"/>
      <c r="BA645" s="20"/>
      <c r="BB645" s="20"/>
      <c r="BC645" s="20"/>
      <c r="BD645" s="20"/>
      <c r="BE645" s="20"/>
      <c r="BF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c r="AD646" s="20"/>
      <c r="AE646" s="20"/>
      <c r="AF646" s="20"/>
      <c r="AG646" s="20"/>
      <c r="AH646" s="20"/>
      <c r="AI646" s="20"/>
      <c r="AJ646" s="20"/>
      <c r="AK646" s="20"/>
      <c r="AL646" s="20"/>
      <c r="AM646" s="20"/>
      <c r="AN646" s="20"/>
      <c r="AO646" s="20"/>
      <c r="AP646" s="20"/>
      <c r="AQ646" s="20"/>
      <c r="AR646" s="20"/>
      <c r="AS646" s="20"/>
      <c r="AT646" s="20"/>
      <c r="AU646" s="20"/>
      <c r="AV646" s="20"/>
      <c r="AW646" s="20"/>
      <c r="AX646" s="20"/>
      <c r="AY646" s="20"/>
      <c r="AZ646" s="20"/>
      <c r="BA646" s="20"/>
      <c r="BB646" s="20"/>
      <c r="BC646" s="20"/>
      <c r="BD646" s="20"/>
      <c r="BE646" s="20"/>
      <c r="BF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c r="AD647" s="20"/>
      <c r="AE647" s="20"/>
      <c r="AF647" s="20"/>
      <c r="AG647" s="20"/>
      <c r="AH647" s="20"/>
      <c r="AI647" s="20"/>
      <c r="AJ647" s="20"/>
      <c r="AK647" s="20"/>
      <c r="AL647" s="20"/>
      <c r="AM647" s="20"/>
      <c r="AN647" s="20"/>
      <c r="AO647" s="20"/>
      <c r="AP647" s="20"/>
      <c r="AQ647" s="20"/>
      <c r="AR647" s="20"/>
      <c r="AS647" s="20"/>
      <c r="AT647" s="20"/>
      <c r="AU647" s="20"/>
      <c r="AV647" s="20"/>
      <c r="AW647" s="20"/>
      <c r="AX647" s="20"/>
      <c r="AY647" s="20"/>
      <c r="AZ647" s="20"/>
      <c r="BA647" s="20"/>
      <c r="BB647" s="20"/>
      <c r="BC647" s="20"/>
      <c r="BD647" s="20"/>
      <c r="BE647" s="20"/>
      <c r="BF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c r="AD648" s="20"/>
      <c r="AE648" s="20"/>
      <c r="AF648" s="20"/>
      <c r="AG648" s="20"/>
      <c r="AH648" s="20"/>
      <c r="AI648" s="20"/>
      <c r="AJ648" s="20"/>
      <c r="AK648" s="20"/>
      <c r="AL648" s="20"/>
      <c r="AM648" s="20"/>
      <c r="AN648" s="20"/>
      <c r="AO648" s="20"/>
      <c r="AP648" s="20"/>
      <c r="AQ648" s="20"/>
      <c r="AR648" s="20"/>
      <c r="AS648" s="20"/>
      <c r="AT648" s="20"/>
      <c r="AU648" s="20"/>
      <c r="AV648" s="20"/>
      <c r="AW648" s="20"/>
      <c r="AX648" s="20"/>
      <c r="AY648" s="20"/>
      <c r="AZ648" s="20"/>
      <c r="BA648" s="20"/>
      <c r="BB648" s="20"/>
      <c r="BC648" s="20"/>
      <c r="BD648" s="20"/>
      <c r="BE648" s="20"/>
      <c r="BF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c r="AD649" s="20"/>
      <c r="AE649" s="20"/>
      <c r="AF649" s="20"/>
      <c r="AG649" s="20"/>
      <c r="AH649" s="20"/>
      <c r="AI649" s="20"/>
      <c r="AJ649" s="20"/>
      <c r="AK649" s="20"/>
      <c r="AL649" s="20"/>
      <c r="AM649" s="20"/>
      <c r="AN649" s="20"/>
      <c r="AO649" s="20"/>
      <c r="AP649" s="20"/>
      <c r="AQ649" s="20"/>
      <c r="AR649" s="20"/>
      <c r="AS649" s="20"/>
      <c r="AT649" s="20"/>
      <c r="AU649" s="20"/>
      <c r="AV649" s="20"/>
      <c r="AW649" s="20"/>
      <c r="AX649" s="20"/>
      <c r="AY649" s="20"/>
      <c r="AZ649" s="20"/>
      <c r="BA649" s="20"/>
      <c r="BB649" s="20"/>
      <c r="BC649" s="20"/>
      <c r="BD649" s="20"/>
      <c r="BE649" s="20"/>
      <c r="BF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c r="AD650" s="20"/>
      <c r="AE650" s="20"/>
      <c r="AF650" s="20"/>
      <c r="AG650" s="20"/>
      <c r="AH650" s="20"/>
      <c r="AI650" s="20"/>
      <c r="AJ650" s="20"/>
      <c r="AK650" s="20"/>
      <c r="AL650" s="20"/>
      <c r="AM650" s="20"/>
      <c r="AN650" s="20"/>
      <c r="AO650" s="20"/>
      <c r="AP650" s="20"/>
      <c r="AQ650" s="20"/>
      <c r="AR650" s="20"/>
      <c r="AS650" s="20"/>
      <c r="AT650" s="20"/>
      <c r="AU650" s="20"/>
      <c r="AV650" s="20"/>
      <c r="AW650" s="20"/>
      <c r="AX650" s="20"/>
      <c r="AY650" s="20"/>
      <c r="AZ650" s="20"/>
      <c r="BA650" s="20"/>
      <c r="BB650" s="20"/>
      <c r="BC650" s="20"/>
      <c r="BD650" s="20"/>
      <c r="BE650" s="20"/>
      <c r="BF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c r="AD651" s="20"/>
      <c r="AE651" s="20"/>
      <c r="AF651" s="20"/>
      <c r="AG651" s="20"/>
      <c r="AH651" s="20"/>
      <c r="AI651" s="20"/>
      <c r="AJ651" s="20"/>
      <c r="AK651" s="20"/>
      <c r="AL651" s="20"/>
      <c r="AM651" s="20"/>
      <c r="AN651" s="20"/>
      <c r="AO651" s="20"/>
      <c r="AP651" s="20"/>
      <c r="AQ651" s="20"/>
      <c r="AR651" s="20"/>
      <c r="AS651" s="20"/>
      <c r="AT651" s="20"/>
      <c r="AU651" s="20"/>
      <c r="AV651" s="20"/>
      <c r="AW651" s="20"/>
      <c r="AX651" s="20"/>
      <c r="AY651" s="20"/>
      <c r="AZ651" s="20"/>
      <c r="BA651" s="20"/>
      <c r="BB651" s="20"/>
      <c r="BC651" s="20"/>
      <c r="BD651" s="20"/>
      <c r="BE651" s="20"/>
      <c r="BF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c r="AD652" s="20"/>
      <c r="AE652" s="20"/>
      <c r="AF652" s="20"/>
      <c r="AG652" s="20"/>
      <c r="AH652" s="20"/>
      <c r="AI652" s="20"/>
      <c r="AJ652" s="20"/>
      <c r="AK652" s="20"/>
      <c r="AL652" s="20"/>
      <c r="AM652" s="20"/>
      <c r="AN652" s="20"/>
      <c r="AO652" s="20"/>
      <c r="AP652" s="20"/>
      <c r="AQ652" s="20"/>
      <c r="AR652" s="20"/>
      <c r="AS652" s="20"/>
      <c r="AT652" s="20"/>
      <c r="AU652" s="20"/>
      <c r="AV652" s="20"/>
      <c r="AW652" s="20"/>
      <c r="AX652" s="20"/>
      <c r="AY652" s="20"/>
      <c r="AZ652" s="20"/>
      <c r="BA652" s="20"/>
      <c r="BB652" s="20"/>
      <c r="BC652" s="20"/>
      <c r="BD652" s="20"/>
      <c r="BE652" s="20"/>
      <c r="BF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c r="AD653" s="20"/>
      <c r="AE653" s="20"/>
      <c r="AF653" s="20"/>
      <c r="AG653" s="20"/>
      <c r="AH653" s="20"/>
      <c r="AI653" s="20"/>
      <c r="AJ653" s="20"/>
      <c r="AK653" s="20"/>
      <c r="AL653" s="20"/>
      <c r="AM653" s="20"/>
      <c r="AN653" s="20"/>
      <c r="AO653" s="20"/>
      <c r="AP653" s="20"/>
      <c r="AQ653" s="20"/>
      <c r="AR653" s="20"/>
      <c r="AS653" s="20"/>
      <c r="AT653" s="20"/>
      <c r="AU653" s="20"/>
      <c r="AV653" s="20"/>
      <c r="AW653" s="20"/>
      <c r="AX653" s="20"/>
      <c r="AY653" s="20"/>
      <c r="AZ653" s="20"/>
      <c r="BA653" s="20"/>
      <c r="BB653" s="20"/>
      <c r="BC653" s="20"/>
      <c r="BD653" s="20"/>
      <c r="BE653" s="20"/>
      <c r="BF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c r="AD654" s="20"/>
      <c r="AE654" s="20"/>
      <c r="AF654" s="20"/>
      <c r="AG654" s="20"/>
      <c r="AH654" s="20"/>
      <c r="AI654" s="20"/>
      <c r="AJ654" s="20"/>
      <c r="AK654" s="20"/>
      <c r="AL654" s="20"/>
      <c r="AM654" s="20"/>
      <c r="AN654" s="20"/>
      <c r="AO654" s="20"/>
      <c r="AP654" s="20"/>
      <c r="AQ654" s="20"/>
      <c r="AR654" s="20"/>
      <c r="AS654" s="20"/>
      <c r="AT654" s="20"/>
      <c r="AU654" s="20"/>
      <c r="AV654" s="20"/>
      <c r="AW654" s="20"/>
      <c r="AX654" s="20"/>
      <c r="AY654" s="20"/>
      <c r="AZ654" s="20"/>
      <c r="BA654" s="20"/>
      <c r="BB654" s="20"/>
      <c r="BC654" s="20"/>
      <c r="BD654" s="20"/>
      <c r="BE654" s="20"/>
      <c r="BF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c r="AD655" s="20"/>
      <c r="AE655" s="20"/>
      <c r="AF655" s="20"/>
      <c r="AG655" s="20"/>
      <c r="AH655" s="20"/>
      <c r="AI655" s="20"/>
      <c r="AJ655" s="20"/>
      <c r="AK655" s="20"/>
      <c r="AL655" s="20"/>
      <c r="AM655" s="20"/>
      <c r="AN655" s="20"/>
      <c r="AO655" s="20"/>
      <c r="AP655" s="20"/>
      <c r="AQ655" s="20"/>
      <c r="AR655" s="20"/>
      <c r="AS655" s="20"/>
      <c r="AT655" s="20"/>
      <c r="AU655" s="20"/>
      <c r="AV655" s="20"/>
      <c r="AW655" s="20"/>
      <c r="AX655" s="20"/>
      <c r="AY655" s="20"/>
      <c r="AZ655" s="20"/>
      <c r="BA655" s="20"/>
      <c r="BB655" s="20"/>
      <c r="BC655" s="20"/>
      <c r="BD655" s="20"/>
      <c r="BE655" s="20"/>
      <c r="BF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c r="AD656" s="20"/>
      <c r="AE656" s="20"/>
      <c r="AF656" s="20"/>
      <c r="AG656" s="20"/>
      <c r="AH656" s="20"/>
      <c r="AI656" s="20"/>
      <c r="AJ656" s="20"/>
      <c r="AK656" s="20"/>
      <c r="AL656" s="20"/>
      <c r="AM656" s="20"/>
      <c r="AN656" s="20"/>
      <c r="AO656" s="20"/>
      <c r="AP656" s="20"/>
      <c r="AQ656" s="20"/>
      <c r="AR656" s="20"/>
      <c r="AS656" s="20"/>
      <c r="AT656" s="20"/>
      <c r="AU656" s="20"/>
      <c r="AV656" s="20"/>
      <c r="AW656" s="20"/>
      <c r="AX656" s="20"/>
      <c r="AY656" s="20"/>
      <c r="AZ656" s="20"/>
      <c r="BA656" s="20"/>
      <c r="BB656" s="20"/>
      <c r="BC656" s="20"/>
      <c r="BD656" s="20"/>
      <c r="BE656" s="20"/>
      <c r="BF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c r="AD657" s="20"/>
      <c r="AE657" s="20"/>
      <c r="AF657" s="20"/>
      <c r="AG657" s="20"/>
      <c r="AH657" s="20"/>
      <c r="AI657" s="20"/>
      <c r="AJ657" s="20"/>
      <c r="AK657" s="20"/>
      <c r="AL657" s="20"/>
      <c r="AM657" s="20"/>
      <c r="AN657" s="20"/>
      <c r="AO657" s="20"/>
      <c r="AP657" s="20"/>
      <c r="AQ657" s="20"/>
      <c r="AR657" s="20"/>
      <c r="AS657" s="20"/>
      <c r="AT657" s="20"/>
      <c r="AU657" s="20"/>
      <c r="AV657" s="20"/>
      <c r="AW657" s="20"/>
      <c r="AX657" s="20"/>
      <c r="AY657" s="20"/>
      <c r="AZ657" s="20"/>
      <c r="BA657" s="20"/>
      <c r="BB657" s="20"/>
      <c r="BC657" s="20"/>
      <c r="BD657" s="20"/>
      <c r="BE657" s="20"/>
      <c r="BF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c r="AD658" s="20"/>
      <c r="AE658" s="20"/>
      <c r="AF658" s="20"/>
      <c r="AG658" s="20"/>
      <c r="AH658" s="20"/>
      <c r="AI658" s="20"/>
      <c r="AJ658" s="20"/>
      <c r="AK658" s="20"/>
      <c r="AL658" s="20"/>
      <c r="AM658" s="20"/>
      <c r="AN658" s="20"/>
      <c r="AO658" s="20"/>
      <c r="AP658" s="20"/>
      <c r="AQ658" s="20"/>
      <c r="AR658" s="20"/>
      <c r="AS658" s="20"/>
      <c r="AT658" s="20"/>
      <c r="AU658" s="20"/>
      <c r="AV658" s="20"/>
      <c r="AW658" s="20"/>
      <c r="AX658" s="20"/>
      <c r="AY658" s="20"/>
      <c r="AZ658" s="20"/>
      <c r="BA658" s="20"/>
      <c r="BB658" s="20"/>
      <c r="BC658" s="20"/>
      <c r="BD658" s="20"/>
      <c r="BE658" s="20"/>
      <c r="BF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c r="AD659" s="20"/>
      <c r="AE659" s="20"/>
      <c r="AF659" s="20"/>
      <c r="AG659" s="20"/>
      <c r="AH659" s="20"/>
      <c r="AI659" s="20"/>
      <c r="AJ659" s="20"/>
      <c r="AK659" s="20"/>
      <c r="AL659" s="20"/>
      <c r="AM659" s="20"/>
      <c r="AN659" s="20"/>
      <c r="AO659" s="20"/>
      <c r="AP659" s="20"/>
      <c r="AQ659" s="20"/>
      <c r="AR659" s="20"/>
      <c r="AS659" s="20"/>
      <c r="AT659" s="20"/>
      <c r="AU659" s="20"/>
      <c r="AV659" s="20"/>
      <c r="AW659" s="20"/>
      <c r="AX659" s="20"/>
      <c r="AY659" s="20"/>
      <c r="AZ659" s="20"/>
      <c r="BA659" s="20"/>
      <c r="BB659" s="20"/>
      <c r="BC659" s="20"/>
      <c r="BD659" s="20"/>
      <c r="BE659" s="20"/>
      <c r="BF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c r="AD660" s="20"/>
      <c r="AE660" s="20"/>
      <c r="AF660" s="20"/>
      <c r="AG660" s="20"/>
      <c r="AH660" s="20"/>
      <c r="AI660" s="20"/>
      <c r="AJ660" s="20"/>
      <c r="AK660" s="20"/>
      <c r="AL660" s="20"/>
      <c r="AM660" s="20"/>
      <c r="AN660" s="20"/>
      <c r="AO660" s="20"/>
      <c r="AP660" s="20"/>
      <c r="AQ660" s="20"/>
      <c r="AR660" s="20"/>
      <c r="AS660" s="20"/>
      <c r="AT660" s="20"/>
      <c r="AU660" s="20"/>
      <c r="AV660" s="20"/>
      <c r="AW660" s="20"/>
      <c r="AX660" s="20"/>
      <c r="AY660" s="20"/>
      <c r="AZ660" s="20"/>
      <c r="BA660" s="20"/>
      <c r="BB660" s="20"/>
      <c r="BC660" s="20"/>
      <c r="BD660" s="20"/>
      <c r="BE660" s="20"/>
      <c r="BF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c r="AD661" s="20"/>
      <c r="AE661" s="20"/>
      <c r="AF661" s="20"/>
      <c r="AG661" s="20"/>
      <c r="AH661" s="20"/>
      <c r="AI661" s="20"/>
      <c r="AJ661" s="20"/>
      <c r="AK661" s="20"/>
      <c r="AL661" s="20"/>
      <c r="AM661" s="20"/>
      <c r="AN661" s="20"/>
      <c r="AO661" s="20"/>
      <c r="AP661" s="20"/>
      <c r="AQ661" s="20"/>
      <c r="AR661" s="20"/>
      <c r="AS661" s="20"/>
      <c r="AT661" s="20"/>
      <c r="AU661" s="20"/>
      <c r="AV661" s="20"/>
      <c r="AW661" s="20"/>
      <c r="AX661" s="20"/>
      <c r="AY661" s="20"/>
      <c r="AZ661" s="20"/>
      <c r="BA661" s="20"/>
      <c r="BB661" s="20"/>
      <c r="BC661" s="20"/>
      <c r="BD661" s="20"/>
      <c r="BE661" s="20"/>
      <c r="BF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c r="AD662" s="20"/>
      <c r="AE662" s="20"/>
      <c r="AF662" s="20"/>
      <c r="AG662" s="20"/>
      <c r="AH662" s="20"/>
      <c r="AI662" s="20"/>
      <c r="AJ662" s="20"/>
      <c r="AK662" s="20"/>
      <c r="AL662" s="20"/>
      <c r="AM662" s="20"/>
      <c r="AN662" s="20"/>
      <c r="AO662" s="20"/>
      <c r="AP662" s="20"/>
      <c r="AQ662" s="20"/>
      <c r="AR662" s="20"/>
      <c r="AS662" s="20"/>
      <c r="AT662" s="20"/>
      <c r="AU662" s="20"/>
      <c r="AV662" s="20"/>
      <c r="AW662" s="20"/>
      <c r="AX662" s="20"/>
      <c r="AY662" s="20"/>
      <c r="AZ662" s="20"/>
      <c r="BA662" s="20"/>
      <c r="BB662" s="20"/>
      <c r="BC662" s="20"/>
      <c r="BD662" s="20"/>
      <c r="BE662" s="20"/>
      <c r="BF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c r="AD663" s="20"/>
      <c r="AE663" s="20"/>
      <c r="AF663" s="20"/>
      <c r="AG663" s="20"/>
      <c r="AH663" s="20"/>
      <c r="AI663" s="20"/>
      <c r="AJ663" s="20"/>
      <c r="AK663" s="20"/>
      <c r="AL663" s="20"/>
      <c r="AM663" s="20"/>
      <c r="AN663" s="20"/>
      <c r="AO663" s="20"/>
      <c r="AP663" s="20"/>
      <c r="AQ663" s="20"/>
      <c r="AR663" s="20"/>
      <c r="AS663" s="20"/>
      <c r="AT663" s="20"/>
      <c r="AU663" s="20"/>
      <c r="AV663" s="20"/>
      <c r="AW663" s="20"/>
      <c r="AX663" s="20"/>
      <c r="AY663" s="20"/>
      <c r="AZ663" s="20"/>
      <c r="BA663" s="20"/>
      <c r="BB663" s="20"/>
      <c r="BC663" s="20"/>
      <c r="BD663" s="20"/>
      <c r="BE663" s="20"/>
      <c r="BF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c r="AD664" s="20"/>
      <c r="AE664" s="20"/>
      <c r="AF664" s="20"/>
      <c r="AG664" s="20"/>
      <c r="AH664" s="20"/>
      <c r="AI664" s="20"/>
      <c r="AJ664" s="20"/>
      <c r="AK664" s="20"/>
      <c r="AL664" s="20"/>
      <c r="AM664" s="20"/>
      <c r="AN664" s="20"/>
      <c r="AO664" s="20"/>
      <c r="AP664" s="20"/>
      <c r="AQ664" s="20"/>
      <c r="AR664" s="20"/>
      <c r="AS664" s="20"/>
      <c r="AT664" s="20"/>
      <c r="AU664" s="20"/>
      <c r="AV664" s="20"/>
      <c r="AW664" s="20"/>
      <c r="AX664" s="20"/>
      <c r="AY664" s="20"/>
      <c r="AZ664" s="20"/>
      <c r="BA664" s="20"/>
      <c r="BB664" s="20"/>
      <c r="BC664" s="20"/>
      <c r="BD664" s="20"/>
      <c r="BE664" s="20"/>
      <c r="BF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c r="AD665" s="20"/>
      <c r="AE665" s="20"/>
      <c r="AF665" s="20"/>
      <c r="AG665" s="20"/>
      <c r="AH665" s="20"/>
      <c r="AI665" s="20"/>
      <c r="AJ665" s="20"/>
      <c r="AK665" s="20"/>
      <c r="AL665" s="20"/>
      <c r="AM665" s="20"/>
      <c r="AN665" s="20"/>
      <c r="AO665" s="20"/>
      <c r="AP665" s="20"/>
      <c r="AQ665" s="20"/>
      <c r="AR665" s="20"/>
      <c r="AS665" s="20"/>
      <c r="AT665" s="20"/>
      <c r="AU665" s="20"/>
      <c r="AV665" s="20"/>
      <c r="AW665" s="20"/>
      <c r="AX665" s="20"/>
      <c r="AY665" s="20"/>
      <c r="AZ665" s="20"/>
      <c r="BA665" s="20"/>
      <c r="BB665" s="20"/>
      <c r="BC665" s="20"/>
      <c r="BD665" s="20"/>
      <c r="BE665" s="20"/>
      <c r="BF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c r="AD666" s="20"/>
      <c r="AE666" s="20"/>
      <c r="AF666" s="20"/>
      <c r="AG666" s="20"/>
      <c r="AH666" s="20"/>
      <c r="AI666" s="20"/>
      <c r="AJ666" s="20"/>
      <c r="AK666" s="20"/>
      <c r="AL666" s="20"/>
      <c r="AM666" s="20"/>
      <c r="AN666" s="20"/>
      <c r="AO666" s="20"/>
      <c r="AP666" s="20"/>
      <c r="AQ666" s="20"/>
      <c r="AR666" s="20"/>
      <c r="AS666" s="20"/>
      <c r="AT666" s="20"/>
      <c r="AU666" s="20"/>
      <c r="AV666" s="20"/>
      <c r="AW666" s="20"/>
      <c r="AX666" s="20"/>
      <c r="AY666" s="20"/>
      <c r="AZ666" s="20"/>
      <c r="BA666" s="20"/>
      <c r="BB666" s="20"/>
      <c r="BC666" s="20"/>
      <c r="BD666" s="20"/>
      <c r="BE666" s="20"/>
      <c r="BF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c r="AD667" s="20"/>
      <c r="AE667" s="20"/>
      <c r="AF667" s="20"/>
      <c r="AG667" s="20"/>
      <c r="AH667" s="20"/>
      <c r="AI667" s="20"/>
      <c r="AJ667" s="20"/>
      <c r="AK667" s="20"/>
      <c r="AL667" s="20"/>
      <c r="AM667" s="20"/>
      <c r="AN667" s="20"/>
      <c r="AO667" s="20"/>
      <c r="AP667" s="20"/>
      <c r="AQ667" s="20"/>
      <c r="AR667" s="20"/>
      <c r="AS667" s="20"/>
      <c r="AT667" s="20"/>
      <c r="AU667" s="20"/>
      <c r="AV667" s="20"/>
      <c r="AW667" s="20"/>
      <c r="AX667" s="20"/>
      <c r="AY667" s="20"/>
      <c r="AZ667" s="20"/>
      <c r="BA667" s="20"/>
      <c r="BB667" s="20"/>
      <c r="BC667" s="20"/>
      <c r="BD667" s="20"/>
      <c r="BE667" s="20"/>
      <c r="BF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c r="AB668" s="20"/>
      <c r="AC668" s="20"/>
      <c r="AD668" s="20"/>
      <c r="AE668" s="20"/>
      <c r="AF668" s="20"/>
      <c r="AG668" s="20"/>
      <c r="AH668" s="20"/>
      <c r="AI668" s="20"/>
      <c r="AJ668" s="20"/>
      <c r="AK668" s="20"/>
      <c r="AL668" s="20"/>
      <c r="AM668" s="20"/>
      <c r="AN668" s="20"/>
      <c r="AO668" s="20"/>
      <c r="AP668" s="20"/>
      <c r="AQ668" s="20"/>
      <c r="AR668" s="20"/>
      <c r="AS668" s="20"/>
      <c r="AT668" s="20"/>
      <c r="AU668" s="20"/>
      <c r="AV668" s="20"/>
      <c r="AW668" s="20"/>
      <c r="AX668" s="20"/>
      <c r="AY668" s="20"/>
      <c r="AZ668" s="20"/>
      <c r="BA668" s="20"/>
      <c r="BB668" s="20"/>
      <c r="BC668" s="20"/>
      <c r="BD668" s="20"/>
      <c r="BE668" s="20"/>
      <c r="BF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c r="AB669" s="20"/>
      <c r="AC669" s="20"/>
      <c r="AD669" s="20"/>
      <c r="AE669" s="20"/>
      <c r="AF669" s="20"/>
      <c r="AG669" s="20"/>
      <c r="AH669" s="20"/>
      <c r="AI669" s="20"/>
      <c r="AJ669" s="20"/>
      <c r="AK669" s="20"/>
      <c r="AL669" s="20"/>
      <c r="AM669" s="20"/>
      <c r="AN669" s="20"/>
      <c r="AO669" s="20"/>
      <c r="AP669" s="20"/>
      <c r="AQ669" s="20"/>
      <c r="AR669" s="20"/>
      <c r="AS669" s="20"/>
      <c r="AT669" s="20"/>
      <c r="AU669" s="20"/>
      <c r="AV669" s="20"/>
      <c r="AW669" s="20"/>
      <c r="AX669" s="20"/>
      <c r="AY669" s="20"/>
      <c r="AZ669" s="20"/>
      <c r="BA669" s="20"/>
      <c r="BB669" s="20"/>
      <c r="BC669" s="20"/>
      <c r="BD669" s="20"/>
      <c r="BE669" s="20"/>
      <c r="BF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c r="AD670" s="20"/>
      <c r="AE670" s="20"/>
      <c r="AF670" s="20"/>
      <c r="AG670" s="20"/>
      <c r="AH670" s="20"/>
      <c r="AI670" s="20"/>
      <c r="AJ670" s="20"/>
      <c r="AK670" s="20"/>
      <c r="AL670" s="20"/>
      <c r="AM670" s="20"/>
      <c r="AN670" s="20"/>
      <c r="AO670" s="20"/>
      <c r="AP670" s="20"/>
      <c r="AQ670" s="20"/>
      <c r="AR670" s="20"/>
      <c r="AS670" s="20"/>
      <c r="AT670" s="20"/>
      <c r="AU670" s="20"/>
      <c r="AV670" s="20"/>
      <c r="AW670" s="20"/>
      <c r="AX670" s="20"/>
      <c r="AY670" s="20"/>
      <c r="AZ670" s="20"/>
      <c r="BA670" s="20"/>
      <c r="BB670" s="20"/>
      <c r="BC670" s="20"/>
      <c r="BD670" s="20"/>
      <c r="BE670" s="20"/>
      <c r="BF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c r="AD671" s="20"/>
      <c r="AE671" s="20"/>
      <c r="AF671" s="20"/>
      <c r="AG671" s="20"/>
      <c r="AH671" s="20"/>
      <c r="AI671" s="20"/>
      <c r="AJ671" s="20"/>
      <c r="AK671" s="20"/>
      <c r="AL671" s="20"/>
      <c r="AM671" s="20"/>
      <c r="AN671" s="20"/>
      <c r="AO671" s="20"/>
      <c r="AP671" s="20"/>
      <c r="AQ671" s="20"/>
      <c r="AR671" s="20"/>
      <c r="AS671" s="20"/>
      <c r="AT671" s="20"/>
      <c r="AU671" s="20"/>
      <c r="AV671" s="20"/>
      <c r="AW671" s="20"/>
      <c r="AX671" s="20"/>
      <c r="AY671" s="20"/>
      <c r="AZ671" s="20"/>
      <c r="BA671" s="20"/>
      <c r="BB671" s="20"/>
      <c r="BC671" s="20"/>
      <c r="BD671" s="20"/>
      <c r="BE671" s="20"/>
      <c r="BF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c r="AD672" s="20"/>
      <c r="AE672" s="20"/>
      <c r="AF672" s="20"/>
      <c r="AG672" s="20"/>
      <c r="AH672" s="20"/>
      <c r="AI672" s="20"/>
      <c r="AJ672" s="20"/>
      <c r="AK672" s="20"/>
      <c r="AL672" s="20"/>
      <c r="AM672" s="20"/>
      <c r="AN672" s="20"/>
      <c r="AO672" s="20"/>
      <c r="AP672" s="20"/>
      <c r="AQ672" s="20"/>
      <c r="AR672" s="20"/>
      <c r="AS672" s="20"/>
      <c r="AT672" s="20"/>
      <c r="AU672" s="20"/>
      <c r="AV672" s="20"/>
      <c r="AW672" s="20"/>
      <c r="AX672" s="20"/>
      <c r="AY672" s="20"/>
      <c r="AZ672" s="20"/>
      <c r="BA672" s="20"/>
      <c r="BB672" s="20"/>
      <c r="BC672" s="20"/>
      <c r="BD672" s="20"/>
      <c r="BE672" s="20"/>
      <c r="BF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c r="AD673" s="20"/>
      <c r="AE673" s="20"/>
      <c r="AF673" s="20"/>
      <c r="AG673" s="20"/>
      <c r="AH673" s="20"/>
      <c r="AI673" s="20"/>
      <c r="AJ673" s="20"/>
      <c r="AK673" s="20"/>
      <c r="AL673" s="20"/>
      <c r="AM673" s="20"/>
      <c r="AN673" s="20"/>
      <c r="AO673" s="20"/>
      <c r="AP673" s="20"/>
      <c r="AQ673" s="20"/>
      <c r="AR673" s="20"/>
      <c r="AS673" s="20"/>
      <c r="AT673" s="20"/>
      <c r="AU673" s="20"/>
      <c r="AV673" s="20"/>
      <c r="AW673" s="20"/>
      <c r="AX673" s="20"/>
      <c r="AY673" s="20"/>
      <c r="AZ673" s="20"/>
      <c r="BA673" s="20"/>
      <c r="BB673" s="20"/>
      <c r="BC673" s="20"/>
      <c r="BD673" s="20"/>
      <c r="BE673" s="20"/>
      <c r="BF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c r="AD674" s="20"/>
      <c r="AE674" s="20"/>
      <c r="AF674" s="20"/>
      <c r="AG674" s="20"/>
      <c r="AH674" s="20"/>
      <c r="AI674" s="20"/>
      <c r="AJ674" s="20"/>
      <c r="AK674" s="20"/>
      <c r="AL674" s="20"/>
      <c r="AM674" s="20"/>
      <c r="AN674" s="20"/>
      <c r="AO674" s="20"/>
      <c r="AP674" s="20"/>
      <c r="AQ674" s="20"/>
      <c r="AR674" s="20"/>
      <c r="AS674" s="20"/>
      <c r="AT674" s="20"/>
      <c r="AU674" s="20"/>
      <c r="AV674" s="20"/>
      <c r="AW674" s="20"/>
      <c r="AX674" s="20"/>
      <c r="AY674" s="20"/>
      <c r="AZ674" s="20"/>
      <c r="BA674" s="20"/>
      <c r="BB674" s="20"/>
      <c r="BC674" s="20"/>
      <c r="BD674" s="20"/>
      <c r="BE674" s="20"/>
      <c r="BF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c r="AD675" s="20"/>
      <c r="AE675" s="20"/>
      <c r="AF675" s="20"/>
      <c r="AG675" s="20"/>
      <c r="AH675" s="20"/>
      <c r="AI675" s="20"/>
      <c r="AJ675" s="20"/>
      <c r="AK675" s="20"/>
      <c r="AL675" s="20"/>
      <c r="AM675" s="20"/>
      <c r="AN675" s="20"/>
      <c r="AO675" s="20"/>
      <c r="AP675" s="20"/>
      <c r="AQ675" s="20"/>
      <c r="AR675" s="20"/>
      <c r="AS675" s="20"/>
      <c r="AT675" s="20"/>
      <c r="AU675" s="20"/>
      <c r="AV675" s="20"/>
      <c r="AW675" s="20"/>
      <c r="AX675" s="20"/>
      <c r="AY675" s="20"/>
      <c r="AZ675" s="20"/>
      <c r="BA675" s="20"/>
      <c r="BB675" s="20"/>
      <c r="BC675" s="20"/>
      <c r="BD675" s="20"/>
      <c r="BE675" s="20"/>
      <c r="BF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c r="AD676" s="20"/>
      <c r="AE676" s="20"/>
      <c r="AF676" s="20"/>
      <c r="AG676" s="20"/>
      <c r="AH676" s="20"/>
      <c r="AI676" s="20"/>
      <c r="AJ676" s="20"/>
      <c r="AK676" s="20"/>
      <c r="AL676" s="20"/>
      <c r="AM676" s="20"/>
      <c r="AN676" s="20"/>
      <c r="AO676" s="20"/>
      <c r="AP676" s="20"/>
      <c r="AQ676" s="20"/>
      <c r="AR676" s="20"/>
      <c r="AS676" s="20"/>
      <c r="AT676" s="20"/>
      <c r="AU676" s="20"/>
      <c r="AV676" s="20"/>
      <c r="AW676" s="20"/>
      <c r="AX676" s="20"/>
      <c r="AY676" s="20"/>
      <c r="AZ676" s="20"/>
      <c r="BA676" s="20"/>
      <c r="BB676" s="20"/>
      <c r="BC676" s="20"/>
      <c r="BD676" s="20"/>
      <c r="BE676" s="20"/>
      <c r="BF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c r="AD677" s="20"/>
      <c r="AE677" s="20"/>
      <c r="AF677" s="20"/>
      <c r="AG677" s="20"/>
      <c r="AH677" s="20"/>
      <c r="AI677" s="20"/>
      <c r="AJ677" s="20"/>
      <c r="AK677" s="20"/>
      <c r="AL677" s="20"/>
      <c r="AM677" s="20"/>
      <c r="AN677" s="20"/>
      <c r="AO677" s="20"/>
      <c r="AP677" s="20"/>
      <c r="AQ677" s="20"/>
      <c r="AR677" s="20"/>
      <c r="AS677" s="20"/>
      <c r="AT677" s="20"/>
      <c r="AU677" s="20"/>
      <c r="AV677" s="20"/>
      <c r="AW677" s="20"/>
      <c r="AX677" s="20"/>
      <c r="AY677" s="20"/>
      <c r="AZ677" s="20"/>
      <c r="BA677" s="20"/>
      <c r="BB677" s="20"/>
      <c r="BC677" s="20"/>
      <c r="BD677" s="20"/>
      <c r="BE677" s="20"/>
      <c r="BF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c r="AD678" s="20"/>
      <c r="AE678" s="20"/>
      <c r="AF678" s="20"/>
      <c r="AG678" s="20"/>
      <c r="AH678" s="20"/>
      <c r="AI678" s="20"/>
      <c r="AJ678" s="20"/>
      <c r="AK678" s="20"/>
      <c r="AL678" s="20"/>
      <c r="AM678" s="20"/>
      <c r="AN678" s="20"/>
      <c r="AO678" s="20"/>
      <c r="AP678" s="20"/>
      <c r="AQ678" s="20"/>
      <c r="AR678" s="20"/>
      <c r="AS678" s="20"/>
      <c r="AT678" s="20"/>
      <c r="AU678" s="20"/>
      <c r="AV678" s="20"/>
      <c r="AW678" s="20"/>
      <c r="AX678" s="20"/>
      <c r="AY678" s="20"/>
      <c r="AZ678" s="20"/>
      <c r="BA678" s="20"/>
      <c r="BB678" s="20"/>
      <c r="BC678" s="20"/>
      <c r="BD678" s="20"/>
      <c r="BE678" s="20"/>
      <c r="BF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c r="AD679" s="20"/>
      <c r="AE679" s="20"/>
      <c r="AF679" s="20"/>
      <c r="AG679" s="20"/>
      <c r="AH679" s="20"/>
      <c r="AI679" s="20"/>
      <c r="AJ679" s="20"/>
      <c r="AK679" s="20"/>
      <c r="AL679" s="20"/>
      <c r="AM679" s="20"/>
      <c r="AN679" s="20"/>
      <c r="AO679" s="20"/>
      <c r="AP679" s="20"/>
      <c r="AQ679" s="20"/>
      <c r="AR679" s="20"/>
      <c r="AS679" s="20"/>
      <c r="AT679" s="20"/>
      <c r="AU679" s="20"/>
      <c r="AV679" s="20"/>
      <c r="AW679" s="20"/>
      <c r="AX679" s="20"/>
      <c r="AY679" s="20"/>
      <c r="AZ679" s="20"/>
      <c r="BA679" s="20"/>
      <c r="BB679" s="20"/>
      <c r="BC679" s="20"/>
      <c r="BD679" s="20"/>
      <c r="BE679" s="20"/>
      <c r="BF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c r="AD680" s="20"/>
      <c r="AE680" s="20"/>
      <c r="AF680" s="20"/>
      <c r="AG680" s="20"/>
      <c r="AH680" s="20"/>
      <c r="AI680" s="20"/>
      <c r="AJ680" s="20"/>
      <c r="AK680" s="20"/>
      <c r="AL680" s="20"/>
      <c r="AM680" s="20"/>
      <c r="AN680" s="20"/>
      <c r="AO680" s="20"/>
      <c r="AP680" s="20"/>
      <c r="AQ680" s="20"/>
      <c r="AR680" s="20"/>
      <c r="AS680" s="20"/>
      <c r="AT680" s="20"/>
      <c r="AU680" s="20"/>
      <c r="AV680" s="20"/>
      <c r="AW680" s="20"/>
      <c r="AX680" s="20"/>
      <c r="AY680" s="20"/>
      <c r="AZ680" s="20"/>
      <c r="BA680" s="20"/>
      <c r="BB680" s="20"/>
      <c r="BC680" s="20"/>
      <c r="BD680" s="20"/>
      <c r="BE680" s="20"/>
      <c r="BF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c r="AD681" s="20"/>
      <c r="AE681" s="20"/>
      <c r="AF681" s="20"/>
      <c r="AG681" s="20"/>
      <c r="AH681" s="20"/>
      <c r="AI681" s="20"/>
      <c r="AJ681" s="20"/>
      <c r="AK681" s="20"/>
      <c r="AL681" s="20"/>
      <c r="AM681" s="20"/>
      <c r="AN681" s="20"/>
      <c r="AO681" s="20"/>
      <c r="AP681" s="20"/>
      <c r="AQ681" s="20"/>
      <c r="AR681" s="20"/>
      <c r="AS681" s="20"/>
      <c r="AT681" s="20"/>
      <c r="AU681" s="20"/>
      <c r="AV681" s="20"/>
      <c r="AW681" s="20"/>
      <c r="AX681" s="20"/>
      <c r="AY681" s="20"/>
      <c r="AZ681" s="20"/>
      <c r="BA681" s="20"/>
      <c r="BB681" s="20"/>
      <c r="BC681" s="20"/>
      <c r="BD681" s="20"/>
      <c r="BE681" s="20"/>
      <c r="BF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c r="AB682" s="20"/>
      <c r="AC682" s="20"/>
      <c r="AD682" s="20"/>
      <c r="AE682" s="20"/>
      <c r="AF682" s="20"/>
      <c r="AG682" s="20"/>
      <c r="AH682" s="20"/>
      <c r="AI682" s="20"/>
      <c r="AJ682" s="20"/>
      <c r="AK682" s="20"/>
      <c r="AL682" s="20"/>
      <c r="AM682" s="20"/>
      <c r="AN682" s="20"/>
      <c r="AO682" s="20"/>
      <c r="AP682" s="20"/>
      <c r="AQ682" s="20"/>
      <c r="AR682" s="20"/>
      <c r="AS682" s="20"/>
      <c r="AT682" s="20"/>
      <c r="AU682" s="20"/>
      <c r="AV682" s="20"/>
      <c r="AW682" s="20"/>
      <c r="AX682" s="20"/>
      <c r="AY682" s="20"/>
      <c r="AZ682" s="20"/>
      <c r="BA682" s="20"/>
      <c r="BB682" s="20"/>
      <c r="BC682" s="20"/>
      <c r="BD682" s="20"/>
      <c r="BE682" s="20"/>
      <c r="BF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c r="AB683" s="20"/>
      <c r="AC683" s="20"/>
      <c r="AD683" s="20"/>
      <c r="AE683" s="20"/>
      <c r="AF683" s="20"/>
      <c r="AG683" s="20"/>
      <c r="AH683" s="20"/>
      <c r="AI683" s="20"/>
      <c r="AJ683" s="20"/>
      <c r="AK683" s="20"/>
      <c r="AL683" s="20"/>
      <c r="AM683" s="20"/>
      <c r="AN683" s="20"/>
      <c r="AO683" s="20"/>
      <c r="AP683" s="20"/>
      <c r="AQ683" s="20"/>
      <c r="AR683" s="20"/>
      <c r="AS683" s="20"/>
      <c r="AT683" s="20"/>
      <c r="AU683" s="20"/>
      <c r="AV683" s="20"/>
      <c r="AW683" s="20"/>
      <c r="AX683" s="20"/>
      <c r="AY683" s="20"/>
      <c r="AZ683" s="20"/>
      <c r="BA683" s="20"/>
      <c r="BB683" s="20"/>
      <c r="BC683" s="20"/>
      <c r="BD683" s="20"/>
      <c r="BE683" s="20"/>
      <c r="BF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c r="AB684" s="20"/>
      <c r="AC684" s="20"/>
      <c r="AD684" s="20"/>
      <c r="AE684" s="20"/>
      <c r="AF684" s="20"/>
      <c r="AG684" s="20"/>
      <c r="AH684" s="20"/>
      <c r="AI684" s="20"/>
      <c r="AJ684" s="20"/>
      <c r="AK684" s="20"/>
      <c r="AL684" s="20"/>
      <c r="AM684" s="20"/>
      <c r="AN684" s="20"/>
      <c r="AO684" s="20"/>
      <c r="AP684" s="20"/>
      <c r="AQ684" s="20"/>
      <c r="AR684" s="20"/>
      <c r="AS684" s="20"/>
      <c r="AT684" s="20"/>
      <c r="AU684" s="20"/>
      <c r="AV684" s="20"/>
      <c r="AW684" s="20"/>
      <c r="AX684" s="20"/>
      <c r="AY684" s="20"/>
      <c r="AZ684" s="20"/>
      <c r="BA684" s="20"/>
      <c r="BB684" s="20"/>
      <c r="BC684" s="20"/>
      <c r="BD684" s="20"/>
      <c r="BE684" s="20"/>
      <c r="BF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c r="AB685" s="20"/>
      <c r="AC685" s="20"/>
      <c r="AD685" s="20"/>
      <c r="AE685" s="20"/>
      <c r="AF685" s="20"/>
      <c r="AG685" s="20"/>
      <c r="AH685" s="20"/>
      <c r="AI685" s="20"/>
      <c r="AJ685" s="20"/>
      <c r="AK685" s="20"/>
      <c r="AL685" s="20"/>
      <c r="AM685" s="20"/>
      <c r="AN685" s="20"/>
      <c r="AO685" s="20"/>
      <c r="AP685" s="20"/>
      <c r="AQ685" s="20"/>
      <c r="AR685" s="20"/>
      <c r="AS685" s="20"/>
      <c r="AT685" s="20"/>
      <c r="AU685" s="20"/>
      <c r="AV685" s="20"/>
      <c r="AW685" s="20"/>
      <c r="AX685" s="20"/>
      <c r="AY685" s="20"/>
      <c r="AZ685" s="20"/>
      <c r="BA685" s="20"/>
      <c r="BB685" s="20"/>
      <c r="BC685" s="20"/>
      <c r="BD685" s="20"/>
      <c r="BE685" s="20"/>
      <c r="BF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c r="AB686" s="20"/>
      <c r="AC686" s="20"/>
      <c r="AD686" s="20"/>
      <c r="AE686" s="20"/>
      <c r="AF686" s="20"/>
      <c r="AG686" s="20"/>
      <c r="AH686" s="20"/>
      <c r="AI686" s="20"/>
      <c r="AJ686" s="20"/>
      <c r="AK686" s="20"/>
      <c r="AL686" s="20"/>
      <c r="AM686" s="20"/>
      <c r="AN686" s="20"/>
      <c r="AO686" s="20"/>
      <c r="AP686" s="20"/>
      <c r="AQ686" s="20"/>
      <c r="AR686" s="20"/>
      <c r="AS686" s="20"/>
      <c r="AT686" s="20"/>
      <c r="AU686" s="20"/>
      <c r="AV686" s="20"/>
      <c r="AW686" s="20"/>
      <c r="AX686" s="20"/>
      <c r="AY686" s="20"/>
      <c r="AZ686" s="20"/>
      <c r="BA686" s="20"/>
      <c r="BB686" s="20"/>
      <c r="BC686" s="20"/>
      <c r="BD686" s="20"/>
      <c r="BE686" s="20"/>
      <c r="BF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c r="AB687" s="20"/>
      <c r="AC687" s="20"/>
      <c r="AD687" s="20"/>
      <c r="AE687" s="20"/>
      <c r="AF687" s="20"/>
      <c r="AG687" s="20"/>
      <c r="AH687" s="20"/>
      <c r="AI687" s="20"/>
      <c r="AJ687" s="20"/>
      <c r="AK687" s="20"/>
      <c r="AL687" s="20"/>
      <c r="AM687" s="20"/>
      <c r="AN687" s="20"/>
      <c r="AO687" s="20"/>
      <c r="AP687" s="20"/>
      <c r="AQ687" s="20"/>
      <c r="AR687" s="20"/>
      <c r="AS687" s="20"/>
      <c r="AT687" s="20"/>
      <c r="AU687" s="20"/>
      <c r="AV687" s="20"/>
      <c r="AW687" s="20"/>
      <c r="AX687" s="20"/>
      <c r="AY687" s="20"/>
      <c r="AZ687" s="20"/>
      <c r="BA687" s="20"/>
      <c r="BB687" s="20"/>
      <c r="BC687" s="20"/>
      <c r="BD687" s="20"/>
      <c r="BE687" s="20"/>
      <c r="BF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c r="AB688" s="20"/>
      <c r="AC688" s="20"/>
      <c r="AD688" s="20"/>
      <c r="AE688" s="20"/>
      <c r="AF688" s="20"/>
      <c r="AG688" s="20"/>
      <c r="AH688" s="20"/>
      <c r="AI688" s="20"/>
      <c r="AJ688" s="20"/>
      <c r="AK688" s="20"/>
      <c r="AL688" s="20"/>
      <c r="AM688" s="20"/>
      <c r="AN688" s="20"/>
      <c r="AO688" s="20"/>
      <c r="AP688" s="20"/>
      <c r="AQ688" s="20"/>
      <c r="AR688" s="20"/>
      <c r="AS688" s="20"/>
      <c r="AT688" s="20"/>
      <c r="AU688" s="20"/>
      <c r="AV688" s="20"/>
      <c r="AW688" s="20"/>
      <c r="AX688" s="20"/>
      <c r="AY688" s="20"/>
      <c r="AZ688" s="20"/>
      <c r="BA688" s="20"/>
      <c r="BB688" s="20"/>
      <c r="BC688" s="20"/>
      <c r="BD688" s="20"/>
      <c r="BE688" s="20"/>
      <c r="BF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c r="AB689" s="20"/>
      <c r="AC689" s="20"/>
      <c r="AD689" s="20"/>
      <c r="AE689" s="20"/>
      <c r="AF689" s="20"/>
      <c r="AG689" s="20"/>
      <c r="AH689" s="20"/>
      <c r="AI689" s="20"/>
      <c r="AJ689" s="20"/>
      <c r="AK689" s="20"/>
      <c r="AL689" s="20"/>
      <c r="AM689" s="20"/>
      <c r="AN689" s="20"/>
      <c r="AO689" s="20"/>
      <c r="AP689" s="20"/>
      <c r="AQ689" s="20"/>
      <c r="AR689" s="20"/>
      <c r="AS689" s="20"/>
      <c r="AT689" s="20"/>
      <c r="AU689" s="20"/>
      <c r="AV689" s="20"/>
      <c r="AW689" s="20"/>
      <c r="AX689" s="20"/>
      <c r="AY689" s="20"/>
      <c r="AZ689" s="20"/>
      <c r="BA689" s="20"/>
      <c r="BB689" s="20"/>
      <c r="BC689" s="20"/>
      <c r="BD689" s="20"/>
      <c r="BE689" s="20"/>
      <c r="BF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c r="AB690" s="20"/>
      <c r="AC690" s="20"/>
      <c r="AD690" s="20"/>
      <c r="AE690" s="20"/>
      <c r="AF690" s="20"/>
      <c r="AG690" s="20"/>
      <c r="AH690" s="20"/>
      <c r="AI690" s="20"/>
      <c r="AJ690" s="20"/>
      <c r="AK690" s="20"/>
      <c r="AL690" s="20"/>
      <c r="AM690" s="20"/>
      <c r="AN690" s="20"/>
      <c r="AO690" s="20"/>
      <c r="AP690" s="20"/>
      <c r="AQ690" s="20"/>
      <c r="AR690" s="20"/>
      <c r="AS690" s="20"/>
      <c r="AT690" s="20"/>
      <c r="AU690" s="20"/>
      <c r="AV690" s="20"/>
      <c r="AW690" s="20"/>
      <c r="AX690" s="20"/>
      <c r="AY690" s="20"/>
      <c r="AZ690" s="20"/>
      <c r="BA690" s="20"/>
      <c r="BB690" s="20"/>
      <c r="BC690" s="20"/>
      <c r="BD690" s="20"/>
      <c r="BE690" s="20"/>
      <c r="BF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c r="AB691" s="20"/>
      <c r="AC691" s="20"/>
      <c r="AD691" s="20"/>
      <c r="AE691" s="20"/>
      <c r="AF691" s="20"/>
      <c r="AG691" s="20"/>
      <c r="AH691" s="20"/>
      <c r="AI691" s="20"/>
      <c r="AJ691" s="20"/>
      <c r="AK691" s="20"/>
      <c r="AL691" s="20"/>
      <c r="AM691" s="20"/>
      <c r="AN691" s="20"/>
      <c r="AO691" s="20"/>
      <c r="AP691" s="20"/>
      <c r="AQ691" s="20"/>
      <c r="AR691" s="20"/>
      <c r="AS691" s="20"/>
      <c r="AT691" s="20"/>
      <c r="AU691" s="20"/>
      <c r="AV691" s="20"/>
      <c r="AW691" s="20"/>
      <c r="AX691" s="20"/>
      <c r="AY691" s="20"/>
      <c r="AZ691" s="20"/>
      <c r="BA691" s="20"/>
      <c r="BB691" s="20"/>
      <c r="BC691" s="20"/>
      <c r="BD691" s="20"/>
      <c r="BE691" s="20"/>
      <c r="BF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c r="AB692" s="20"/>
      <c r="AC692" s="20"/>
      <c r="AD692" s="20"/>
      <c r="AE692" s="20"/>
      <c r="AF692" s="20"/>
      <c r="AG692" s="20"/>
      <c r="AH692" s="20"/>
      <c r="AI692" s="20"/>
      <c r="AJ692" s="20"/>
      <c r="AK692" s="20"/>
      <c r="AL692" s="20"/>
      <c r="AM692" s="20"/>
      <c r="AN692" s="20"/>
      <c r="AO692" s="20"/>
      <c r="AP692" s="20"/>
      <c r="AQ692" s="20"/>
      <c r="AR692" s="20"/>
      <c r="AS692" s="20"/>
      <c r="AT692" s="20"/>
      <c r="AU692" s="20"/>
      <c r="AV692" s="20"/>
      <c r="AW692" s="20"/>
      <c r="AX692" s="20"/>
      <c r="AY692" s="20"/>
      <c r="AZ692" s="20"/>
      <c r="BA692" s="20"/>
      <c r="BB692" s="20"/>
      <c r="BC692" s="20"/>
      <c r="BD692" s="20"/>
      <c r="BE692" s="20"/>
      <c r="BF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c r="AB693" s="20"/>
      <c r="AC693" s="20"/>
      <c r="AD693" s="20"/>
      <c r="AE693" s="20"/>
      <c r="AF693" s="20"/>
      <c r="AG693" s="20"/>
      <c r="AH693" s="20"/>
      <c r="AI693" s="20"/>
      <c r="AJ693" s="20"/>
      <c r="AK693" s="20"/>
      <c r="AL693" s="20"/>
      <c r="AM693" s="20"/>
      <c r="AN693" s="20"/>
      <c r="AO693" s="20"/>
      <c r="AP693" s="20"/>
      <c r="AQ693" s="20"/>
      <c r="AR693" s="20"/>
      <c r="AS693" s="20"/>
      <c r="AT693" s="20"/>
      <c r="AU693" s="20"/>
      <c r="AV693" s="20"/>
      <c r="AW693" s="20"/>
      <c r="AX693" s="20"/>
      <c r="AY693" s="20"/>
      <c r="AZ693" s="20"/>
      <c r="BA693" s="20"/>
      <c r="BB693" s="20"/>
      <c r="BC693" s="20"/>
      <c r="BD693" s="20"/>
      <c r="BE693" s="20"/>
      <c r="BF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c r="AB694" s="20"/>
      <c r="AC694" s="20"/>
      <c r="AD694" s="20"/>
      <c r="AE694" s="20"/>
      <c r="AF694" s="20"/>
      <c r="AG694" s="20"/>
      <c r="AH694" s="20"/>
      <c r="AI694" s="20"/>
      <c r="AJ694" s="20"/>
      <c r="AK694" s="20"/>
      <c r="AL694" s="20"/>
      <c r="AM694" s="20"/>
      <c r="AN694" s="20"/>
      <c r="AO694" s="20"/>
      <c r="AP694" s="20"/>
      <c r="AQ694" s="20"/>
      <c r="AR694" s="20"/>
      <c r="AS694" s="20"/>
      <c r="AT694" s="20"/>
      <c r="AU694" s="20"/>
      <c r="AV694" s="20"/>
      <c r="AW694" s="20"/>
      <c r="AX694" s="20"/>
      <c r="AY694" s="20"/>
      <c r="AZ694" s="20"/>
      <c r="BA694" s="20"/>
      <c r="BB694" s="20"/>
      <c r="BC694" s="20"/>
      <c r="BD694" s="20"/>
      <c r="BE694" s="20"/>
      <c r="BF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c r="AB695" s="20"/>
      <c r="AC695" s="20"/>
      <c r="AD695" s="20"/>
      <c r="AE695" s="20"/>
      <c r="AF695" s="20"/>
      <c r="AG695" s="20"/>
      <c r="AH695" s="20"/>
      <c r="AI695" s="20"/>
      <c r="AJ695" s="20"/>
      <c r="AK695" s="20"/>
      <c r="AL695" s="20"/>
      <c r="AM695" s="20"/>
      <c r="AN695" s="20"/>
      <c r="AO695" s="20"/>
      <c r="AP695" s="20"/>
      <c r="AQ695" s="20"/>
      <c r="AR695" s="20"/>
      <c r="AS695" s="20"/>
      <c r="AT695" s="20"/>
      <c r="AU695" s="20"/>
      <c r="AV695" s="20"/>
      <c r="AW695" s="20"/>
      <c r="AX695" s="20"/>
      <c r="AY695" s="20"/>
      <c r="AZ695" s="20"/>
      <c r="BA695" s="20"/>
      <c r="BB695" s="20"/>
      <c r="BC695" s="20"/>
      <c r="BD695" s="20"/>
      <c r="BE695" s="20"/>
      <c r="BF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c r="AB696" s="20"/>
      <c r="AC696" s="20"/>
      <c r="AD696" s="20"/>
      <c r="AE696" s="20"/>
      <c r="AF696" s="20"/>
      <c r="AG696" s="20"/>
      <c r="AH696" s="20"/>
      <c r="AI696" s="20"/>
      <c r="AJ696" s="20"/>
      <c r="AK696" s="20"/>
      <c r="AL696" s="20"/>
      <c r="AM696" s="20"/>
      <c r="AN696" s="20"/>
      <c r="AO696" s="20"/>
      <c r="AP696" s="20"/>
      <c r="AQ696" s="20"/>
      <c r="AR696" s="20"/>
      <c r="AS696" s="20"/>
      <c r="AT696" s="20"/>
      <c r="AU696" s="20"/>
      <c r="AV696" s="20"/>
      <c r="AW696" s="20"/>
      <c r="AX696" s="20"/>
      <c r="AY696" s="20"/>
      <c r="AZ696" s="20"/>
      <c r="BA696" s="20"/>
      <c r="BB696" s="20"/>
      <c r="BC696" s="20"/>
      <c r="BD696" s="20"/>
      <c r="BE696" s="20"/>
      <c r="BF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c r="AB697" s="20"/>
      <c r="AC697" s="20"/>
      <c r="AD697" s="20"/>
      <c r="AE697" s="20"/>
      <c r="AF697" s="20"/>
      <c r="AG697" s="20"/>
      <c r="AH697" s="20"/>
      <c r="AI697" s="20"/>
      <c r="AJ697" s="20"/>
      <c r="AK697" s="20"/>
      <c r="AL697" s="20"/>
      <c r="AM697" s="20"/>
      <c r="AN697" s="20"/>
      <c r="AO697" s="20"/>
      <c r="AP697" s="20"/>
      <c r="AQ697" s="20"/>
      <c r="AR697" s="20"/>
      <c r="AS697" s="20"/>
      <c r="AT697" s="20"/>
      <c r="AU697" s="20"/>
      <c r="AV697" s="20"/>
      <c r="AW697" s="20"/>
      <c r="AX697" s="20"/>
      <c r="AY697" s="20"/>
      <c r="AZ697" s="20"/>
      <c r="BA697" s="20"/>
      <c r="BB697" s="20"/>
      <c r="BC697" s="20"/>
      <c r="BD697" s="20"/>
      <c r="BE697" s="20"/>
      <c r="BF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c r="AB698" s="20"/>
      <c r="AC698" s="20"/>
      <c r="AD698" s="20"/>
      <c r="AE698" s="20"/>
      <c r="AF698" s="20"/>
      <c r="AG698" s="20"/>
      <c r="AH698" s="20"/>
      <c r="AI698" s="20"/>
      <c r="AJ698" s="20"/>
      <c r="AK698" s="20"/>
      <c r="AL698" s="20"/>
      <c r="AM698" s="20"/>
      <c r="AN698" s="20"/>
      <c r="AO698" s="20"/>
      <c r="AP698" s="20"/>
      <c r="AQ698" s="20"/>
      <c r="AR698" s="20"/>
      <c r="AS698" s="20"/>
      <c r="AT698" s="20"/>
      <c r="AU698" s="20"/>
      <c r="AV698" s="20"/>
      <c r="AW698" s="20"/>
      <c r="AX698" s="20"/>
      <c r="AY698" s="20"/>
      <c r="AZ698" s="20"/>
      <c r="BA698" s="20"/>
      <c r="BB698" s="20"/>
      <c r="BC698" s="20"/>
      <c r="BD698" s="20"/>
      <c r="BE698" s="20"/>
      <c r="BF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c r="AB699" s="20"/>
      <c r="AC699" s="20"/>
      <c r="AD699" s="20"/>
      <c r="AE699" s="20"/>
      <c r="AF699" s="20"/>
      <c r="AG699" s="20"/>
      <c r="AH699" s="20"/>
      <c r="AI699" s="20"/>
      <c r="AJ699" s="20"/>
      <c r="AK699" s="20"/>
      <c r="AL699" s="20"/>
      <c r="AM699" s="20"/>
      <c r="AN699" s="20"/>
      <c r="AO699" s="20"/>
      <c r="AP699" s="20"/>
      <c r="AQ699" s="20"/>
      <c r="AR699" s="20"/>
      <c r="AS699" s="20"/>
      <c r="AT699" s="20"/>
      <c r="AU699" s="20"/>
      <c r="AV699" s="20"/>
      <c r="AW699" s="20"/>
      <c r="AX699" s="20"/>
      <c r="AY699" s="20"/>
      <c r="AZ699" s="20"/>
      <c r="BA699" s="20"/>
      <c r="BB699" s="20"/>
      <c r="BC699" s="20"/>
      <c r="BD699" s="20"/>
      <c r="BE699" s="20"/>
      <c r="BF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c r="AB700" s="20"/>
      <c r="AC700" s="20"/>
      <c r="AD700" s="20"/>
      <c r="AE700" s="20"/>
      <c r="AF700" s="20"/>
      <c r="AG700" s="20"/>
      <c r="AH700" s="20"/>
      <c r="AI700" s="20"/>
      <c r="AJ700" s="20"/>
      <c r="AK700" s="20"/>
      <c r="AL700" s="20"/>
      <c r="AM700" s="20"/>
      <c r="AN700" s="20"/>
      <c r="AO700" s="20"/>
      <c r="AP700" s="20"/>
      <c r="AQ700" s="20"/>
      <c r="AR700" s="20"/>
      <c r="AS700" s="20"/>
      <c r="AT700" s="20"/>
      <c r="AU700" s="20"/>
      <c r="AV700" s="20"/>
      <c r="AW700" s="20"/>
      <c r="AX700" s="20"/>
      <c r="AY700" s="20"/>
      <c r="AZ700" s="20"/>
      <c r="BA700" s="20"/>
      <c r="BB700" s="20"/>
      <c r="BC700" s="20"/>
      <c r="BD700" s="20"/>
      <c r="BE700" s="20"/>
      <c r="BF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c r="AB701" s="20"/>
      <c r="AC701" s="20"/>
      <c r="AD701" s="20"/>
      <c r="AE701" s="20"/>
      <c r="AF701" s="20"/>
      <c r="AG701" s="20"/>
      <c r="AH701" s="20"/>
      <c r="AI701" s="20"/>
      <c r="AJ701" s="20"/>
      <c r="AK701" s="20"/>
      <c r="AL701" s="20"/>
      <c r="AM701" s="20"/>
      <c r="AN701" s="20"/>
      <c r="AO701" s="20"/>
      <c r="AP701" s="20"/>
      <c r="AQ701" s="20"/>
      <c r="AR701" s="20"/>
      <c r="AS701" s="20"/>
      <c r="AT701" s="20"/>
      <c r="AU701" s="20"/>
      <c r="AV701" s="20"/>
      <c r="AW701" s="20"/>
      <c r="AX701" s="20"/>
      <c r="AY701" s="20"/>
      <c r="AZ701" s="20"/>
      <c r="BA701" s="20"/>
      <c r="BB701" s="20"/>
      <c r="BC701" s="20"/>
      <c r="BD701" s="20"/>
      <c r="BE701" s="20"/>
      <c r="BF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c r="AB702" s="20"/>
      <c r="AC702" s="20"/>
      <c r="AD702" s="20"/>
      <c r="AE702" s="20"/>
      <c r="AF702" s="20"/>
      <c r="AG702" s="20"/>
      <c r="AH702" s="20"/>
      <c r="AI702" s="20"/>
      <c r="AJ702" s="20"/>
      <c r="AK702" s="20"/>
      <c r="AL702" s="20"/>
      <c r="AM702" s="20"/>
      <c r="AN702" s="20"/>
      <c r="AO702" s="20"/>
      <c r="AP702" s="20"/>
      <c r="AQ702" s="20"/>
      <c r="AR702" s="20"/>
      <c r="AS702" s="20"/>
      <c r="AT702" s="20"/>
      <c r="AU702" s="20"/>
      <c r="AV702" s="20"/>
      <c r="AW702" s="20"/>
      <c r="AX702" s="20"/>
      <c r="AY702" s="20"/>
      <c r="AZ702" s="20"/>
      <c r="BA702" s="20"/>
      <c r="BB702" s="20"/>
      <c r="BC702" s="20"/>
      <c r="BD702" s="20"/>
      <c r="BE702" s="20"/>
      <c r="BF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c r="AB703" s="20"/>
      <c r="AC703" s="20"/>
      <c r="AD703" s="20"/>
      <c r="AE703" s="20"/>
      <c r="AF703" s="20"/>
      <c r="AG703" s="20"/>
      <c r="AH703" s="20"/>
      <c r="AI703" s="20"/>
      <c r="AJ703" s="20"/>
      <c r="AK703" s="20"/>
      <c r="AL703" s="20"/>
      <c r="AM703" s="20"/>
      <c r="AN703" s="20"/>
      <c r="AO703" s="20"/>
      <c r="AP703" s="20"/>
      <c r="AQ703" s="20"/>
      <c r="AR703" s="20"/>
      <c r="AS703" s="20"/>
      <c r="AT703" s="20"/>
      <c r="AU703" s="20"/>
      <c r="AV703" s="20"/>
      <c r="AW703" s="20"/>
      <c r="AX703" s="20"/>
      <c r="AY703" s="20"/>
      <c r="AZ703" s="20"/>
      <c r="BA703" s="20"/>
      <c r="BB703" s="20"/>
      <c r="BC703" s="20"/>
      <c r="BD703" s="20"/>
      <c r="BE703" s="20"/>
      <c r="BF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c r="AB704" s="20"/>
      <c r="AC704" s="20"/>
      <c r="AD704" s="20"/>
      <c r="AE704" s="20"/>
      <c r="AF704" s="20"/>
      <c r="AG704" s="20"/>
      <c r="AH704" s="20"/>
      <c r="AI704" s="20"/>
      <c r="AJ704" s="20"/>
      <c r="AK704" s="20"/>
      <c r="AL704" s="20"/>
      <c r="AM704" s="20"/>
      <c r="AN704" s="20"/>
      <c r="AO704" s="20"/>
      <c r="AP704" s="20"/>
      <c r="AQ704" s="20"/>
      <c r="AR704" s="20"/>
      <c r="AS704" s="20"/>
      <c r="AT704" s="20"/>
      <c r="AU704" s="20"/>
      <c r="AV704" s="20"/>
      <c r="AW704" s="20"/>
      <c r="AX704" s="20"/>
      <c r="AY704" s="20"/>
      <c r="AZ704" s="20"/>
      <c r="BA704" s="20"/>
      <c r="BB704" s="20"/>
      <c r="BC704" s="20"/>
      <c r="BD704" s="20"/>
      <c r="BE704" s="20"/>
      <c r="BF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c r="AB705" s="20"/>
      <c r="AC705" s="20"/>
      <c r="AD705" s="20"/>
      <c r="AE705" s="20"/>
      <c r="AF705" s="20"/>
      <c r="AG705" s="20"/>
      <c r="AH705" s="20"/>
      <c r="AI705" s="20"/>
      <c r="AJ705" s="20"/>
      <c r="AK705" s="20"/>
      <c r="AL705" s="20"/>
      <c r="AM705" s="20"/>
      <c r="AN705" s="20"/>
      <c r="AO705" s="20"/>
      <c r="AP705" s="20"/>
      <c r="AQ705" s="20"/>
      <c r="AR705" s="20"/>
      <c r="AS705" s="20"/>
      <c r="AT705" s="20"/>
      <c r="AU705" s="20"/>
      <c r="AV705" s="20"/>
      <c r="AW705" s="20"/>
      <c r="AX705" s="20"/>
      <c r="AY705" s="20"/>
      <c r="AZ705" s="20"/>
      <c r="BA705" s="20"/>
      <c r="BB705" s="20"/>
      <c r="BC705" s="20"/>
      <c r="BD705" s="20"/>
      <c r="BE705" s="20"/>
      <c r="BF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c r="AD706" s="20"/>
      <c r="AE706" s="20"/>
      <c r="AF706" s="20"/>
      <c r="AG706" s="20"/>
      <c r="AH706" s="20"/>
      <c r="AI706" s="20"/>
      <c r="AJ706" s="20"/>
      <c r="AK706" s="20"/>
      <c r="AL706" s="20"/>
      <c r="AM706" s="20"/>
      <c r="AN706" s="20"/>
      <c r="AO706" s="20"/>
      <c r="AP706" s="20"/>
      <c r="AQ706" s="20"/>
      <c r="AR706" s="20"/>
      <c r="AS706" s="20"/>
      <c r="AT706" s="20"/>
      <c r="AU706" s="20"/>
      <c r="AV706" s="20"/>
      <c r="AW706" s="20"/>
      <c r="AX706" s="20"/>
      <c r="AY706" s="20"/>
      <c r="AZ706" s="20"/>
      <c r="BA706" s="20"/>
      <c r="BB706" s="20"/>
      <c r="BC706" s="20"/>
      <c r="BD706" s="20"/>
      <c r="BE706" s="20"/>
      <c r="BF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c r="AD707" s="20"/>
      <c r="AE707" s="20"/>
      <c r="AF707" s="20"/>
      <c r="AG707" s="20"/>
      <c r="AH707" s="20"/>
      <c r="AI707" s="20"/>
      <c r="AJ707" s="20"/>
      <c r="AK707" s="20"/>
      <c r="AL707" s="20"/>
      <c r="AM707" s="20"/>
      <c r="AN707" s="20"/>
      <c r="AO707" s="20"/>
      <c r="AP707" s="20"/>
      <c r="AQ707" s="20"/>
      <c r="AR707" s="20"/>
      <c r="AS707" s="20"/>
      <c r="AT707" s="20"/>
      <c r="AU707" s="20"/>
      <c r="AV707" s="20"/>
      <c r="AW707" s="20"/>
      <c r="AX707" s="20"/>
      <c r="AY707" s="20"/>
      <c r="AZ707" s="20"/>
      <c r="BA707" s="20"/>
      <c r="BB707" s="20"/>
      <c r="BC707" s="20"/>
      <c r="BD707" s="20"/>
      <c r="BE707" s="20"/>
      <c r="BF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c r="AD708" s="20"/>
      <c r="AE708" s="20"/>
      <c r="AF708" s="20"/>
      <c r="AG708" s="20"/>
      <c r="AH708" s="20"/>
      <c r="AI708" s="20"/>
      <c r="AJ708" s="20"/>
      <c r="AK708" s="20"/>
      <c r="AL708" s="20"/>
      <c r="AM708" s="20"/>
      <c r="AN708" s="20"/>
      <c r="AO708" s="20"/>
      <c r="AP708" s="20"/>
      <c r="AQ708" s="20"/>
      <c r="AR708" s="20"/>
      <c r="AS708" s="20"/>
      <c r="AT708" s="20"/>
      <c r="AU708" s="20"/>
      <c r="AV708" s="20"/>
      <c r="AW708" s="20"/>
      <c r="AX708" s="20"/>
      <c r="AY708" s="20"/>
      <c r="AZ708" s="20"/>
      <c r="BA708" s="20"/>
      <c r="BB708" s="20"/>
      <c r="BC708" s="20"/>
      <c r="BD708" s="20"/>
      <c r="BE708" s="20"/>
      <c r="BF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c r="AD709" s="20"/>
      <c r="AE709" s="20"/>
      <c r="AF709" s="20"/>
      <c r="AG709" s="20"/>
      <c r="AH709" s="20"/>
      <c r="AI709" s="20"/>
      <c r="AJ709" s="20"/>
      <c r="AK709" s="20"/>
      <c r="AL709" s="20"/>
      <c r="AM709" s="20"/>
      <c r="AN709" s="20"/>
      <c r="AO709" s="20"/>
      <c r="AP709" s="20"/>
      <c r="AQ709" s="20"/>
      <c r="AR709" s="20"/>
      <c r="AS709" s="20"/>
      <c r="AT709" s="20"/>
      <c r="AU709" s="20"/>
      <c r="AV709" s="20"/>
      <c r="AW709" s="20"/>
      <c r="AX709" s="20"/>
      <c r="AY709" s="20"/>
      <c r="AZ709" s="20"/>
      <c r="BA709" s="20"/>
      <c r="BB709" s="20"/>
      <c r="BC709" s="20"/>
      <c r="BD709" s="20"/>
      <c r="BE709" s="20"/>
      <c r="BF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c r="AD710" s="20"/>
      <c r="AE710" s="20"/>
      <c r="AF710" s="20"/>
      <c r="AG710" s="20"/>
      <c r="AH710" s="20"/>
      <c r="AI710" s="20"/>
      <c r="AJ710" s="20"/>
      <c r="AK710" s="20"/>
      <c r="AL710" s="20"/>
      <c r="AM710" s="20"/>
      <c r="AN710" s="20"/>
      <c r="AO710" s="20"/>
      <c r="AP710" s="20"/>
      <c r="AQ710" s="20"/>
      <c r="AR710" s="20"/>
      <c r="AS710" s="20"/>
      <c r="AT710" s="20"/>
      <c r="AU710" s="20"/>
      <c r="AV710" s="20"/>
      <c r="AW710" s="20"/>
      <c r="AX710" s="20"/>
      <c r="AY710" s="20"/>
      <c r="AZ710" s="20"/>
      <c r="BA710" s="20"/>
      <c r="BB710" s="20"/>
      <c r="BC710" s="20"/>
      <c r="BD710" s="20"/>
      <c r="BE710" s="20"/>
      <c r="BF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c r="AD711" s="20"/>
      <c r="AE711" s="20"/>
      <c r="AF711" s="20"/>
      <c r="AG711" s="20"/>
      <c r="AH711" s="20"/>
      <c r="AI711" s="20"/>
      <c r="AJ711" s="20"/>
      <c r="AK711" s="20"/>
      <c r="AL711" s="20"/>
      <c r="AM711" s="20"/>
      <c r="AN711" s="20"/>
      <c r="AO711" s="20"/>
      <c r="AP711" s="20"/>
      <c r="AQ711" s="20"/>
      <c r="AR711" s="20"/>
      <c r="AS711" s="20"/>
      <c r="AT711" s="20"/>
      <c r="AU711" s="20"/>
      <c r="AV711" s="20"/>
      <c r="AW711" s="20"/>
      <c r="AX711" s="20"/>
      <c r="AY711" s="20"/>
      <c r="AZ711" s="20"/>
      <c r="BA711" s="20"/>
      <c r="BB711" s="20"/>
      <c r="BC711" s="20"/>
      <c r="BD711" s="20"/>
      <c r="BE711" s="20"/>
      <c r="BF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c r="AD712" s="20"/>
      <c r="AE712" s="20"/>
      <c r="AF712" s="20"/>
      <c r="AG712" s="20"/>
      <c r="AH712" s="20"/>
      <c r="AI712" s="20"/>
      <c r="AJ712" s="20"/>
      <c r="AK712" s="20"/>
      <c r="AL712" s="20"/>
      <c r="AM712" s="20"/>
      <c r="AN712" s="20"/>
      <c r="AO712" s="20"/>
      <c r="AP712" s="20"/>
      <c r="AQ712" s="20"/>
      <c r="AR712" s="20"/>
      <c r="AS712" s="20"/>
      <c r="AT712" s="20"/>
      <c r="AU712" s="20"/>
      <c r="AV712" s="20"/>
      <c r="AW712" s="20"/>
      <c r="AX712" s="20"/>
      <c r="AY712" s="20"/>
      <c r="AZ712" s="20"/>
      <c r="BA712" s="20"/>
      <c r="BB712" s="20"/>
      <c r="BC712" s="20"/>
      <c r="BD712" s="20"/>
      <c r="BE712" s="20"/>
      <c r="BF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c r="AD713" s="20"/>
      <c r="AE713" s="20"/>
      <c r="AF713" s="20"/>
      <c r="AG713" s="20"/>
      <c r="AH713" s="20"/>
      <c r="AI713" s="20"/>
      <c r="AJ713" s="20"/>
      <c r="AK713" s="20"/>
      <c r="AL713" s="20"/>
      <c r="AM713" s="20"/>
      <c r="AN713" s="20"/>
      <c r="AO713" s="20"/>
      <c r="AP713" s="20"/>
      <c r="AQ713" s="20"/>
      <c r="AR713" s="20"/>
      <c r="AS713" s="20"/>
      <c r="AT713" s="20"/>
      <c r="AU713" s="20"/>
      <c r="AV713" s="20"/>
      <c r="AW713" s="20"/>
      <c r="AX713" s="20"/>
      <c r="AY713" s="20"/>
      <c r="AZ713" s="20"/>
      <c r="BA713" s="20"/>
      <c r="BB713" s="20"/>
      <c r="BC713" s="20"/>
      <c r="BD713" s="20"/>
      <c r="BE713" s="20"/>
      <c r="BF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c r="AD714" s="20"/>
      <c r="AE714" s="20"/>
      <c r="AF714" s="20"/>
      <c r="AG714" s="20"/>
      <c r="AH714" s="20"/>
      <c r="AI714" s="20"/>
      <c r="AJ714" s="20"/>
      <c r="AK714" s="20"/>
      <c r="AL714" s="20"/>
      <c r="AM714" s="20"/>
      <c r="AN714" s="20"/>
      <c r="AO714" s="20"/>
      <c r="AP714" s="20"/>
      <c r="AQ714" s="20"/>
      <c r="AR714" s="20"/>
      <c r="AS714" s="20"/>
      <c r="AT714" s="20"/>
      <c r="AU714" s="20"/>
      <c r="AV714" s="20"/>
      <c r="AW714" s="20"/>
      <c r="AX714" s="20"/>
      <c r="AY714" s="20"/>
      <c r="AZ714" s="20"/>
      <c r="BA714" s="20"/>
      <c r="BB714" s="20"/>
      <c r="BC714" s="20"/>
      <c r="BD714" s="20"/>
      <c r="BE714" s="20"/>
      <c r="BF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c r="AD715" s="20"/>
      <c r="AE715" s="20"/>
      <c r="AF715" s="20"/>
      <c r="AG715" s="20"/>
      <c r="AH715" s="20"/>
      <c r="AI715" s="20"/>
      <c r="AJ715" s="20"/>
      <c r="AK715" s="20"/>
      <c r="AL715" s="20"/>
      <c r="AM715" s="20"/>
      <c r="AN715" s="20"/>
      <c r="AO715" s="20"/>
      <c r="AP715" s="20"/>
      <c r="AQ715" s="20"/>
      <c r="AR715" s="20"/>
      <c r="AS715" s="20"/>
      <c r="AT715" s="20"/>
      <c r="AU715" s="20"/>
      <c r="AV715" s="20"/>
      <c r="AW715" s="20"/>
      <c r="AX715" s="20"/>
      <c r="AY715" s="20"/>
      <c r="AZ715" s="20"/>
      <c r="BA715" s="20"/>
      <c r="BB715" s="20"/>
      <c r="BC715" s="20"/>
      <c r="BD715" s="20"/>
      <c r="BE715" s="20"/>
      <c r="BF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c r="AD716" s="20"/>
      <c r="AE716" s="20"/>
      <c r="AF716" s="20"/>
      <c r="AG716" s="20"/>
      <c r="AH716" s="20"/>
      <c r="AI716" s="20"/>
      <c r="AJ716" s="20"/>
      <c r="AK716" s="20"/>
      <c r="AL716" s="20"/>
      <c r="AM716" s="20"/>
      <c r="AN716" s="20"/>
      <c r="AO716" s="20"/>
      <c r="AP716" s="20"/>
      <c r="AQ716" s="20"/>
      <c r="AR716" s="20"/>
      <c r="AS716" s="20"/>
      <c r="AT716" s="20"/>
      <c r="AU716" s="20"/>
      <c r="AV716" s="20"/>
      <c r="AW716" s="20"/>
      <c r="AX716" s="20"/>
      <c r="AY716" s="20"/>
      <c r="AZ716" s="20"/>
      <c r="BA716" s="20"/>
      <c r="BB716" s="20"/>
      <c r="BC716" s="20"/>
      <c r="BD716" s="20"/>
      <c r="BE716" s="20"/>
      <c r="BF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c r="AD717" s="20"/>
      <c r="AE717" s="20"/>
      <c r="AF717" s="20"/>
      <c r="AG717" s="20"/>
      <c r="AH717" s="20"/>
      <c r="AI717" s="20"/>
      <c r="AJ717" s="20"/>
      <c r="AK717" s="20"/>
      <c r="AL717" s="20"/>
      <c r="AM717" s="20"/>
      <c r="AN717" s="20"/>
      <c r="AO717" s="20"/>
      <c r="AP717" s="20"/>
      <c r="AQ717" s="20"/>
      <c r="AR717" s="20"/>
      <c r="AS717" s="20"/>
      <c r="AT717" s="20"/>
      <c r="AU717" s="20"/>
      <c r="AV717" s="20"/>
      <c r="AW717" s="20"/>
      <c r="AX717" s="20"/>
      <c r="AY717" s="20"/>
      <c r="AZ717" s="20"/>
      <c r="BA717" s="20"/>
      <c r="BB717" s="20"/>
      <c r="BC717" s="20"/>
      <c r="BD717" s="20"/>
      <c r="BE717" s="20"/>
      <c r="BF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c r="AD718" s="20"/>
      <c r="AE718" s="20"/>
      <c r="AF718" s="20"/>
      <c r="AG718" s="20"/>
      <c r="AH718" s="20"/>
      <c r="AI718" s="20"/>
      <c r="AJ718" s="20"/>
      <c r="AK718" s="20"/>
      <c r="AL718" s="20"/>
      <c r="AM718" s="20"/>
      <c r="AN718" s="20"/>
      <c r="AO718" s="20"/>
      <c r="AP718" s="20"/>
      <c r="AQ718" s="20"/>
      <c r="AR718" s="20"/>
      <c r="AS718" s="20"/>
      <c r="AT718" s="20"/>
      <c r="AU718" s="20"/>
      <c r="AV718" s="20"/>
      <c r="AW718" s="20"/>
      <c r="AX718" s="20"/>
      <c r="AY718" s="20"/>
      <c r="AZ718" s="20"/>
      <c r="BA718" s="20"/>
      <c r="BB718" s="20"/>
      <c r="BC718" s="20"/>
      <c r="BD718" s="20"/>
      <c r="BE718" s="20"/>
      <c r="BF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c r="AD719" s="20"/>
      <c r="AE719" s="20"/>
      <c r="AF719" s="20"/>
      <c r="AG719" s="20"/>
      <c r="AH719" s="20"/>
      <c r="AI719" s="20"/>
      <c r="AJ719" s="20"/>
      <c r="AK719" s="20"/>
      <c r="AL719" s="20"/>
      <c r="AM719" s="20"/>
      <c r="AN719" s="20"/>
      <c r="AO719" s="20"/>
      <c r="AP719" s="20"/>
      <c r="AQ719" s="20"/>
      <c r="AR719" s="20"/>
      <c r="AS719" s="20"/>
      <c r="AT719" s="20"/>
      <c r="AU719" s="20"/>
      <c r="AV719" s="20"/>
      <c r="AW719" s="20"/>
      <c r="AX719" s="20"/>
      <c r="AY719" s="20"/>
      <c r="AZ719" s="20"/>
      <c r="BA719" s="20"/>
      <c r="BB719" s="20"/>
      <c r="BC719" s="20"/>
      <c r="BD719" s="20"/>
      <c r="BE719" s="20"/>
      <c r="BF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c r="AD720" s="20"/>
      <c r="AE720" s="20"/>
      <c r="AF720" s="20"/>
      <c r="AG720" s="20"/>
      <c r="AH720" s="20"/>
      <c r="AI720" s="20"/>
      <c r="AJ720" s="20"/>
      <c r="AK720" s="20"/>
      <c r="AL720" s="20"/>
      <c r="AM720" s="20"/>
      <c r="AN720" s="20"/>
      <c r="AO720" s="20"/>
      <c r="AP720" s="20"/>
      <c r="AQ720" s="20"/>
      <c r="AR720" s="20"/>
      <c r="AS720" s="20"/>
      <c r="AT720" s="20"/>
      <c r="AU720" s="20"/>
      <c r="AV720" s="20"/>
      <c r="AW720" s="20"/>
      <c r="AX720" s="20"/>
      <c r="AY720" s="20"/>
      <c r="AZ720" s="20"/>
      <c r="BA720" s="20"/>
      <c r="BB720" s="20"/>
      <c r="BC720" s="20"/>
      <c r="BD720" s="20"/>
      <c r="BE720" s="20"/>
      <c r="BF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c r="AB721" s="20"/>
      <c r="AC721" s="20"/>
      <c r="AD721" s="20"/>
      <c r="AE721" s="20"/>
      <c r="AF721" s="20"/>
      <c r="AG721" s="20"/>
      <c r="AH721" s="20"/>
      <c r="AI721" s="20"/>
      <c r="AJ721" s="20"/>
      <c r="AK721" s="20"/>
      <c r="AL721" s="20"/>
      <c r="AM721" s="20"/>
      <c r="AN721" s="20"/>
      <c r="AO721" s="20"/>
      <c r="AP721" s="20"/>
      <c r="AQ721" s="20"/>
      <c r="AR721" s="20"/>
      <c r="AS721" s="20"/>
      <c r="AT721" s="20"/>
      <c r="AU721" s="20"/>
      <c r="AV721" s="20"/>
      <c r="AW721" s="20"/>
      <c r="AX721" s="20"/>
      <c r="AY721" s="20"/>
      <c r="AZ721" s="20"/>
      <c r="BA721" s="20"/>
      <c r="BB721" s="20"/>
      <c r="BC721" s="20"/>
      <c r="BD721" s="20"/>
      <c r="BE721" s="20"/>
      <c r="BF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c r="AB722" s="20"/>
      <c r="AC722" s="20"/>
      <c r="AD722" s="20"/>
      <c r="AE722" s="20"/>
      <c r="AF722" s="20"/>
      <c r="AG722" s="20"/>
      <c r="AH722" s="20"/>
      <c r="AI722" s="20"/>
      <c r="AJ722" s="20"/>
      <c r="AK722" s="20"/>
      <c r="AL722" s="20"/>
      <c r="AM722" s="20"/>
      <c r="AN722" s="20"/>
      <c r="AO722" s="20"/>
      <c r="AP722" s="20"/>
      <c r="AQ722" s="20"/>
      <c r="AR722" s="20"/>
      <c r="AS722" s="20"/>
      <c r="AT722" s="20"/>
      <c r="AU722" s="20"/>
      <c r="AV722" s="20"/>
      <c r="AW722" s="20"/>
      <c r="AX722" s="20"/>
      <c r="AY722" s="20"/>
      <c r="AZ722" s="20"/>
      <c r="BA722" s="20"/>
      <c r="BB722" s="20"/>
      <c r="BC722" s="20"/>
      <c r="BD722" s="20"/>
      <c r="BE722" s="20"/>
      <c r="BF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c r="AB723" s="20"/>
      <c r="AC723" s="20"/>
      <c r="AD723" s="20"/>
      <c r="AE723" s="20"/>
      <c r="AF723" s="20"/>
      <c r="AG723" s="20"/>
      <c r="AH723" s="20"/>
      <c r="AI723" s="20"/>
      <c r="AJ723" s="20"/>
      <c r="AK723" s="20"/>
      <c r="AL723" s="20"/>
      <c r="AM723" s="20"/>
      <c r="AN723" s="20"/>
      <c r="AO723" s="20"/>
      <c r="AP723" s="20"/>
      <c r="AQ723" s="20"/>
      <c r="AR723" s="20"/>
      <c r="AS723" s="20"/>
      <c r="AT723" s="20"/>
      <c r="AU723" s="20"/>
      <c r="AV723" s="20"/>
      <c r="AW723" s="20"/>
      <c r="AX723" s="20"/>
      <c r="AY723" s="20"/>
      <c r="AZ723" s="20"/>
      <c r="BA723" s="20"/>
      <c r="BB723" s="20"/>
      <c r="BC723" s="20"/>
      <c r="BD723" s="20"/>
      <c r="BE723" s="20"/>
      <c r="BF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c r="AB724" s="20"/>
      <c r="AC724" s="20"/>
      <c r="AD724" s="20"/>
      <c r="AE724" s="20"/>
      <c r="AF724" s="20"/>
      <c r="AG724" s="20"/>
      <c r="AH724" s="20"/>
      <c r="AI724" s="20"/>
      <c r="AJ724" s="20"/>
      <c r="AK724" s="20"/>
      <c r="AL724" s="20"/>
      <c r="AM724" s="20"/>
      <c r="AN724" s="20"/>
      <c r="AO724" s="20"/>
      <c r="AP724" s="20"/>
      <c r="AQ724" s="20"/>
      <c r="AR724" s="20"/>
      <c r="AS724" s="20"/>
      <c r="AT724" s="20"/>
      <c r="AU724" s="20"/>
      <c r="AV724" s="20"/>
      <c r="AW724" s="20"/>
      <c r="AX724" s="20"/>
      <c r="AY724" s="20"/>
      <c r="AZ724" s="20"/>
      <c r="BA724" s="20"/>
      <c r="BB724" s="20"/>
      <c r="BC724" s="20"/>
      <c r="BD724" s="20"/>
      <c r="BE724" s="20"/>
      <c r="BF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c r="AB725" s="20"/>
      <c r="AC725" s="20"/>
      <c r="AD725" s="20"/>
      <c r="AE725" s="20"/>
      <c r="AF725" s="20"/>
      <c r="AG725" s="20"/>
      <c r="AH725" s="20"/>
      <c r="AI725" s="20"/>
      <c r="AJ725" s="20"/>
      <c r="AK725" s="20"/>
      <c r="AL725" s="20"/>
      <c r="AM725" s="20"/>
      <c r="AN725" s="20"/>
      <c r="AO725" s="20"/>
      <c r="AP725" s="20"/>
      <c r="AQ725" s="20"/>
      <c r="AR725" s="20"/>
      <c r="AS725" s="20"/>
      <c r="AT725" s="20"/>
      <c r="AU725" s="20"/>
      <c r="AV725" s="20"/>
      <c r="AW725" s="20"/>
      <c r="AX725" s="20"/>
      <c r="AY725" s="20"/>
      <c r="AZ725" s="20"/>
      <c r="BA725" s="20"/>
      <c r="BB725" s="20"/>
      <c r="BC725" s="20"/>
      <c r="BD725" s="20"/>
      <c r="BE725" s="20"/>
      <c r="BF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c r="AD726" s="20"/>
      <c r="AE726" s="20"/>
      <c r="AF726" s="20"/>
      <c r="AG726" s="20"/>
      <c r="AH726" s="20"/>
      <c r="AI726" s="20"/>
      <c r="AJ726" s="20"/>
      <c r="AK726" s="20"/>
      <c r="AL726" s="20"/>
      <c r="AM726" s="20"/>
      <c r="AN726" s="20"/>
      <c r="AO726" s="20"/>
      <c r="AP726" s="20"/>
      <c r="AQ726" s="20"/>
      <c r="AR726" s="20"/>
      <c r="AS726" s="20"/>
      <c r="AT726" s="20"/>
      <c r="AU726" s="20"/>
      <c r="AV726" s="20"/>
      <c r="AW726" s="20"/>
      <c r="AX726" s="20"/>
      <c r="AY726" s="20"/>
      <c r="AZ726" s="20"/>
      <c r="BA726" s="20"/>
      <c r="BB726" s="20"/>
      <c r="BC726" s="20"/>
      <c r="BD726" s="20"/>
      <c r="BE726" s="20"/>
      <c r="BF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c r="AB727" s="20"/>
      <c r="AC727" s="20"/>
      <c r="AD727" s="20"/>
      <c r="AE727" s="20"/>
      <c r="AF727" s="20"/>
      <c r="AG727" s="20"/>
      <c r="AH727" s="20"/>
      <c r="AI727" s="20"/>
      <c r="AJ727" s="20"/>
      <c r="AK727" s="20"/>
      <c r="AL727" s="20"/>
      <c r="AM727" s="20"/>
      <c r="AN727" s="20"/>
      <c r="AO727" s="20"/>
      <c r="AP727" s="20"/>
      <c r="AQ727" s="20"/>
      <c r="AR727" s="20"/>
      <c r="AS727" s="20"/>
      <c r="AT727" s="20"/>
      <c r="AU727" s="20"/>
      <c r="AV727" s="20"/>
      <c r="AW727" s="20"/>
      <c r="AX727" s="20"/>
      <c r="AY727" s="20"/>
      <c r="AZ727" s="20"/>
      <c r="BA727" s="20"/>
      <c r="BB727" s="20"/>
      <c r="BC727" s="20"/>
      <c r="BD727" s="20"/>
      <c r="BE727" s="20"/>
      <c r="BF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c r="AB728" s="20"/>
      <c r="AC728" s="20"/>
      <c r="AD728" s="20"/>
      <c r="AE728" s="20"/>
      <c r="AF728" s="20"/>
      <c r="AG728" s="20"/>
      <c r="AH728" s="20"/>
      <c r="AI728" s="20"/>
      <c r="AJ728" s="20"/>
      <c r="AK728" s="20"/>
      <c r="AL728" s="20"/>
      <c r="AM728" s="20"/>
      <c r="AN728" s="20"/>
      <c r="AO728" s="20"/>
      <c r="AP728" s="20"/>
      <c r="AQ728" s="20"/>
      <c r="AR728" s="20"/>
      <c r="AS728" s="20"/>
      <c r="AT728" s="20"/>
      <c r="AU728" s="20"/>
      <c r="AV728" s="20"/>
      <c r="AW728" s="20"/>
      <c r="AX728" s="20"/>
      <c r="AY728" s="20"/>
      <c r="AZ728" s="20"/>
      <c r="BA728" s="20"/>
      <c r="BB728" s="20"/>
      <c r="BC728" s="20"/>
      <c r="BD728" s="20"/>
      <c r="BE728" s="20"/>
      <c r="BF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c r="AB729" s="20"/>
      <c r="AC729" s="20"/>
      <c r="AD729" s="20"/>
      <c r="AE729" s="20"/>
      <c r="AF729" s="20"/>
      <c r="AG729" s="20"/>
      <c r="AH729" s="20"/>
      <c r="AI729" s="20"/>
      <c r="AJ729" s="20"/>
      <c r="AK729" s="20"/>
      <c r="AL729" s="20"/>
      <c r="AM729" s="20"/>
      <c r="AN729" s="20"/>
      <c r="AO729" s="20"/>
      <c r="AP729" s="20"/>
      <c r="AQ729" s="20"/>
      <c r="AR729" s="20"/>
      <c r="AS729" s="20"/>
      <c r="AT729" s="20"/>
      <c r="AU729" s="20"/>
      <c r="AV729" s="20"/>
      <c r="AW729" s="20"/>
      <c r="AX729" s="20"/>
      <c r="AY729" s="20"/>
      <c r="AZ729" s="20"/>
      <c r="BA729" s="20"/>
      <c r="BB729" s="20"/>
      <c r="BC729" s="20"/>
      <c r="BD729" s="20"/>
      <c r="BE729" s="20"/>
      <c r="BF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c r="AB730" s="20"/>
      <c r="AC730" s="20"/>
      <c r="AD730" s="20"/>
      <c r="AE730" s="20"/>
      <c r="AF730" s="20"/>
      <c r="AG730" s="20"/>
      <c r="AH730" s="20"/>
      <c r="AI730" s="20"/>
      <c r="AJ730" s="20"/>
      <c r="AK730" s="20"/>
      <c r="AL730" s="20"/>
      <c r="AM730" s="20"/>
      <c r="AN730" s="20"/>
      <c r="AO730" s="20"/>
      <c r="AP730" s="20"/>
      <c r="AQ730" s="20"/>
      <c r="AR730" s="20"/>
      <c r="AS730" s="20"/>
      <c r="AT730" s="20"/>
      <c r="AU730" s="20"/>
      <c r="AV730" s="20"/>
      <c r="AW730" s="20"/>
      <c r="AX730" s="20"/>
      <c r="AY730" s="20"/>
      <c r="AZ730" s="20"/>
      <c r="BA730" s="20"/>
      <c r="BB730" s="20"/>
      <c r="BC730" s="20"/>
      <c r="BD730" s="20"/>
      <c r="BE730" s="20"/>
      <c r="BF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c r="AB731" s="20"/>
      <c r="AC731" s="20"/>
      <c r="AD731" s="20"/>
      <c r="AE731" s="20"/>
      <c r="AF731" s="20"/>
      <c r="AG731" s="20"/>
      <c r="AH731" s="20"/>
      <c r="AI731" s="20"/>
      <c r="AJ731" s="20"/>
      <c r="AK731" s="20"/>
      <c r="AL731" s="20"/>
      <c r="AM731" s="20"/>
      <c r="AN731" s="20"/>
      <c r="AO731" s="20"/>
      <c r="AP731" s="20"/>
      <c r="AQ731" s="20"/>
      <c r="AR731" s="20"/>
      <c r="AS731" s="20"/>
      <c r="AT731" s="20"/>
      <c r="AU731" s="20"/>
      <c r="AV731" s="20"/>
      <c r="AW731" s="20"/>
      <c r="AX731" s="20"/>
      <c r="AY731" s="20"/>
      <c r="AZ731" s="20"/>
      <c r="BA731" s="20"/>
      <c r="BB731" s="20"/>
      <c r="BC731" s="20"/>
      <c r="BD731" s="20"/>
      <c r="BE731" s="20"/>
      <c r="BF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c r="AB732" s="20"/>
      <c r="AC732" s="20"/>
      <c r="AD732" s="20"/>
      <c r="AE732" s="20"/>
      <c r="AF732" s="20"/>
      <c r="AG732" s="20"/>
      <c r="AH732" s="20"/>
      <c r="AI732" s="20"/>
      <c r="AJ732" s="20"/>
      <c r="AK732" s="20"/>
      <c r="AL732" s="20"/>
      <c r="AM732" s="20"/>
      <c r="AN732" s="20"/>
      <c r="AO732" s="20"/>
      <c r="AP732" s="20"/>
      <c r="AQ732" s="20"/>
      <c r="AR732" s="20"/>
      <c r="AS732" s="20"/>
      <c r="AT732" s="20"/>
      <c r="AU732" s="20"/>
      <c r="AV732" s="20"/>
      <c r="AW732" s="20"/>
      <c r="AX732" s="20"/>
      <c r="AY732" s="20"/>
      <c r="AZ732" s="20"/>
      <c r="BA732" s="20"/>
      <c r="BB732" s="20"/>
      <c r="BC732" s="20"/>
      <c r="BD732" s="20"/>
      <c r="BE732" s="20"/>
      <c r="BF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c r="AB733" s="20"/>
      <c r="AC733" s="20"/>
      <c r="AD733" s="20"/>
      <c r="AE733" s="20"/>
      <c r="AF733" s="20"/>
      <c r="AG733" s="20"/>
      <c r="AH733" s="20"/>
      <c r="AI733" s="20"/>
      <c r="AJ733" s="20"/>
      <c r="AK733" s="20"/>
      <c r="AL733" s="20"/>
      <c r="AM733" s="20"/>
      <c r="AN733" s="20"/>
      <c r="AO733" s="20"/>
      <c r="AP733" s="20"/>
      <c r="AQ733" s="20"/>
      <c r="AR733" s="20"/>
      <c r="AS733" s="20"/>
      <c r="AT733" s="20"/>
      <c r="AU733" s="20"/>
      <c r="AV733" s="20"/>
      <c r="AW733" s="20"/>
      <c r="AX733" s="20"/>
      <c r="AY733" s="20"/>
      <c r="AZ733" s="20"/>
      <c r="BA733" s="20"/>
      <c r="BB733" s="20"/>
      <c r="BC733" s="20"/>
      <c r="BD733" s="20"/>
      <c r="BE733" s="20"/>
      <c r="BF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c r="AB734" s="20"/>
      <c r="AC734" s="20"/>
      <c r="AD734" s="20"/>
      <c r="AE734" s="20"/>
      <c r="AF734" s="20"/>
      <c r="AG734" s="20"/>
      <c r="AH734" s="20"/>
      <c r="AI734" s="20"/>
      <c r="AJ734" s="20"/>
      <c r="AK734" s="20"/>
      <c r="AL734" s="20"/>
      <c r="AM734" s="20"/>
      <c r="AN734" s="20"/>
      <c r="AO734" s="20"/>
      <c r="AP734" s="20"/>
      <c r="AQ734" s="20"/>
      <c r="AR734" s="20"/>
      <c r="AS734" s="20"/>
      <c r="AT734" s="20"/>
      <c r="AU734" s="20"/>
      <c r="AV734" s="20"/>
      <c r="AW734" s="20"/>
      <c r="AX734" s="20"/>
      <c r="AY734" s="20"/>
      <c r="AZ734" s="20"/>
      <c r="BA734" s="20"/>
      <c r="BB734" s="20"/>
      <c r="BC734" s="20"/>
      <c r="BD734" s="20"/>
      <c r="BE734" s="20"/>
      <c r="BF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c r="AB735" s="20"/>
      <c r="AC735" s="20"/>
      <c r="AD735" s="20"/>
      <c r="AE735" s="20"/>
      <c r="AF735" s="20"/>
      <c r="AG735" s="20"/>
      <c r="AH735" s="20"/>
      <c r="AI735" s="20"/>
      <c r="AJ735" s="20"/>
      <c r="AK735" s="20"/>
      <c r="AL735" s="20"/>
      <c r="AM735" s="20"/>
      <c r="AN735" s="20"/>
      <c r="AO735" s="20"/>
      <c r="AP735" s="20"/>
      <c r="AQ735" s="20"/>
      <c r="AR735" s="20"/>
      <c r="AS735" s="20"/>
      <c r="AT735" s="20"/>
      <c r="AU735" s="20"/>
      <c r="AV735" s="20"/>
      <c r="AW735" s="20"/>
      <c r="AX735" s="20"/>
      <c r="AY735" s="20"/>
      <c r="AZ735" s="20"/>
      <c r="BA735" s="20"/>
      <c r="BB735" s="20"/>
      <c r="BC735" s="20"/>
      <c r="BD735" s="20"/>
      <c r="BE735" s="20"/>
      <c r="BF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c r="AB736" s="20"/>
      <c r="AC736" s="20"/>
      <c r="AD736" s="20"/>
      <c r="AE736" s="20"/>
      <c r="AF736" s="20"/>
      <c r="AG736" s="20"/>
      <c r="AH736" s="20"/>
      <c r="AI736" s="20"/>
      <c r="AJ736" s="20"/>
      <c r="AK736" s="20"/>
      <c r="AL736" s="20"/>
      <c r="AM736" s="20"/>
      <c r="AN736" s="20"/>
      <c r="AO736" s="20"/>
      <c r="AP736" s="20"/>
      <c r="AQ736" s="20"/>
      <c r="AR736" s="20"/>
      <c r="AS736" s="20"/>
      <c r="AT736" s="20"/>
      <c r="AU736" s="20"/>
      <c r="AV736" s="20"/>
      <c r="AW736" s="20"/>
      <c r="AX736" s="20"/>
      <c r="AY736" s="20"/>
      <c r="AZ736" s="20"/>
      <c r="BA736" s="20"/>
      <c r="BB736" s="20"/>
      <c r="BC736" s="20"/>
      <c r="BD736" s="20"/>
      <c r="BE736" s="20"/>
      <c r="BF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c r="AB737" s="20"/>
      <c r="AC737" s="20"/>
      <c r="AD737" s="20"/>
      <c r="AE737" s="20"/>
      <c r="AF737" s="20"/>
      <c r="AG737" s="20"/>
      <c r="AH737" s="20"/>
      <c r="AI737" s="20"/>
      <c r="AJ737" s="20"/>
      <c r="AK737" s="20"/>
      <c r="AL737" s="20"/>
      <c r="AM737" s="20"/>
      <c r="AN737" s="20"/>
      <c r="AO737" s="20"/>
      <c r="AP737" s="20"/>
      <c r="AQ737" s="20"/>
      <c r="AR737" s="20"/>
      <c r="AS737" s="20"/>
      <c r="AT737" s="20"/>
      <c r="AU737" s="20"/>
      <c r="AV737" s="20"/>
      <c r="AW737" s="20"/>
      <c r="AX737" s="20"/>
      <c r="AY737" s="20"/>
      <c r="AZ737" s="20"/>
      <c r="BA737" s="20"/>
      <c r="BB737" s="20"/>
      <c r="BC737" s="20"/>
      <c r="BD737" s="20"/>
      <c r="BE737" s="20"/>
      <c r="BF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c r="AB738" s="20"/>
      <c r="AC738" s="20"/>
      <c r="AD738" s="20"/>
      <c r="AE738" s="20"/>
      <c r="AF738" s="20"/>
      <c r="AG738" s="20"/>
      <c r="AH738" s="20"/>
      <c r="AI738" s="20"/>
      <c r="AJ738" s="20"/>
      <c r="AK738" s="20"/>
      <c r="AL738" s="20"/>
      <c r="AM738" s="20"/>
      <c r="AN738" s="20"/>
      <c r="AO738" s="20"/>
      <c r="AP738" s="20"/>
      <c r="AQ738" s="20"/>
      <c r="AR738" s="20"/>
      <c r="AS738" s="20"/>
      <c r="AT738" s="20"/>
      <c r="AU738" s="20"/>
      <c r="AV738" s="20"/>
      <c r="AW738" s="20"/>
      <c r="AX738" s="20"/>
      <c r="AY738" s="20"/>
      <c r="AZ738" s="20"/>
      <c r="BA738" s="20"/>
      <c r="BB738" s="20"/>
      <c r="BC738" s="20"/>
      <c r="BD738" s="20"/>
      <c r="BE738" s="20"/>
      <c r="BF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c r="AB739" s="20"/>
      <c r="AC739" s="20"/>
      <c r="AD739" s="20"/>
      <c r="AE739" s="20"/>
      <c r="AF739" s="20"/>
      <c r="AG739" s="20"/>
      <c r="AH739" s="20"/>
      <c r="AI739" s="20"/>
      <c r="AJ739" s="20"/>
      <c r="AK739" s="20"/>
      <c r="AL739" s="20"/>
      <c r="AM739" s="20"/>
      <c r="AN739" s="20"/>
      <c r="AO739" s="20"/>
      <c r="AP739" s="20"/>
      <c r="AQ739" s="20"/>
      <c r="AR739" s="20"/>
      <c r="AS739" s="20"/>
      <c r="AT739" s="20"/>
      <c r="AU739" s="20"/>
      <c r="AV739" s="20"/>
      <c r="AW739" s="20"/>
      <c r="AX739" s="20"/>
      <c r="AY739" s="20"/>
      <c r="AZ739" s="20"/>
      <c r="BA739" s="20"/>
      <c r="BB739" s="20"/>
      <c r="BC739" s="20"/>
      <c r="BD739" s="20"/>
      <c r="BE739" s="20"/>
      <c r="BF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c r="AB740" s="20"/>
      <c r="AC740" s="20"/>
      <c r="AD740" s="20"/>
      <c r="AE740" s="20"/>
      <c r="AF740" s="20"/>
      <c r="AG740" s="20"/>
      <c r="AH740" s="20"/>
      <c r="AI740" s="20"/>
      <c r="AJ740" s="20"/>
      <c r="AK740" s="20"/>
      <c r="AL740" s="20"/>
      <c r="AM740" s="20"/>
      <c r="AN740" s="20"/>
      <c r="AO740" s="20"/>
      <c r="AP740" s="20"/>
      <c r="AQ740" s="20"/>
      <c r="AR740" s="20"/>
      <c r="AS740" s="20"/>
      <c r="AT740" s="20"/>
      <c r="AU740" s="20"/>
      <c r="AV740" s="20"/>
      <c r="AW740" s="20"/>
      <c r="AX740" s="20"/>
      <c r="AY740" s="20"/>
      <c r="AZ740" s="20"/>
      <c r="BA740" s="20"/>
      <c r="BB740" s="20"/>
      <c r="BC740" s="20"/>
      <c r="BD740" s="20"/>
      <c r="BE740" s="20"/>
      <c r="BF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c r="AB741" s="20"/>
      <c r="AC741" s="20"/>
      <c r="AD741" s="20"/>
      <c r="AE741" s="20"/>
      <c r="AF741" s="20"/>
      <c r="AG741" s="20"/>
      <c r="AH741" s="20"/>
      <c r="AI741" s="20"/>
      <c r="AJ741" s="20"/>
      <c r="AK741" s="20"/>
      <c r="AL741" s="20"/>
      <c r="AM741" s="20"/>
      <c r="AN741" s="20"/>
      <c r="AO741" s="20"/>
      <c r="AP741" s="20"/>
      <c r="AQ741" s="20"/>
      <c r="AR741" s="20"/>
      <c r="AS741" s="20"/>
      <c r="AT741" s="20"/>
      <c r="AU741" s="20"/>
      <c r="AV741" s="20"/>
      <c r="AW741" s="20"/>
      <c r="AX741" s="20"/>
      <c r="AY741" s="20"/>
      <c r="AZ741" s="20"/>
      <c r="BA741" s="20"/>
      <c r="BB741" s="20"/>
      <c r="BC741" s="20"/>
      <c r="BD741" s="20"/>
      <c r="BE741" s="20"/>
      <c r="BF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c r="AB742" s="20"/>
      <c r="AC742" s="20"/>
      <c r="AD742" s="20"/>
      <c r="AE742" s="20"/>
      <c r="AF742" s="20"/>
      <c r="AG742" s="20"/>
      <c r="AH742" s="20"/>
      <c r="AI742" s="20"/>
      <c r="AJ742" s="20"/>
      <c r="AK742" s="20"/>
      <c r="AL742" s="20"/>
      <c r="AM742" s="20"/>
      <c r="AN742" s="20"/>
      <c r="AO742" s="20"/>
      <c r="AP742" s="20"/>
      <c r="AQ742" s="20"/>
      <c r="AR742" s="20"/>
      <c r="AS742" s="20"/>
      <c r="AT742" s="20"/>
      <c r="AU742" s="20"/>
      <c r="AV742" s="20"/>
      <c r="AW742" s="20"/>
      <c r="AX742" s="20"/>
      <c r="AY742" s="20"/>
      <c r="AZ742" s="20"/>
      <c r="BA742" s="20"/>
      <c r="BB742" s="20"/>
      <c r="BC742" s="20"/>
      <c r="BD742" s="20"/>
      <c r="BE742" s="20"/>
      <c r="BF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c r="AB743" s="20"/>
      <c r="AC743" s="20"/>
      <c r="AD743" s="20"/>
      <c r="AE743" s="20"/>
      <c r="AF743" s="20"/>
      <c r="AG743" s="20"/>
      <c r="AH743" s="20"/>
      <c r="AI743" s="20"/>
      <c r="AJ743" s="20"/>
      <c r="AK743" s="20"/>
      <c r="AL743" s="20"/>
      <c r="AM743" s="20"/>
      <c r="AN743" s="20"/>
      <c r="AO743" s="20"/>
      <c r="AP743" s="20"/>
      <c r="AQ743" s="20"/>
      <c r="AR743" s="20"/>
      <c r="AS743" s="20"/>
      <c r="AT743" s="20"/>
      <c r="AU743" s="20"/>
      <c r="AV743" s="20"/>
      <c r="AW743" s="20"/>
      <c r="AX743" s="20"/>
      <c r="AY743" s="20"/>
      <c r="AZ743" s="20"/>
      <c r="BA743" s="20"/>
      <c r="BB743" s="20"/>
      <c r="BC743" s="20"/>
      <c r="BD743" s="20"/>
      <c r="BE743" s="20"/>
      <c r="BF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c r="AB744" s="20"/>
      <c r="AC744" s="20"/>
      <c r="AD744" s="20"/>
      <c r="AE744" s="20"/>
      <c r="AF744" s="20"/>
      <c r="AG744" s="20"/>
      <c r="AH744" s="20"/>
      <c r="AI744" s="20"/>
      <c r="AJ744" s="20"/>
      <c r="AK744" s="20"/>
      <c r="AL744" s="20"/>
      <c r="AM744" s="20"/>
      <c r="AN744" s="20"/>
      <c r="AO744" s="20"/>
      <c r="AP744" s="20"/>
      <c r="AQ744" s="20"/>
      <c r="AR744" s="20"/>
      <c r="AS744" s="20"/>
      <c r="AT744" s="20"/>
      <c r="AU744" s="20"/>
      <c r="AV744" s="20"/>
      <c r="AW744" s="20"/>
      <c r="AX744" s="20"/>
      <c r="AY744" s="20"/>
      <c r="AZ744" s="20"/>
      <c r="BA744" s="20"/>
      <c r="BB744" s="20"/>
      <c r="BC744" s="20"/>
      <c r="BD744" s="20"/>
      <c r="BE744" s="20"/>
      <c r="BF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c r="AB745" s="20"/>
      <c r="AC745" s="20"/>
      <c r="AD745" s="20"/>
      <c r="AE745" s="20"/>
      <c r="AF745" s="20"/>
      <c r="AG745" s="20"/>
      <c r="AH745" s="20"/>
      <c r="AI745" s="20"/>
      <c r="AJ745" s="20"/>
      <c r="AK745" s="20"/>
      <c r="AL745" s="20"/>
      <c r="AM745" s="20"/>
      <c r="AN745" s="20"/>
      <c r="AO745" s="20"/>
      <c r="AP745" s="20"/>
      <c r="AQ745" s="20"/>
      <c r="AR745" s="20"/>
      <c r="AS745" s="20"/>
      <c r="AT745" s="20"/>
      <c r="AU745" s="20"/>
      <c r="AV745" s="20"/>
      <c r="AW745" s="20"/>
      <c r="AX745" s="20"/>
      <c r="AY745" s="20"/>
      <c r="AZ745" s="20"/>
      <c r="BA745" s="20"/>
      <c r="BB745" s="20"/>
      <c r="BC745" s="20"/>
      <c r="BD745" s="20"/>
      <c r="BE745" s="20"/>
      <c r="BF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c r="AD746" s="20"/>
      <c r="AE746" s="20"/>
      <c r="AF746" s="20"/>
      <c r="AG746" s="20"/>
      <c r="AH746" s="20"/>
      <c r="AI746" s="20"/>
      <c r="AJ746" s="20"/>
      <c r="AK746" s="20"/>
      <c r="AL746" s="20"/>
      <c r="AM746" s="20"/>
      <c r="AN746" s="20"/>
      <c r="AO746" s="20"/>
      <c r="AP746" s="20"/>
      <c r="AQ746" s="20"/>
      <c r="AR746" s="20"/>
      <c r="AS746" s="20"/>
      <c r="AT746" s="20"/>
      <c r="AU746" s="20"/>
      <c r="AV746" s="20"/>
      <c r="AW746" s="20"/>
      <c r="AX746" s="20"/>
      <c r="AY746" s="20"/>
      <c r="AZ746" s="20"/>
      <c r="BA746" s="20"/>
      <c r="BB746" s="20"/>
      <c r="BC746" s="20"/>
      <c r="BD746" s="20"/>
      <c r="BE746" s="20"/>
      <c r="BF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c r="AD747" s="20"/>
      <c r="AE747" s="20"/>
      <c r="AF747" s="20"/>
      <c r="AG747" s="20"/>
      <c r="AH747" s="20"/>
      <c r="AI747" s="20"/>
      <c r="AJ747" s="20"/>
      <c r="AK747" s="20"/>
      <c r="AL747" s="20"/>
      <c r="AM747" s="20"/>
      <c r="AN747" s="20"/>
      <c r="AO747" s="20"/>
      <c r="AP747" s="20"/>
      <c r="AQ747" s="20"/>
      <c r="AR747" s="20"/>
      <c r="AS747" s="20"/>
      <c r="AT747" s="20"/>
      <c r="AU747" s="20"/>
      <c r="AV747" s="20"/>
      <c r="AW747" s="20"/>
      <c r="AX747" s="20"/>
      <c r="AY747" s="20"/>
      <c r="AZ747" s="20"/>
      <c r="BA747" s="20"/>
      <c r="BB747" s="20"/>
      <c r="BC747" s="20"/>
      <c r="BD747" s="20"/>
      <c r="BE747" s="20"/>
      <c r="BF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c r="AD748" s="20"/>
      <c r="AE748" s="20"/>
      <c r="AF748" s="20"/>
      <c r="AG748" s="20"/>
      <c r="AH748" s="20"/>
      <c r="AI748" s="20"/>
      <c r="AJ748" s="20"/>
      <c r="AK748" s="20"/>
      <c r="AL748" s="20"/>
      <c r="AM748" s="20"/>
      <c r="AN748" s="20"/>
      <c r="AO748" s="20"/>
      <c r="AP748" s="20"/>
      <c r="AQ748" s="20"/>
      <c r="AR748" s="20"/>
      <c r="AS748" s="20"/>
      <c r="AT748" s="20"/>
      <c r="AU748" s="20"/>
      <c r="AV748" s="20"/>
      <c r="AW748" s="20"/>
      <c r="AX748" s="20"/>
      <c r="AY748" s="20"/>
      <c r="AZ748" s="20"/>
      <c r="BA748" s="20"/>
      <c r="BB748" s="20"/>
      <c r="BC748" s="20"/>
      <c r="BD748" s="20"/>
      <c r="BE748" s="20"/>
      <c r="BF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c r="AD749" s="20"/>
      <c r="AE749" s="20"/>
      <c r="AF749" s="20"/>
      <c r="AG749" s="20"/>
      <c r="AH749" s="20"/>
      <c r="AI749" s="20"/>
      <c r="AJ749" s="20"/>
      <c r="AK749" s="20"/>
      <c r="AL749" s="20"/>
      <c r="AM749" s="20"/>
      <c r="AN749" s="20"/>
      <c r="AO749" s="20"/>
      <c r="AP749" s="20"/>
      <c r="AQ749" s="20"/>
      <c r="AR749" s="20"/>
      <c r="AS749" s="20"/>
      <c r="AT749" s="20"/>
      <c r="AU749" s="20"/>
      <c r="AV749" s="20"/>
      <c r="AW749" s="20"/>
      <c r="AX749" s="20"/>
      <c r="AY749" s="20"/>
      <c r="AZ749" s="20"/>
      <c r="BA749" s="20"/>
      <c r="BB749" s="20"/>
      <c r="BC749" s="20"/>
      <c r="BD749" s="20"/>
      <c r="BE749" s="20"/>
      <c r="BF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c r="AD750" s="20"/>
      <c r="AE750" s="20"/>
      <c r="AF750" s="20"/>
      <c r="AG750" s="20"/>
      <c r="AH750" s="20"/>
      <c r="AI750" s="20"/>
      <c r="AJ750" s="20"/>
      <c r="AK750" s="20"/>
      <c r="AL750" s="20"/>
      <c r="AM750" s="20"/>
      <c r="AN750" s="20"/>
      <c r="AO750" s="20"/>
      <c r="AP750" s="20"/>
      <c r="AQ750" s="20"/>
      <c r="AR750" s="20"/>
      <c r="AS750" s="20"/>
      <c r="AT750" s="20"/>
      <c r="AU750" s="20"/>
      <c r="AV750" s="20"/>
      <c r="AW750" s="20"/>
      <c r="AX750" s="20"/>
      <c r="AY750" s="20"/>
      <c r="AZ750" s="20"/>
      <c r="BA750" s="20"/>
      <c r="BB750" s="20"/>
      <c r="BC750" s="20"/>
      <c r="BD750" s="20"/>
      <c r="BE750" s="20"/>
      <c r="BF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c r="AD751" s="20"/>
      <c r="AE751" s="20"/>
      <c r="AF751" s="20"/>
      <c r="AG751" s="20"/>
      <c r="AH751" s="20"/>
      <c r="AI751" s="20"/>
      <c r="AJ751" s="20"/>
      <c r="AK751" s="20"/>
      <c r="AL751" s="20"/>
      <c r="AM751" s="20"/>
      <c r="AN751" s="20"/>
      <c r="AO751" s="20"/>
      <c r="AP751" s="20"/>
      <c r="AQ751" s="20"/>
      <c r="AR751" s="20"/>
      <c r="AS751" s="20"/>
      <c r="AT751" s="20"/>
      <c r="AU751" s="20"/>
      <c r="AV751" s="20"/>
      <c r="AW751" s="20"/>
      <c r="AX751" s="20"/>
      <c r="AY751" s="20"/>
      <c r="AZ751" s="20"/>
      <c r="BA751" s="20"/>
      <c r="BB751" s="20"/>
      <c r="BC751" s="20"/>
      <c r="BD751" s="20"/>
      <c r="BE751" s="20"/>
      <c r="BF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c r="AD752" s="20"/>
      <c r="AE752" s="20"/>
      <c r="AF752" s="20"/>
      <c r="AG752" s="20"/>
      <c r="AH752" s="20"/>
      <c r="AI752" s="20"/>
      <c r="AJ752" s="20"/>
      <c r="AK752" s="20"/>
      <c r="AL752" s="20"/>
      <c r="AM752" s="20"/>
      <c r="AN752" s="20"/>
      <c r="AO752" s="20"/>
      <c r="AP752" s="20"/>
      <c r="AQ752" s="20"/>
      <c r="AR752" s="20"/>
      <c r="AS752" s="20"/>
      <c r="AT752" s="20"/>
      <c r="AU752" s="20"/>
      <c r="AV752" s="20"/>
      <c r="AW752" s="20"/>
      <c r="AX752" s="20"/>
      <c r="AY752" s="20"/>
      <c r="AZ752" s="20"/>
      <c r="BA752" s="20"/>
      <c r="BB752" s="20"/>
      <c r="BC752" s="20"/>
      <c r="BD752" s="20"/>
      <c r="BE752" s="20"/>
      <c r="BF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c r="AD753" s="20"/>
      <c r="AE753" s="20"/>
      <c r="AF753" s="20"/>
      <c r="AG753" s="20"/>
      <c r="AH753" s="20"/>
      <c r="AI753" s="20"/>
      <c r="AJ753" s="20"/>
      <c r="AK753" s="20"/>
      <c r="AL753" s="20"/>
      <c r="AM753" s="20"/>
      <c r="AN753" s="20"/>
      <c r="AO753" s="20"/>
      <c r="AP753" s="20"/>
      <c r="AQ753" s="20"/>
      <c r="AR753" s="20"/>
      <c r="AS753" s="20"/>
      <c r="AT753" s="20"/>
      <c r="AU753" s="20"/>
      <c r="AV753" s="20"/>
      <c r="AW753" s="20"/>
      <c r="AX753" s="20"/>
      <c r="AY753" s="20"/>
      <c r="AZ753" s="20"/>
      <c r="BA753" s="20"/>
      <c r="BB753" s="20"/>
      <c r="BC753" s="20"/>
      <c r="BD753" s="20"/>
      <c r="BE753" s="20"/>
      <c r="BF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c r="AD754" s="20"/>
      <c r="AE754" s="20"/>
      <c r="AF754" s="20"/>
      <c r="AG754" s="20"/>
      <c r="AH754" s="20"/>
      <c r="AI754" s="20"/>
      <c r="AJ754" s="20"/>
      <c r="AK754" s="20"/>
      <c r="AL754" s="20"/>
      <c r="AM754" s="20"/>
      <c r="AN754" s="20"/>
      <c r="AO754" s="20"/>
      <c r="AP754" s="20"/>
      <c r="AQ754" s="20"/>
      <c r="AR754" s="20"/>
      <c r="AS754" s="20"/>
      <c r="AT754" s="20"/>
      <c r="AU754" s="20"/>
      <c r="AV754" s="20"/>
      <c r="AW754" s="20"/>
      <c r="AX754" s="20"/>
      <c r="AY754" s="20"/>
      <c r="AZ754" s="20"/>
      <c r="BA754" s="20"/>
      <c r="BB754" s="20"/>
      <c r="BC754" s="20"/>
      <c r="BD754" s="20"/>
      <c r="BE754" s="20"/>
      <c r="BF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c r="AD755" s="20"/>
      <c r="AE755" s="20"/>
      <c r="AF755" s="20"/>
      <c r="AG755" s="20"/>
      <c r="AH755" s="20"/>
      <c r="AI755" s="20"/>
      <c r="AJ755" s="20"/>
      <c r="AK755" s="20"/>
      <c r="AL755" s="20"/>
      <c r="AM755" s="20"/>
      <c r="AN755" s="20"/>
      <c r="AO755" s="20"/>
      <c r="AP755" s="20"/>
      <c r="AQ755" s="20"/>
      <c r="AR755" s="20"/>
      <c r="AS755" s="20"/>
      <c r="AT755" s="20"/>
      <c r="AU755" s="20"/>
      <c r="AV755" s="20"/>
      <c r="AW755" s="20"/>
      <c r="AX755" s="20"/>
      <c r="AY755" s="20"/>
      <c r="AZ755" s="20"/>
      <c r="BA755" s="20"/>
      <c r="BB755" s="20"/>
      <c r="BC755" s="20"/>
      <c r="BD755" s="20"/>
      <c r="BE755" s="20"/>
      <c r="BF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c r="AD756" s="20"/>
      <c r="AE756" s="20"/>
      <c r="AF756" s="20"/>
      <c r="AG756" s="20"/>
      <c r="AH756" s="20"/>
      <c r="AI756" s="20"/>
      <c r="AJ756" s="20"/>
      <c r="AK756" s="20"/>
      <c r="AL756" s="20"/>
      <c r="AM756" s="20"/>
      <c r="AN756" s="20"/>
      <c r="AO756" s="20"/>
      <c r="AP756" s="20"/>
      <c r="AQ756" s="20"/>
      <c r="AR756" s="20"/>
      <c r="AS756" s="20"/>
      <c r="AT756" s="20"/>
      <c r="AU756" s="20"/>
      <c r="AV756" s="20"/>
      <c r="AW756" s="20"/>
      <c r="AX756" s="20"/>
      <c r="AY756" s="20"/>
      <c r="AZ756" s="20"/>
      <c r="BA756" s="20"/>
      <c r="BB756" s="20"/>
      <c r="BC756" s="20"/>
      <c r="BD756" s="20"/>
      <c r="BE756" s="20"/>
      <c r="BF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c r="AD757" s="20"/>
      <c r="AE757" s="20"/>
      <c r="AF757" s="20"/>
      <c r="AG757" s="20"/>
      <c r="AH757" s="20"/>
      <c r="AI757" s="20"/>
      <c r="AJ757" s="20"/>
      <c r="AK757" s="20"/>
      <c r="AL757" s="20"/>
      <c r="AM757" s="20"/>
      <c r="AN757" s="20"/>
      <c r="AO757" s="20"/>
      <c r="AP757" s="20"/>
      <c r="AQ757" s="20"/>
      <c r="AR757" s="20"/>
      <c r="AS757" s="20"/>
      <c r="AT757" s="20"/>
      <c r="AU757" s="20"/>
      <c r="AV757" s="20"/>
      <c r="AW757" s="20"/>
      <c r="AX757" s="20"/>
      <c r="AY757" s="20"/>
      <c r="AZ757" s="20"/>
      <c r="BA757" s="20"/>
      <c r="BB757" s="20"/>
      <c r="BC757" s="20"/>
      <c r="BD757" s="20"/>
      <c r="BE757" s="20"/>
      <c r="BF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c r="AB758" s="20"/>
      <c r="AC758" s="20"/>
      <c r="AD758" s="20"/>
      <c r="AE758" s="20"/>
      <c r="AF758" s="20"/>
      <c r="AG758" s="20"/>
      <c r="AH758" s="20"/>
      <c r="AI758" s="20"/>
      <c r="AJ758" s="20"/>
      <c r="AK758" s="20"/>
      <c r="AL758" s="20"/>
      <c r="AM758" s="20"/>
      <c r="AN758" s="20"/>
      <c r="AO758" s="20"/>
      <c r="AP758" s="20"/>
      <c r="AQ758" s="20"/>
      <c r="AR758" s="20"/>
      <c r="AS758" s="20"/>
      <c r="AT758" s="20"/>
      <c r="AU758" s="20"/>
      <c r="AV758" s="20"/>
      <c r="AW758" s="20"/>
      <c r="AX758" s="20"/>
      <c r="AY758" s="20"/>
      <c r="AZ758" s="20"/>
      <c r="BA758" s="20"/>
      <c r="BB758" s="20"/>
      <c r="BC758" s="20"/>
      <c r="BD758" s="20"/>
      <c r="BE758" s="20"/>
      <c r="BF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c r="AB759" s="20"/>
      <c r="AC759" s="20"/>
      <c r="AD759" s="20"/>
      <c r="AE759" s="20"/>
      <c r="AF759" s="20"/>
      <c r="AG759" s="20"/>
      <c r="AH759" s="20"/>
      <c r="AI759" s="20"/>
      <c r="AJ759" s="20"/>
      <c r="AK759" s="20"/>
      <c r="AL759" s="20"/>
      <c r="AM759" s="20"/>
      <c r="AN759" s="20"/>
      <c r="AO759" s="20"/>
      <c r="AP759" s="20"/>
      <c r="AQ759" s="20"/>
      <c r="AR759" s="20"/>
      <c r="AS759" s="20"/>
      <c r="AT759" s="20"/>
      <c r="AU759" s="20"/>
      <c r="AV759" s="20"/>
      <c r="AW759" s="20"/>
      <c r="AX759" s="20"/>
      <c r="AY759" s="20"/>
      <c r="AZ759" s="20"/>
      <c r="BA759" s="20"/>
      <c r="BB759" s="20"/>
      <c r="BC759" s="20"/>
      <c r="BD759" s="20"/>
      <c r="BE759" s="20"/>
      <c r="BF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c r="AB760" s="20"/>
      <c r="AC760" s="20"/>
      <c r="AD760" s="20"/>
      <c r="AE760" s="20"/>
      <c r="AF760" s="20"/>
      <c r="AG760" s="20"/>
      <c r="AH760" s="20"/>
      <c r="AI760" s="20"/>
      <c r="AJ760" s="20"/>
      <c r="AK760" s="20"/>
      <c r="AL760" s="20"/>
      <c r="AM760" s="20"/>
      <c r="AN760" s="20"/>
      <c r="AO760" s="20"/>
      <c r="AP760" s="20"/>
      <c r="AQ760" s="20"/>
      <c r="AR760" s="20"/>
      <c r="AS760" s="20"/>
      <c r="AT760" s="20"/>
      <c r="AU760" s="20"/>
      <c r="AV760" s="20"/>
      <c r="AW760" s="20"/>
      <c r="AX760" s="20"/>
      <c r="AY760" s="20"/>
      <c r="AZ760" s="20"/>
      <c r="BA760" s="20"/>
      <c r="BB760" s="20"/>
      <c r="BC760" s="20"/>
      <c r="BD760" s="20"/>
      <c r="BE760" s="20"/>
      <c r="BF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c r="AB761" s="20"/>
      <c r="AC761" s="20"/>
      <c r="AD761" s="20"/>
      <c r="AE761" s="20"/>
      <c r="AF761" s="20"/>
      <c r="AG761" s="20"/>
      <c r="AH761" s="20"/>
      <c r="AI761" s="20"/>
      <c r="AJ761" s="20"/>
      <c r="AK761" s="20"/>
      <c r="AL761" s="20"/>
      <c r="AM761" s="20"/>
      <c r="AN761" s="20"/>
      <c r="AO761" s="20"/>
      <c r="AP761" s="20"/>
      <c r="AQ761" s="20"/>
      <c r="AR761" s="20"/>
      <c r="AS761" s="20"/>
      <c r="AT761" s="20"/>
      <c r="AU761" s="20"/>
      <c r="AV761" s="20"/>
      <c r="AW761" s="20"/>
      <c r="AX761" s="20"/>
      <c r="AY761" s="20"/>
      <c r="AZ761" s="20"/>
      <c r="BA761" s="20"/>
      <c r="BB761" s="20"/>
      <c r="BC761" s="20"/>
      <c r="BD761" s="20"/>
      <c r="BE761" s="20"/>
      <c r="BF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c r="AB762" s="20"/>
      <c r="AC762" s="20"/>
      <c r="AD762" s="20"/>
      <c r="AE762" s="20"/>
      <c r="AF762" s="20"/>
      <c r="AG762" s="20"/>
      <c r="AH762" s="20"/>
      <c r="AI762" s="20"/>
      <c r="AJ762" s="20"/>
      <c r="AK762" s="20"/>
      <c r="AL762" s="20"/>
      <c r="AM762" s="20"/>
      <c r="AN762" s="20"/>
      <c r="AO762" s="20"/>
      <c r="AP762" s="20"/>
      <c r="AQ762" s="20"/>
      <c r="AR762" s="20"/>
      <c r="AS762" s="20"/>
      <c r="AT762" s="20"/>
      <c r="AU762" s="20"/>
      <c r="AV762" s="20"/>
      <c r="AW762" s="20"/>
      <c r="AX762" s="20"/>
      <c r="AY762" s="20"/>
      <c r="AZ762" s="20"/>
      <c r="BA762" s="20"/>
      <c r="BB762" s="20"/>
      <c r="BC762" s="20"/>
      <c r="BD762" s="20"/>
      <c r="BE762" s="20"/>
      <c r="BF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c r="AB763" s="20"/>
      <c r="AC763" s="20"/>
      <c r="AD763" s="20"/>
      <c r="AE763" s="20"/>
      <c r="AF763" s="20"/>
      <c r="AG763" s="20"/>
      <c r="AH763" s="20"/>
      <c r="AI763" s="20"/>
      <c r="AJ763" s="20"/>
      <c r="AK763" s="20"/>
      <c r="AL763" s="20"/>
      <c r="AM763" s="20"/>
      <c r="AN763" s="20"/>
      <c r="AO763" s="20"/>
      <c r="AP763" s="20"/>
      <c r="AQ763" s="20"/>
      <c r="AR763" s="20"/>
      <c r="AS763" s="20"/>
      <c r="AT763" s="20"/>
      <c r="AU763" s="20"/>
      <c r="AV763" s="20"/>
      <c r="AW763" s="20"/>
      <c r="AX763" s="20"/>
      <c r="AY763" s="20"/>
      <c r="AZ763" s="20"/>
      <c r="BA763" s="20"/>
      <c r="BB763" s="20"/>
      <c r="BC763" s="20"/>
      <c r="BD763" s="20"/>
      <c r="BE763" s="20"/>
      <c r="BF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c r="AB764" s="20"/>
      <c r="AC764" s="20"/>
      <c r="AD764" s="20"/>
      <c r="AE764" s="20"/>
      <c r="AF764" s="20"/>
      <c r="AG764" s="20"/>
      <c r="AH764" s="20"/>
      <c r="AI764" s="20"/>
      <c r="AJ764" s="20"/>
      <c r="AK764" s="20"/>
      <c r="AL764" s="20"/>
      <c r="AM764" s="20"/>
      <c r="AN764" s="20"/>
      <c r="AO764" s="20"/>
      <c r="AP764" s="20"/>
      <c r="AQ764" s="20"/>
      <c r="AR764" s="20"/>
      <c r="AS764" s="20"/>
      <c r="AT764" s="20"/>
      <c r="AU764" s="20"/>
      <c r="AV764" s="20"/>
      <c r="AW764" s="20"/>
      <c r="AX764" s="20"/>
      <c r="AY764" s="20"/>
      <c r="AZ764" s="20"/>
      <c r="BA764" s="20"/>
      <c r="BB764" s="20"/>
      <c r="BC764" s="20"/>
      <c r="BD764" s="20"/>
      <c r="BE764" s="20"/>
      <c r="BF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c r="AD765" s="20"/>
      <c r="AE765" s="20"/>
      <c r="AF765" s="20"/>
      <c r="AG765" s="20"/>
      <c r="AH765" s="20"/>
      <c r="AI765" s="20"/>
      <c r="AJ765" s="20"/>
      <c r="AK765" s="20"/>
      <c r="AL765" s="20"/>
      <c r="AM765" s="20"/>
      <c r="AN765" s="20"/>
      <c r="AO765" s="20"/>
      <c r="AP765" s="20"/>
      <c r="AQ765" s="20"/>
      <c r="AR765" s="20"/>
      <c r="AS765" s="20"/>
      <c r="AT765" s="20"/>
      <c r="AU765" s="20"/>
      <c r="AV765" s="20"/>
      <c r="AW765" s="20"/>
      <c r="AX765" s="20"/>
      <c r="AY765" s="20"/>
      <c r="AZ765" s="20"/>
      <c r="BA765" s="20"/>
      <c r="BB765" s="20"/>
      <c r="BC765" s="20"/>
      <c r="BD765" s="20"/>
      <c r="BE765" s="20"/>
      <c r="BF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c r="AB766" s="20"/>
      <c r="AC766" s="20"/>
      <c r="AD766" s="20"/>
      <c r="AE766" s="20"/>
      <c r="AF766" s="20"/>
      <c r="AG766" s="20"/>
      <c r="AH766" s="20"/>
      <c r="AI766" s="20"/>
      <c r="AJ766" s="20"/>
      <c r="AK766" s="20"/>
      <c r="AL766" s="20"/>
      <c r="AM766" s="20"/>
      <c r="AN766" s="20"/>
      <c r="AO766" s="20"/>
      <c r="AP766" s="20"/>
      <c r="AQ766" s="20"/>
      <c r="AR766" s="20"/>
      <c r="AS766" s="20"/>
      <c r="AT766" s="20"/>
      <c r="AU766" s="20"/>
      <c r="AV766" s="20"/>
      <c r="AW766" s="20"/>
      <c r="AX766" s="20"/>
      <c r="AY766" s="20"/>
      <c r="AZ766" s="20"/>
      <c r="BA766" s="20"/>
      <c r="BB766" s="20"/>
      <c r="BC766" s="20"/>
      <c r="BD766" s="20"/>
      <c r="BE766" s="20"/>
      <c r="BF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c r="AB767" s="20"/>
      <c r="AC767" s="20"/>
      <c r="AD767" s="20"/>
      <c r="AE767" s="20"/>
      <c r="AF767" s="20"/>
      <c r="AG767" s="20"/>
      <c r="AH767" s="20"/>
      <c r="AI767" s="20"/>
      <c r="AJ767" s="20"/>
      <c r="AK767" s="20"/>
      <c r="AL767" s="20"/>
      <c r="AM767" s="20"/>
      <c r="AN767" s="20"/>
      <c r="AO767" s="20"/>
      <c r="AP767" s="20"/>
      <c r="AQ767" s="20"/>
      <c r="AR767" s="20"/>
      <c r="AS767" s="20"/>
      <c r="AT767" s="20"/>
      <c r="AU767" s="20"/>
      <c r="AV767" s="20"/>
      <c r="AW767" s="20"/>
      <c r="AX767" s="20"/>
      <c r="AY767" s="20"/>
      <c r="AZ767" s="20"/>
      <c r="BA767" s="20"/>
      <c r="BB767" s="20"/>
      <c r="BC767" s="20"/>
      <c r="BD767" s="20"/>
      <c r="BE767" s="20"/>
      <c r="BF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c r="AB768" s="20"/>
      <c r="AC768" s="20"/>
      <c r="AD768" s="20"/>
      <c r="AE768" s="20"/>
      <c r="AF768" s="20"/>
      <c r="AG768" s="20"/>
      <c r="AH768" s="20"/>
      <c r="AI768" s="20"/>
      <c r="AJ768" s="20"/>
      <c r="AK768" s="20"/>
      <c r="AL768" s="20"/>
      <c r="AM768" s="20"/>
      <c r="AN768" s="20"/>
      <c r="AO768" s="20"/>
      <c r="AP768" s="20"/>
      <c r="AQ768" s="20"/>
      <c r="AR768" s="20"/>
      <c r="AS768" s="20"/>
      <c r="AT768" s="20"/>
      <c r="AU768" s="20"/>
      <c r="AV768" s="20"/>
      <c r="AW768" s="20"/>
      <c r="AX768" s="20"/>
      <c r="AY768" s="20"/>
      <c r="AZ768" s="20"/>
      <c r="BA768" s="20"/>
      <c r="BB768" s="20"/>
      <c r="BC768" s="20"/>
      <c r="BD768" s="20"/>
      <c r="BE768" s="20"/>
      <c r="BF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c r="AB769" s="20"/>
      <c r="AC769" s="20"/>
      <c r="AD769" s="20"/>
      <c r="AE769" s="20"/>
      <c r="AF769" s="20"/>
      <c r="AG769" s="20"/>
      <c r="AH769" s="20"/>
      <c r="AI769" s="20"/>
      <c r="AJ769" s="20"/>
      <c r="AK769" s="20"/>
      <c r="AL769" s="20"/>
      <c r="AM769" s="20"/>
      <c r="AN769" s="20"/>
      <c r="AO769" s="20"/>
      <c r="AP769" s="20"/>
      <c r="AQ769" s="20"/>
      <c r="AR769" s="20"/>
      <c r="AS769" s="20"/>
      <c r="AT769" s="20"/>
      <c r="AU769" s="20"/>
      <c r="AV769" s="20"/>
      <c r="AW769" s="20"/>
      <c r="AX769" s="20"/>
      <c r="AY769" s="20"/>
      <c r="AZ769" s="20"/>
      <c r="BA769" s="20"/>
      <c r="BB769" s="20"/>
      <c r="BC769" s="20"/>
      <c r="BD769" s="20"/>
      <c r="BE769" s="20"/>
      <c r="BF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c r="AB770" s="20"/>
      <c r="AC770" s="20"/>
      <c r="AD770" s="20"/>
      <c r="AE770" s="20"/>
      <c r="AF770" s="20"/>
      <c r="AG770" s="20"/>
      <c r="AH770" s="20"/>
      <c r="AI770" s="20"/>
      <c r="AJ770" s="20"/>
      <c r="AK770" s="20"/>
      <c r="AL770" s="20"/>
      <c r="AM770" s="20"/>
      <c r="AN770" s="20"/>
      <c r="AO770" s="20"/>
      <c r="AP770" s="20"/>
      <c r="AQ770" s="20"/>
      <c r="AR770" s="20"/>
      <c r="AS770" s="20"/>
      <c r="AT770" s="20"/>
      <c r="AU770" s="20"/>
      <c r="AV770" s="20"/>
      <c r="AW770" s="20"/>
      <c r="AX770" s="20"/>
      <c r="AY770" s="20"/>
      <c r="AZ770" s="20"/>
      <c r="BA770" s="20"/>
      <c r="BB770" s="20"/>
      <c r="BC770" s="20"/>
      <c r="BD770" s="20"/>
      <c r="BE770" s="20"/>
      <c r="BF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c r="AB771" s="20"/>
      <c r="AC771" s="20"/>
      <c r="AD771" s="20"/>
      <c r="AE771" s="20"/>
      <c r="AF771" s="20"/>
      <c r="AG771" s="20"/>
      <c r="AH771" s="20"/>
      <c r="AI771" s="20"/>
      <c r="AJ771" s="20"/>
      <c r="AK771" s="20"/>
      <c r="AL771" s="20"/>
      <c r="AM771" s="20"/>
      <c r="AN771" s="20"/>
      <c r="AO771" s="20"/>
      <c r="AP771" s="20"/>
      <c r="AQ771" s="20"/>
      <c r="AR771" s="20"/>
      <c r="AS771" s="20"/>
      <c r="AT771" s="20"/>
      <c r="AU771" s="20"/>
      <c r="AV771" s="20"/>
      <c r="AW771" s="20"/>
      <c r="AX771" s="20"/>
      <c r="AY771" s="20"/>
      <c r="AZ771" s="20"/>
      <c r="BA771" s="20"/>
      <c r="BB771" s="20"/>
      <c r="BC771" s="20"/>
      <c r="BD771" s="20"/>
      <c r="BE771" s="20"/>
      <c r="BF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c r="AB772" s="20"/>
      <c r="AC772" s="20"/>
      <c r="AD772" s="20"/>
      <c r="AE772" s="20"/>
      <c r="AF772" s="20"/>
      <c r="AG772" s="20"/>
      <c r="AH772" s="20"/>
      <c r="AI772" s="20"/>
      <c r="AJ772" s="20"/>
      <c r="AK772" s="20"/>
      <c r="AL772" s="20"/>
      <c r="AM772" s="20"/>
      <c r="AN772" s="20"/>
      <c r="AO772" s="20"/>
      <c r="AP772" s="20"/>
      <c r="AQ772" s="20"/>
      <c r="AR772" s="20"/>
      <c r="AS772" s="20"/>
      <c r="AT772" s="20"/>
      <c r="AU772" s="20"/>
      <c r="AV772" s="20"/>
      <c r="AW772" s="20"/>
      <c r="AX772" s="20"/>
      <c r="AY772" s="20"/>
      <c r="AZ772" s="20"/>
      <c r="BA772" s="20"/>
      <c r="BB772" s="20"/>
      <c r="BC772" s="20"/>
      <c r="BD772" s="20"/>
      <c r="BE772" s="20"/>
      <c r="BF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c r="AB773" s="20"/>
      <c r="AC773" s="20"/>
      <c r="AD773" s="20"/>
      <c r="AE773" s="20"/>
      <c r="AF773" s="20"/>
      <c r="AG773" s="20"/>
      <c r="AH773" s="20"/>
      <c r="AI773" s="20"/>
      <c r="AJ773" s="20"/>
      <c r="AK773" s="20"/>
      <c r="AL773" s="20"/>
      <c r="AM773" s="20"/>
      <c r="AN773" s="20"/>
      <c r="AO773" s="20"/>
      <c r="AP773" s="20"/>
      <c r="AQ773" s="20"/>
      <c r="AR773" s="20"/>
      <c r="AS773" s="20"/>
      <c r="AT773" s="20"/>
      <c r="AU773" s="20"/>
      <c r="AV773" s="20"/>
      <c r="AW773" s="20"/>
      <c r="AX773" s="20"/>
      <c r="AY773" s="20"/>
      <c r="AZ773" s="20"/>
      <c r="BA773" s="20"/>
      <c r="BB773" s="20"/>
      <c r="BC773" s="20"/>
      <c r="BD773" s="20"/>
      <c r="BE773" s="20"/>
      <c r="BF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c r="AB774" s="20"/>
      <c r="AC774" s="20"/>
      <c r="AD774" s="20"/>
      <c r="AE774" s="20"/>
      <c r="AF774" s="20"/>
      <c r="AG774" s="20"/>
      <c r="AH774" s="20"/>
      <c r="AI774" s="20"/>
      <c r="AJ774" s="20"/>
      <c r="AK774" s="20"/>
      <c r="AL774" s="20"/>
      <c r="AM774" s="20"/>
      <c r="AN774" s="20"/>
      <c r="AO774" s="20"/>
      <c r="AP774" s="20"/>
      <c r="AQ774" s="20"/>
      <c r="AR774" s="20"/>
      <c r="AS774" s="20"/>
      <c r="AT774" s="20"/>
      <c r="AU774" s="20"/>
      <c r="AV774" s="20"/>
      <c r="AW774" s="20"/>
      <c r="AX774" s="20"/>
      <c r="AY774" s="20"/>
      <c r="AZ774" s="20"/>
      <c r="BA774" s="20"/>
      <c r="BB774" s="20"/>
      <c r="BC774" s="20"/>
      <c r="BD774" s="20"/>
      <c r="BE774" s="20"/>
      <c r="BF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c r="AB775" s="20"/>
      <c r="AC775" s="20"/>
      <c r="AD775" s="20"/>
      <c r="AE775" s="20"/>
      <c r="AF775" s="20"/>
      <c r="AG775" s="20"/>
      <c r="AH775" s="20"/>
      <c r="AI775" s="20"/>
      <c r="AJ775" s="20"/>
      <c r="AK775" s="20"/>
      <c r="AL775" s="20"/>
      <c r="AM775" s="20"/>
      <c r="AN775" s="20"/>
      <c r="AO775" s="20"/>
      <c r="AP775" s="20"/>
      <c r="AQ775" s="20"/>
      <c r="AR775" s="20"/>
      <c r="AS775" s="20"/>
      <c r="AT775" s="20"/>
      <c r="AU775" s="20"/>
      <c r="AV775" s="20"/>
      <c r="AW775" s="20"/>
      <c r="AX775" s="20"/>
      <c r="AY775" s="20"/>
      <c r="AZ775" s="20"/>
      <c r="BA775" s="20"/>
      <c r="BB775" s="20"/>
      <c r="BC775" s="20"/>
      <c r="BD775" s="20"/>
      <c r="BE775" s="20"/>
      <c r="BF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c r="AB776" s="20"/>
      <c r="AC776" s="20"/>
      <c r="AD776" s="20"/>
      <c r="AE776" s="20"/>
      <c r="AF776" s="20"/>
      <c r="AG776" s="20"/>
      <c r="AH776" s="20"/>
      <c r="AI776" s="20"/>
      <c r="AJ776" s="20"/>
      <c r="AK776" s="20"/>
      <c r="AL776" s="20"/>
      <c r="AM776" s="20"/>
      <c r="AN776" s="20"/>
      <c r="AO776" s="20"/>
      <c r="AP776" s="20"/>
      <c r="AQ776" s="20"/>
      <c r="AR776" s="20"/>
      <c r="AS776" s="20"/>
      <c r="AT776" s="20"/>
      <c r="AU776" s="20"/>
      <c r="AV776" s="20"/>
      <c r="AW776" s="20"/>
      <c r="AX776" s="20"/>
      <c r="AY776" s="20"/>
      <c r="AZ776" s="20"/>
      <c r="BA776" s="20"/>
      <c r="BB776" s="20"/>
      <c r="BC776" s="20"/>
      <c r="BD776" s="20"/>
      <c r="BE776" s="20"/>
      <c r="BF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c r="AB777" s="20"/>
      <c r="AC777" s="20"/>
      <c r="AD777" s="20"/>
      <c r="AE777" s="20"/>
      <c r="AF777" s="20"/>
      <c r="AG777" s="20"/>
      <c r="AH777" s="20"/>
      <c r="AI777" s="20"/>
      <c r="AJ777" s="20"/>
      <c r="AK777" s="20"/>
      <c r="AL777" s="20"/>
      <c r="AM777" s="20"/>
      <c r="AN777" s="20"/>
      <c r="AO777" s="20"/>
      <c r="AP777" s="20"/>
      <c r="AQ777" s="20"/>
      <c r="AR777" s="20"/>
      <c r="AS777" s="20"/>
      <c r="AT777" s="20"/>
      <c r="AU777" s="20"/>
      <c r="AV777" s="20"/>
      <c r="AW777" s="20"/>
      <c r="AX777" s="20"/>
      <c r="AY777" s="20"/>
      <c r="AZ777" s="20"/>
      <c r="BA777" s="20"/>
      <c r="BB777" s="20"/>
      <c r="BC777" s="20"/>
      <c r="BD777" s="20"/>
      <c r="BE777" s="20"/>
      <c r="BF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c r="AB778" s="20"/>
      <c r="AC778" s="20"/>
      <c r="AD778" s="20"/>
      <c r="AE778" s="20"/>
      <c r="AF778" s="20"/>
      <c r="AG778" s="20"/>
      <c r="AH778" s="20"/>
      <c r="AI778" s="20"/>
      <c r="AJ778" s="20"/>
      <c r="AK778" s="20"/>
      <c r="AL778" s="20"/>
      <c r="AM778" s="20"/>
      <c r="AN778" s="20"/>
      <c r="AO778" s="20"/>
      <c r="AP778" s="20"/>
      <c r="AQ778" s="20"/>
      <c r="AR778" s="20"/>
      <c r="AS778" s="20"/>
      <c r="AT778" s="20"/>
      <c r="AU778" s="20"/>
      <c r="AV778" s="20"/>
      <c r="AW778" s="20"/>
      <c r="AX778" s="20"/>
      <c r="AY778" s="20"/>
      <c r="AZ778" s="20"/>
      <c r="BA778" s="20"/>
      <c r="BB778" s="20"/>
      <c r="BC778" s="20"/>
      <c r="BD778" s="20"/>
      <c r="BE778" s="20"/>
      <c r="BF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c r="AB779" s="20"/>
      <c r="AC779" s="20"/>
      <c r="AD779" s="20"/>
      <c r="AE779" s="20"/>
      <c r="AF779" s="20"/>
      <c r="AG779" s="20"/>
      <c r="AH779" s="20"/>
      <c r="AI779" s="20"/>
      <c r="AJ779" s="20"/>
      <c r="AK779" s="20"/>
      <c r="AL779" s="20"/>
      <c r="AM779" s="20"/>
      <c r="AN779" s="20"/>
      <c r="AO779" s="20"/>
      <c r="AP779" s="20"/>
      <c r="AQ779" s="20"/>
      <c r="AR779" s="20"/>
      <c r="AS779" s="20"/>
      <c r="AT779" s="20"/>
      <c r="AU779" s="20"/>
      <c r="AV779" s="20"/>
      <c r="AW779" s="20"/>
      <c r="AX779" s="20"/>
      <c r="AY779" s="20"/>
      <c r="AZ779" s="20"/>
      <c r="BA779" s="20"/>
      <c r="BB779" s="20"/>
      <c r="BC779" s="20"/>
      <c r="BD779" s="20"/>
      <c r="BE779" s="20"/>
      <c r="BF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c r="AB780" s="20"/>
      <c r="AC780" s="20"/>
      <c r="AD780" s="20"/>
      <c r="AE780" s="20"/>
      <c r="AF780" s="20"/>
      <c r="AG780" s="20"/>
      <c r="AH780" s="20"/>
      <c r="AI780" s="20"/>
      <c r="AJ780" s="20"/>
      <c r="AK780" s="20"/>
      <c r="AL780" s="20"/>
      <c r="AM780" s="20"/>
      <c r="AN780" s="20"/>
      <c r="AO780" s="20"/>
      <c r="AP780" s="20"/>
      <c r="AQ780" s="20"/>
      <c r="AR780" s="20"/>
      <c r="AS780" s="20"/>
      <c r="AT780" s="20"/>
      <c r="AU780" s="20"/>
      <c r="AV780" s="20"/>
      <c r="AW780" s="20"/>
      <c r="AX780" s="20"/>
      <c r="AY780" s="20"/>
      <c r="AZ780" s="20"/>
      <c r="BA780" s="20"/>
      <c r="BB780" s="20"/>
      <c r="BC780" s="20"/>
      <c r="BD780" s="20"/>
      <c r="BE780" s="20"/>
      <c r="BF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c r="AB781" s="20"/>
      <c r="AC781" s="20"/>
      <c r="AD781" s="20"/>
      <c r="AE781" s="20"/>
      <c r="AF781" s="20"/>
      <c r="AG781" s="20"/>
      <c r="AH781" s="20"/>
      <c r="AI781" s="20"/>
      <c r="AJ781" s="20"/>
      <c r="AK781" s="20"/>
      <c r="AL781" s="20"/>
      <c r="AM781" s="20"/>
      <c r="AN781" s="20"/>
      <c r="AO781" s="20"/>
      <c r="AP781" s="20"/>
      <c r="AQ781" s="20"/>
      <c r="AR781" s="20"/>
      <c r="AS781" s="20"/>
      <c r="AT781" s="20"/>
      <c r="AU781" s="20"/>
      <c r="AV781" s="20"/>
      <c r="AW781" s="20"/>
      <c r="AX781" s="20"/>
      <c r="AY781" s="20"/>
      <c r="AZ781" s="20"/>
      <c r="BA781" s="20"/>
      <c r="BB781" s="20"/>
      <c r="BC781" s="20"/>
      <c r="BD781" s="20"/>
      <c r="BE781" s="20"/>
      <c r="BF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c r="AB782" s="20"/>
      <c r="AC782" s="20"/>
      <c r="AD782" s="20"/>
      <c r="AE782" s="20"/>
      <c r="AF782" s="20"/>
      <c r="AG782" s="20"/>
      <c r="AH782" s="20"/>
      <c r="AI782" s="20"/>
      <c r="AJ782" s="20"/>
      <c r="AK782" s="20"/>
      <c r="AL782" s="20"/>
      <c r="AM782" s="20"/>
      <c r="AN782" s="20"/>
      <c r="AO782" s="20"/>
      <c r="AP782" s="20"/>
      <c r="AQ782" s="20"/>
      <c r="AR782" s="20"/>
      <c r="AS782" s="20"/>
      <c r="AT782" s="20"/>
      <c r="AU782" s="20"/>
      <c r="AV782" s="20"/>
      <c r="AW782" s="20"/>
      <c r="AX782" s="20"/>
      <c r="AY782" s="20"/>
      <c r="AZ782" s="20"/>
      <c r="BA782" s="20"/>
      <c r="BB782" s="20"/>
      <c r="BC782" s="20"/>
      <c r="BD782" s="20"/>
      <c r="BE782" s="20"/>
      <c r="BF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c r="AB783" s="20"/>
      <c r="AC783" s="20"/>
      <c r="AD783" s="20"/>
      <c r="AE783" s="20"/>
      <c r="AF783" s="20"/>
      <c r="AG783" s="20"/>
      <c r="AH783" s="20"/>
      <c r="AI783" s="20"/>
      <c r="AJ783" s="20"/>
      <c r="AK783" s="20"/>
      <c r="AL783" s="20"/>
      <c r="AM783" s="20"/>
      <c r="AN783" s="20"/>
      <c r="AO783" s="20"/>
      <c r="AP783" s="20"/>
      <c r="AQ783" s="20"/>
      <c r="AR783" s="20"/>
      <c r="AS783" s="20"/>
      <c r="AT783" s="20"/>
      <c r="AU783" s="20"/>
      <c r="AV783" s="20"/>
      <c r="AW783" s="20"/>
      <c r="AX783" s="20"/>
      <c r="AY783" s="20"/>
      <c r="AZ783" s="20"/>
      <c r="BA783" s="20"/>
      <c r="BB783" s="20"/>
      <c r="BC783" s="20"/>
      <c r="BD783" s="20"/>
      <c r="BE783" s="20"/>
      <c r="BF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c r="AB784" s="20"/>
      <c r="AC784" s="20"/>
      <c r="AD784" s="20"/>
      <c r="AE784" s="20"/>
      <c r="AF784" s="20"/>
      <c r="AG784" s="20"/>
      <c r="AH784" s="20"/>
      <c r="AI784" s="20"/>
      <c r="AJ784" s="20"/>
      <c r="AK784" s="20"/>
      <c r="AL784" s="20"/>
      <c r="AM784" s="20"/>
      <c r="AN784" s="20"/>
      <c r="AO784" s="20"/>
      <c r="AP784" s="20"/>
      <c r="AQ784" s="20"/>
      <c r="AR784" s="20"/>
      <c r="AS784" s="20"/>
      <c r="AT784" s="20"/>
      <c r="AU784" s="20"/>
      <c r="AV784" s="20"/>
      <c r="AW784" s="20"/>
      <c r="AX784" s="20"/>
      <c r="AY784" s="20"/>
      <c r="AZ784" s="20"/>
      <c r="BA784" s="20"/>
      <c r="BB784" s="20"/>
      <c r="BC784" s="20"/>
      <c r="BD784" s="20"/>
      <c r="BE784" s="20"/>
      <c r="BF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c r="AB785" s="20"/>
      <c r="AC785" s="20"/>
      <c r="AD785" s="20"/>
      <c r="AE785" s="20"/>
      <c r="AF785" s="20"/>
      <c r="AG785" s="20"/>
      <c r="AH785" s="20"/>
      <c r="AI785" s="20"/>
      <c r="AJ785" s="20"/>
      <c r="AK785" s="20"/>
      <c r="AL785" s="20"/>
      <c r="AM785" s="20"/>
      <c r="AN785" s="20"/>
      <c r="AO785" s="20"/>
      <c r="AP785" s="20"/>
      <c r="AQ785" s="20"/>
      <c r="AR785" s="20"/>
      <c r="AS785" s="20"/>
      <c r="AT785" s="20"/>
      <c r="AU785" s="20"/>
      <c r="AV785" s="20"/>
      <c r="AW785" s="20"/>
      <c r="AX785" s="20"/>
      <c r="AY785" s="20"/>
      <c r="AZ785" s="20"/>
      <c r="BA785" s="20"/>
      <c r="BB785" s="20"/>
      <c r="BC785" s="20"/>
      <c r="BD785" s="20"/>
      <c r="BE785" s="20"/>
      <c r="BF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c r="AB786" s="20"/>
      <c r="AC786" s="20"/>
      <c r="AD786" s="20"/>
      <c r="AE786" s="20"/>
      <c r="AF786" s="20"/>
      <c r="AG786" s="20"/>
      <c r="AH786" s="20"/>
      <c r="AI786" s="20"/>
      <c r="AJ786" s="20"/>
      <c r="AK786" s="20"/>
      <c r="AL786" s="20"/>
      <c r="AM786" s="20"/>
      <c r="AN786" s="20"/>
      <c r="AO786" s="20"/>
      <c r="AP786" s="20"/>
      <c r="AQ786" s="20"/>
      <c r="AR786" s="20"/>
      <c r="AS786" s="20"/>
      <c r="AT786" s="20"/>
      <c r="AU786" s="20"/>
      <c r="AV786" s="20"/>
      <c r="AW786" s="20"/>
      <c r="AX786" s="20"/>
      <c r="AY786" s="20"/>
      <c r="AZ786" s="20"/>
      <c r="BA786" s="20"/>
      <c r="BB786" s="20"/>
      <c r="BC786" s="20"/>
      <c r="BD786" s="20"/>
      <c r="BE786" s="20"/>
      <c r="BF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c r="AB787" s="20"/>
      <c r="AC787" s="20"/>
      <c r="AD787" s="20"/>
      <c r="AE787" s="20"/>
      <c r="AF787" s="20"/>
      <c r="AG787" s="20"/>
      <c r="AH787" s="20"/>
      <c r="AI787" s="20"/>
      <c r="AJ787" s="20"/>
      <c r="AK787" s="20"/>
      <c r="AL787" s="20"/>
      <c r="AM787" s="20"/>
      <c r="AN787" s="20"/>
      <c r="AO787" s="20"/>
      <c r="AP787" s="20"/>
      <c r="AQ787" s="20"/>
      <c r="AR787" s="20"/>
      <c r="AS787" s="20"/>
      <c r="AT787" s="20"/>
      <c r="AU787" s="20"/>
      <c r="AV787" s="20"/>
      <c r="AW787" s="20"/>
      <c r="AX787" s="20"/>
      <c r="AY787" s="20"/>
      <c r="AZ787" s="20"/>
      <c r="BA787" s="20"/>
      <c r="BB787" s="20"/>
      <c r="BC787" s="20"/>
      <c r="BD787" s="20"/>
      <c r="BE787" s="20"/>
      <c r="BF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c r="AB788" s="20"/>
      <c r="AC788" s="20"/>
      <c r="AD788" s="20"/>
      <c r="AE788" s="20"/>
      <c r="AF788" s="20"/>
      <c r="AG788" s="20"/>
      <c r="AH788" s="20"/>
      <c r="AI788" s="20"/>
      <c r="AJ788" s="20"/>
      <c r="AK788" s="20"/>
      <c r="AL788" s="20"/>
      <c r="AM788" s="20"/>
      <c r="AN788" s="20"/>
      <c r="AO788" s="20"/>
      <c r="AP788" s="20"/>
      <c r="AQ788" s="20"/>
      <c r="AR788" s="20"/>
      <c r="AS788" s="20"/>
      <c r="AT788" s="20"/>
      <c r="AU788" s="20"/>
      <c r="AV788" s="20"/>
      <c r="AW788" s="20"/>
      <c r="AX788" s="20"/>
      <c r="AY788" s="20"/>
      <c r="AZ788" s="20"/>
      <c r="BA788" s="20"/>
      <c r="BB788" s="20"/>
      <c r="BC788" s="20"/>
      <c r="BD788" s="20"/>
      <c r="BE788" s="20"/>
      <c r="BF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c r="AB789" s="20"/>
      <c r="AC789" s="20"/>
      <c r="AD789" s="20"/>
      <c r="AE789" s="20"/>
      <c r="AF789" s="20"/>
      <c r="AG789" s="20"/>
      <c r="AH789" s="20"/>
      <c r="AI789" s="20"/>
      <c r="AJ789" s="20"/>
      <c r="AK789" s="20"/>
      <c r="AL789" s="20"/>
      <c r="AM789" s="20"/>
      <c r="AN789" s="20"/>
      <c r="AO789" s="20"/>
      <c r="AP789" s="20"/>
      <c r="AQ789" s="20"/>
      <c r="AR789" s="20"/>
      <c r="AS789" s="20"/>
      <c r="AT789" s="20"/>
      <c r="AU789" s="20"/>
      <c r="AV789" s="20"/>
      <c r="AW789" s="20"/>
      <c r="AX789" s="20"/>
      <c r="AY789" s="20"/>
      <c r="AZ789" s="20"/>
      <c r="BA789" s="20"/>
      <c r="BB789" s="20"/>
      <c r="BC789" s="20"/>
      <c r="BD789" s="20"/>
      <c r="BE789" s="20"/>
      <c r="BF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c r="AB790" s="20"/>
      <c r="AC790" s="20"/>
      <c r="AD790" s="20"/>
      <c r="AE790" s="20"/>
      <c r="AF790" s="20"/>
      <c r="AG790" s="20"/>
      <c r="AH790" s="20"/>
      <c r="AI790" s="20"/>
      <c r="AJ790" s="20"/>
      <c r="AK790" s="20"/>
      <c r="AL790" s="20"/>
      <c r="AM790" s="20"/>
      <c r="AN790" s="20"/>
      <c r="AO790" s="20"/>
      <c r="AP790" s="20"/>
      <c r="AQ790" s="20"/>
      <c r="AR790" s="20"/>
      <c r="AS790" s="20"/>
      <c r="AT790" s="20"/>
      <c r="AU790" s="20"/>
      <c r="AV790" s="20"/>
      <c r="AW790" s="20"/>
      <c r="AX790" s="20"/>
      <c r="AY790" s="20"/>
      <c r="AZ790" s="20"/>
      <c r="BA790" s="20"/>
      <c r="BB790" s="20"/>
      <c r="BC790" s="20"/>
      <c r="BD790" s="20"/>
      <c r="BE790" s="20"/>
      <c r="BF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c r="AB791" s="20"/>
      <c r="AC791" s="20"/>
      <c r="AD791" s="20"/>
      <c r="AE791" s="20"/>
      <c r="AF791" s="20"/>
      <c r="AG791" s="20"/>
      <c r="AH791" s="20"/>
      <c r="AI791" s="20"/>
      <c r="AJ791" s="20"/>
      <c r="AK791" s="20"/>
      <c r="AL791" s="20"/>
      <c r="AM791" s="20"/>
      <c r="AN791" s="20"/>
      <c r="AO791" s="20"/>
      <c r="AP791" s="20"/>
      <c r="AQ791" s="20"/>
      <c r="AR791" s="20"/>
      <c r="AS791" s="20"/>
      <c r="AT791" s="20"/>
      <c r="AU791" s="20"/>
      <c r="AV791" s="20"/>
      <c r="AW791" s="20"/>
      <c r="AX791" s="20"/>
      <c r="AY791" s="20"/>
      <c r="AZ791" s="20"/>
      <c r="BA791" s="20"/>
      <c r="BB791" s="20"/>
      <c r="BC791" s="20"/>
      <c r="BD791" s="20"/>
      <c r="BE791" s="20"/>
      <c r="BF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c r="AB792" s="20"/>
      <c r="AC792" s="20"/>
      <c r="AD792" s="20"/>
      <c r="AE792" s="20"/>
      <c r="AF792" s="20"/>
      <c r="AG792" s="20"/>
      <c r="AH792" s="20"/>
      <c r="AI792" s="20"/>
      <c r="AJ792" s="20"/>
      <c r="AK792" s="20"/>
      <c r="AL792" s="20"/>
      <c r="AM792" s="20"/>
      <c r="AN792" s="20"/>
      <c r="AO792" s="20"/>
      <c r="AP792" s="20"/>
      <c r="AQ792" s="20"/>
      <c r="AR792" s="20"/>
      <c r="AS792" s="20"/>
      <c r="AT792" s="20"/>
      <c r="AU792" s="20"/>
      <c r="AV792" s="20"/>
      <c r="AW792" s="20"/>
      <c r="AX792" s="20"/>
      <c r="AY792" s="20"/>
      <c r="AZ792" s="20"/>
      <c r="BA792" s="20"/>
      <c r="BB792" s="20"/>
      <c r="BC792" s="20"/>
      <c r="BD792" s="20"/>
      <c r="BE792" s="20"/>
      <c r="BF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c r="AB793" s="20"/>
      <c r="AC793" s="20"/>
      <c r="AD793" s="20"/>
      <c r="AE793" s="20"/>
      <c r="AF793" s="20"/>
      <c r="AG793" s="20"/>
      <c r="AH793" s="20"/>
      <c r="AI793" s="20"/>
      <c r="AJ793" s="20"/>
      <c r="AK793" s="20"/>
      <c r="AL793" s="20"/>
      <c r="AM793" s="20"/>
      <c r="AN793" s="20"/>
      <c r="AO793" s="20"/>
      <c r="AP793" s="20"/>
      <c r="AQ793" s="20"/>
      <c r="AR793" s="20"/>
      <c r="AS793" s="20"/>
      <c r="AT793" s="20"/>
      <c r="AU793" s="20"/>
      <c r="AV793" s="20"/>
      <c r="AW793" s="20"/>
      <c r="AX793" s="20"/>
      <c r="AY793" s="20"/>
      <c r="AZ793" s="20"/>
      <c r="BA793" s="20"/>
      <c r="BB793" s="20"/>
      <c r="BC793" s="20"/>
      <c r="BD793" s="20"/>
      <c r="BE793" s="20"/>
      <c r="BF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c r="AB794" s="20"/>
      <c r="AC794" s="20"/>
      <c r="AD794" s="20"/>
      <c r="AE794" s="20"/>
      <c r="AF794" s="20"/>
      <c r="AG794" s="20"/>
      <c r="AH794" s="20"/>
      <c r="AI794" s="20"/>
      <c r="AJ794" s="20"/>
      <c r="AK794" s="20"/>
      <c r="AL794" s="20"/>
      <c r="AM794" s="20"/>
      <c r="AN794" s="20"/>
      <c r="AO794" s="20"/>
      <c r="AP794" s="20"/>
      <c r="AQ794" s="20"/>
      <c r="AR794" s="20"/>
      <c r="AS794" s="20"/>
      <c r="AT794" s="20"/>
      <c r="AU794" s="20"/>
      <c r="AV794" s="20"/>
      <c r="AW794" s="20"/>
      <c r="AX794" s="20"/>
      <c r="AY794" s="20"/>
      <c r="AZ794" s="20"/>
      <c r="BA794" s="20"/>
      <c r="BB794" s="20"/>
      <c r="BC794" s="20"/>
      <c r="BD794" s="20"/>
      <c r="BE794" s="20"/>
      <c r="BF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c r="AB795" s="20"/>
      <c r="AC795" s="20"/>
      <c r="AD795" s="20"/>
      <c r="AE795" s="20"/>
      <c r="AF795" s="20"/>
      <c r="AG795" s="20"/>
      <c r="AH795" s="20"/>
      <c r="AI795" s="20"/>
      <c r="AJ795" s="20"/>
      <c r="AK795" s="20"/>
      <c r="AL795" s="20"/>
      <c r="AM795" s="20"/>
      <c r="AN795" s="20"/>
      <c r="AO795" s="20"/>
      <c r="AP795" s="20"/>
      <c r="AQ795" s="20"/>
      <c r="AR795" s="20"/>
      <c r="AS795" s="20"/>
      <c r="AT795" s="20"/>
      <c r="AU795" s="20"/>
      <c r="AV795" s="20"/>
      <c r="AW795" s="20"/>
      <c r="AX795" s="20"/>
      <c r="AY795" s="20"/>
      <c r="AZ795" s="20"/>
      <c r="BA795" s="20"/>
      <c r="BB795" s="20"/>
      <c r="BC795" s="20"/>
      <c r="BD795" s="20"/>
      <c r="BE795" s="20"/>
      <c r="BF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c r="AB796" s="20"/>
      <c r="AC796" s="20"/>
      <c r="AD796" s="20"/>
      <c r="AE796" s="20"/>
      <c r="AF796" s="20"/>
      <c r="AG796" s="20"/>
      <c r="AH796" s="20"/>
      <c r="AI796" s="20"/>
      <c r="AJ796" s="20"/>
      <c r="AK796" s="20"/>
      <c r="AL796" s="20"/>
      <c r="AM796" s="20"/>
      <c r="AN796" s="20"/>
      <c r="AO796" s="20"/>
      <c r="AP796" s="20"/>
      <c r="AQ796" s="20"/>
      <c r="AR796" s="20"/>
      <c r="AS796" s="20"/>
      <c r="AT796" s="20"/>
      <c r="AU796" s="20"/>
      <c r="AV796" s="20"/>
      <c r="AW796" s="20"/>
      <c r="AX796" s="20"/>
      <c r="AY796" s="20"/>
      <c r="AZ796" s="20"/>
      <c r="BA796" s="20"/>
      <c r="BB796" s="20"/>
      <c r="BC796" s="20"/>
      <c r="BD796" s="20"/>
      <c r="BE796" s="20"/>
      <c r="BF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c r="AB797" s="20"/>
      <c r="AC797" s="20"/>
      <c r="AD797" s="20"/>
      <c r="AE797" s="20"/>
      <c r="AF797" s="20"/>
      <c r="AG797" s="20"/>
      <c r="AH797" s="20"/>
      <c r="AI797" s="20"/>
      <c r="AJ797" s="20"/>
      <c r="AK797" s="20"/>
      <c r="AL797" s="20"/>
      <c r="AM797" s="20"/>
      <c r="AN797" s="20"/>
      <c r="AO797" s="20"/>
      <c r="AP797" s="20"/>
      <c r="AQ797" s="20"/>
      <c r="AR797" s="20"/>
      <c r="AS797" s="20"/>
      <c r="AT797" s="20"/>
      <c r="AU797" s="20"/>
      <c r="AV797" s="20"/>
      <c r="AW797" s="20"/>
      <c r="AX797" s="20"/>
      <c r="AY797" s="20"/>
      <c r="AZ797" s="20"/>
      <c r="BA797" s="20"/>
      <c r="BB797" s="20"/>
      <c r="BC797" s="20"/>
      <c r="BD797" s="20"/>
      <c r="BE797" s="20"/>
      <c r="BF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c r="AB798" s="20"/>
      <c r="AC798" s="20"/>
      <c r="AD798" s="20"/>
      <c r="AE798" s="20"/>
      <c r="AF798" s="20"/>
      <c r="AG798" s="20"/>
      <c r="AH798" s="20"/>
      <c r="AI798" s="20"/>
      <c r="AJ798" s="20"/>
      <c r="AK798" s="20"/>
      <c r="AL798" s="20"/>
      <c r="AM798" s="20"/>
      <c r="AN798" s="20"/>
      <c r="AO798" s="20"/>
      <c r="AP798" s="20"/>
      <c r="AQ798" s="20"/>
      <c r="AR798" s="20"/>
      <c r="AS798" s="20"/>
      <c r="AT798" s="20"/>
      <c r="AU798" s="20"/>
      <c r="AV798" s="20"/>
      <c r="AW798" s="20"/>
      <c r="AX798" s="20"/>
      <c r="AY798" s="20"/>
      <c r="AZ798" s="20"/>
      <c r="BA798" s="20"/>
      <c r="BB798" s="20"/>
      <c r="BC798" s="20"/>
      <c r="BD798" s="20"/>
      <c r="BE798" s="20"/>
      <c r="BF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c r="AB799" s="20"/>
      <c r="AC799" s="20"/>
      <c r="AD799" s="20"/>
      <c r="AE799" s="20"/>
      <c r="AF799" s="20"/>
      <c r="AG799" s="20"/>
      <c r="AH799" s="20"/>
      <c r="AI799" s="20"/>
      <c r="AJ799" s="20"/>
      <c r="AK799" s="20"/>
      <c r="AL799" s="20"/>
      <c r="AM799" s="20"/>
      <c r="AN799" s="20"/>
      <c r="AO799" s="20"/>
      <c r="AP799" s="20"/>
      <c r="AQ799" s="20"/>
      <c r="AR799" s="20"/>
      <c r="AS799" s="20"/>
      <c r="AT799" s="20"/>
      <c r="AU799" s="20"/>
      <c r="AV799" s="20"/>
      <c r="AW799" s="20"/>
      <c r="AX799" s="20"/>
      <c r="AY799" s="20"/>
      <c r="AZ799" s="20"/>
      <c r="BA799" s="20"/>
      <c r="BB799" s="20"/>
      <c r="BC799" s="20"/>
      <c r="BD799" s="20"/>
      <c r="BE799" s="20"/>
      <c r="BF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c r="AB800" s="20"/>
      <c r="AC800" s="20"/>
      <c r="AD800" s="20"/>
      <c r="AE800" s="20"/>
      <c r="AF800" s="20"/>
      <c r="AG800" s="20"/>
      <c r="AH800" s="20"/>
      <c r="AI800" s="20"/>
      <c r="AJ800" s="20"/>
      <c r="AK800" s="20"/>
      <c r="AL800" s="20"/>
      <c r="AM800" s="20"/>
      <c r="AN800" s="20"/>
      <c r="AO800" s="20"/>
      <c r="AP800" s="20"/>
      <c r="AQ800" s="20"/>
      <c r="AR800" s="20"/>
      <c r="AS800" s="20"/>
      <c r="AT800" s="20"/>
      <c r="AU800" s="20"/>
      <c r="AV800" s="20"/>
      <c r="AW800" s="20"/>
      <c r="AX800" s="20"/>
      <c r="AY800" s="20"/>
      <c r="AZ800" s="20"/>
      <c r="BA800" s="20"/>
      <c r="BB800" s="20"/>
      <c r="BC800" s="20"/>
      <c r="BD800" s="20"/>
      <c r="BE800" s="20"/>
      <c r="BF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c r="AB801" s="20"/>
      <c r="AC801" s="20"/>
      <c r="AD801" s="20"/>
      <c r="AE801" s="20"/>
      <c r="AF801" s="20"/>
      <c r="AG801" s="20"/>
      <c r="AH801" s="20"/>
      <c r="AI801" s="20"/>
      <c r="AJ801" s="20"/>
      <c r="AK801" s="20"/>
      <c r="AL801" s="20"/>
      <c r="AM801" s="20"/>
      <c r="AN801" s="20"/>
      <c r="AO801" s="20"/>
      <c r="AP801" s="20"/>
      <c r="AQ801" s="20"/>
      <c r="AR801" s="20"/>
      <c r="AS801" s="20"/>
      <c r="AT801" s="20"/>
      <c r="AU801" s="20"/>
      <c r="AV801" s="20"/>
      <c r="AW801" s="20"/>
      <c r="AX801" s="20"/>
      <c r="AY801" s="20"/>
      <c r="AZ801" s="20"/>
      <c r="BA801" s="20"/>
      <c r="BB801" s="20"/>
      <c r="BC801" s="20"/>
      <c r="BD801" s="20"/>
      <c r="BE801" s="20"/>
      <c r="BF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c r="AB802" s="20"/>
      <c r="AC802" s="20"/>
      <c r="AD802" s="20"/>
      <c r="AE802" s="20"/>
      <c r="AF802" s="20"/>
      <c r="AG802" s="20"/>
      <c r="AH802" s="20"/>
      <c r="AI802" s="20"/>
      <c r="AJ802" s="20"/>
      <c r="AK802" s="20"/>
      <c r="AL802" s="20"/>
      <c r="AM802" s="20"/>
      <c r="AN802" s="20"/>
      <c r="AO802" s="20"/>
      <c r="AP802" s="20"/>
      <c r="AQ802" s="20"/>
      <c r="AR802" s="20"/>
      <c r="AS802" s="20"/>
      <c r="AT802" s="20"/>
      <c r="AU802" s="20"/>
      <c r="AV802" s="20"/>
      <c r="AW802" s="20"/>
      <c r="AX802" s="20"/>
      <c r="AY802" s="20"/>
      <c r="AZ802" s="20"/>
      <c r="BA802" s="20"/>
      <c r="BB802" s="20"/>
      <c r="BC802" s="20"/>
      <c r="BD802" s="20"/>
      <c r="BE802" s="20"/>
      <c r="BF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c r="AB803" s="20"/>
      <c r="AC803" s="20"/>
      <c r="AD803" s="20"/>
      <c r="AE803" s="20"/>
      <c r="AF803" s="20"/>
      <c r="AG803" s="20"/>
      <c r="AH803" s="20"/>
      <c r="AI803" s="20"/>
      <c r="AJ803" s="20"/>
      <c r="AK803" s="20"/>
      <c r="AL803" s="20"/>
      <c r="AM803" s="20"/>
      <c r="AN803" s="20"/>
      <c r="AO803" s="20"/>
      <c r="AP803" s="20"/>
      <c r="AQ803" s="20"/>
      <c r="AR803" s="20"/>
      <c r="AS803" s="20"/>
      <c r="AT803" s="20"/>
      <c r="AU803" s="20"/>
      <c r="AV803" s="20"/>
      <c r="AW803" s="20"/>
      <c r="AX803" s="20"/>
      <c r="AY803" s="20"/>
      <c r="AZ803" s="20"/>
      <c r="BA803" s="20"/>
      <c r="BB803" s="20"/>
      <c r="BC803" s="20"/>
      <c r="BD803" s="20"/>
      <c r="BE803" s="20"/>
      <c r="BF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c r="AB804" s="20"/>
      <c r="AC804" s="20"/>
      <c r="AD804" s="20"/>
      <c r="AE804" s="20"/>
      <c r="AF804" s="20"/>
      <c r="AG804" s="20"/>
      <c r="AH804" s="20"/>
      <c r="AI804" s="20"/>
      <c r="AJ804" s="20"/>
      <c r="AK804" s="20"/>
      <c r="AL804" s="20"/>
      <c r="AM804" s="20"/>
      <c r="AN804" s="20"/>
      <c r="AO804" s="20"/>
      <c r="AP804" s="20"/>
      <c r="AQ804" s="20"/>
      <c r="AR804" s="20"/>
      <c r="AS804" s="20"/>
      <c r="AT804" s="20"/>
      <c r="AU804" s="20"/>
      <c r="AV804" s="20"/>
      <c r="AW804" s="20"/>
      <c r="AX804" s="20"/>
      <c r="AY804" s="20"/>
      <c r="AZ804" s="20"/>
      <c r="BA804" s="20"/>
      <c r="BB804" s="20"/>
      <c r="BC804" s="20"/>
      <c r="BD804" s="20"/>
      <c r="BE804" s="20"/>
      <c r="BF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c r="AB805" s="20"/>
      <c r="AC805" s="20"/>
      <c r="AD805" s="20"/>
      <c r="AE805" s="20"/>
      <c r="AF805" s="20"/>
      <c r="AG805" s="20"/>
      <c r="AH805" s="20"/>
      <c r="AI805" s="20"/>
      <c r="AJ805" s="20"/>
      <c r="AK805" s="20"/>
      <c r="AL805" s="20"/>
      <c r="AM805" s="20"/>
      <c r="AN805" s="20"/>
      <c r="AO805" s="20"/>
      <c r="AP805" s="20"/>
      <c r="AQ805" s="20"/>
      <c r="AR805" s="20"/>
      <c r="AS805" s="20"/>
      <c r="AT805" s="20"/>
      <c r="AU805" s="20"/>
      <c r="AV805" s="20"/>
      <c r="AW805" s="20"/>
      <c r="AX805" s="20"/>
      <c r="AY805" s="20"/>
      <c r="AZ805" s="20"/>
      <c r="BA805" s="20"/>
      <c r="BB805" s="20"/>
      <c r="BC805" s="20"/>
      <c r="BD805" s="20"/>
      <c r="BE805" s="20"/>
      <c r="BF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c r="AB806" s="20"/>
      <c r="AC806" s="20"/>
      <c r="AD806" s="20"/>
      <c r="AE806" s="20"/>
      <c r="AF806" s="20"/>
      <c r="AG806" s="20"/>
      <c r="AH806" s="20"/>
      <c r="AI806" s="20"/>
      <c r="AJ806" s="20"/>
      <c r="AK806" s="20"/>
      <c r="AL806" s="20"/>
      <c r="AM806" s="20"/>
      <c r="AN806" s="20"/>
      <c r="AO806" s="20"/>
      <c r="AP806" s="20"/>
      <c r="AQ806" s="20"/>
      <c r="AR806" s="20"/>
      <c r="AS806" s="20"/>
      <c r="AT806" s="20"/>
      <c r="AU806" s="20"/>
      <c r="AV806" s="20"/>
      <c r="AW806" s="20"/>
      <c r="AX806" s="20"/>
      <c r="AY806" s="20"/>
      <c r="AZ806" s="20"/>
      <c r="BA806" s="20"/>
      <c r="BB806" s="20"/>
      <c r="BC806" s="20"/>
      <c r="BD806" s="20"/>
      <c r="BE806" s="20"/>
      <c r="BF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c r="AB807" s="20"/>
      <c r="AC807" s="20"/>
      <c r="AD807" s="20"/>
      <c r="AE807" s="20"/>
      <c r="AF807" s="20"/>
      <c r="AG807" s="20"/>
      <c r="AH807" s="20"/>
      <c r="AI807" s="20"/>
      <c r="AJ807" s="20"/>
      <c r="AK807" s="20"/>
      <c r="AL807" s="20"/>
      <c r="AM807" s="20"/>
      <c r="AN807" s="20"/>
      <c r="AO807" s="20"/>
      <c r="AP807" s="20"/>
      <c r="AQ807" s="20"/>
      <c r="AR807" s="20"/>
      <c r="AS807" s="20"/>
      <c r="AT807" s="20"/>
      <c r="AU807" s="20"/>
      <c r="AV807" s="20"/>
      <c r="AW807" s="20"/>
      <c r="AX807" s="20"/>
      <c r="AY807" s="20"/>
      <c r="AZ807" s="20"/>
      <c r="BA807" s="20"/>
      <c r="BB807" s="20"/>
      <c r="BC807" s="20"/>
      <c r="BD807" s="20"/>
      <c r="BE807" s="20"/>
      <c r="BF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c r="AB808" s="20"/>
      <c r="AC808" s="20"/>
      <c r="AD808" s="20"/>
      <c r="AE808" s="20"/>
      <c r="AF808" s="20"/>
      <c r="AG808" s="20"/>
      <c r="AH808" s="20"/>
      <c r="AI808" s="20"/>
      <c r="AJ808" s="20"/>
      <c r="AK808" s="20"/>
      <c r="AL808" s="20"/>
      <c r="AM808" s="20"/>
      <c r="AN808" s="20"/>
      <c r="AO808" s="20"/>
      <c r="AP808" s="20"/>
      <c r="AQ808" s="20"/>
      <c r="AR808" s="20"/>
      <c r="AS808" s="20"/>
      <c r="AT808" s="20"/>
      <c r="AU808" s="20"/>
      <c r="AV808" s="20"/>
      <c r="AW808" s="20"/>
      <c r="AX808" s="20"/>
      <c r="AY808" s="20"/>
      <c r="AZ808" s="20"/>
      <c r="BA808" s="20"/>
      <c r="BB808" s="20"/>
      <c r="BC808" s="20"/>
      <c r="BD808" s="20"/>
      <c r="BE808" s="20"/>
      <c r="BF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c r="AB809" s="20"/>
      <c r="AC809" s="20"/>
      <c r="AD809" s="20"/>
      <c r="AE809" s="20"/>
      <c r="AF809" s="20"/>
      <c r="AG809" s="20"/>
      <c r="AH809" s="20"/>
      <c r="AI809" s="20"/>
      <c r="AJ809" s="20"/>
      <c r="AK809" s="20"/>
      <c r="AL809" s="20"/>
      <c r="AM809" s="20"/>
      <c r="AN809" s="20"/>
      <c r="AO809" s="20"/>
      <c r="AP809" s="20"/>
      <c r="AQ809" s="20"/>
      <c r="AR809" s="20"/>
      <c r="AS809" s="20"/>
      <c r="AT809" s="20"/>
      <c r="AU809" s="20"/>
      <c r="AV809" s="20"/>
      <c r="AW809" s="20"/>
      <c r="AX809" s="20"/>
      <c r="AY809" s="20"/>
      <c r="AZ809" s="20"/>
      <c r="BA809" s="20"/>
      <c r="BB809" s="20"/>
      <c r="BC809" s="20"/>
      <c r="BD809" s="20"/>
      <c r="BE809" s="20"/>
      <c r="BF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c r="AB810" s="20"/>
      <c r="AC810" s="20"/>
      <c r="AD810" s="20"/>
      <c r="AE810" s="20"/>
      <c r="AF810" s="20"/>
      <c r="AG810" s="20"/>
      <c r="AH810" s="20"/>
      <c r="AI810" s="20"/>
      <c r="AJ810" s="20"/>
      <c r="AK810" s="20"/>
      <c r="AL810" s="20"/>
      <c r="AM810" s="20"/>
      <c r="AN810" s="20"/>
      <c r="AO810" s="20"/>
      <c r="AP810" s="20"/>
      <c r="AQ810" s="20"/>
      <c r="AR810" s="20"/>
      <c r="AS810" s="20"/>
      <c r="AT810" s="20"/>
      <c r="AU810" s="20"/>
      <c r="AV810" s="20"/>
      <c r="AW810" s="20"/>
      <c r="AX810" s="20"/>
      <c r="AY810" s="20"/>
      <c r="AZ810" s="20"/>
      <c r="BA810" s="20"/>
      <c r="BB810" s="20"/>
      <c r="BC810" s="20"/>
      <c r="BD810" s="20"/>
      <c r="BE810" s="20"/>
      <c r="BF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c r="AB811" s="20"/>
      <c r="AC811" s="20"/>
      <c r="AD811" s="20"/>
      <c r="AE811" s="20"/>
      <c r="AF811" s="20"/>
      <c r="AG811" s="20"/>
      <c r="AH811" s="20"/>
      <c r="AI811" s="20"/>
      <c r="AJ811" s="20"/>
      <c r="AK811" s="20"/>
      <c r="AL811" s="20"/>
      <c r="AM811" s="20"/>
      <c r="AN811" s="20"/>
      <c r="AO811" s="20"/>
      <c r="AP811" s="20"/>
      <c r="AQ811" s="20"/>
      <c r="AR811" s="20"/>
      <c r="AS811" s="20"/>
      <c r="AT811" s="20"/>
      <c r="AU811" s="20"/>
      <c r="AV811" s="20"/>
      <c r="AW811" s="20"/>
      <c r="AX811" s="20"/>
      <c r="AY811" s="20"/>
      <c r="AZ811" s="20"/>
      <c r="BA811" s="20"/>
      <c r="BB811" s="20"/>
      <c r="BC811" s="20"/>
      <c r="BD811" s="20"/>
      <c r="BE811" s="20"/>
      <c r="BF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c r="AB812" s="20"/>
      <c r="AC812" s="20"/>
      <c r="AD812" s="20"/>
      <c r="AE812" s="20"/>
      <c r="AF812" s="20"/>
      <c r="AG812" s="20"/>
      <c r="AH812" s="20"/>
      <c r="AI812" s="20"/>
      <c r="AJ812" s="20"/>
      <c r="AK812" s="20"/>
      <c r="AL812" s="20"/>
      <c r="AM812" s="20"/>
      <c r="AN812" s="20"/>
      <c r="AO812" s="20"/>
      <c r="AP812" s="20"/>
      <c r="AQ812" s="20"/>
      <c r="AR812" s="20"/>
      <c r="AS812" s="20"/>
      <c r="AT812" s="20"/>
      <c r="AU812" s="20"/>
      <c r="AV812" s="20"/>
      <c r="AW812" s="20"/>
      <c r="AX812" s="20"/>
      <c r="AY812" s="20"/>
      <c r="AZ812" s="20"/>
      <c r="BA812" s="20"/>
      <c r="BB812" s="20"/>
      <c r="BC812" s="20"/>
      <c r="BD812" s="20"/>
      <c r="BE812" s="20"/>
      <c r="BF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c r="AB813" s="20"/>
      <c r="AC813" s="20"/>
      <c r="AD813" s="20"/>
      <c r="AE813" s="20"/>
      <c r="AF813" s="20"/>
      <c r="AG813" s="20"/>
      <c r="AH813" s="20"/>
      <c r="AI813" s="20"/>
      <c r="AJ813" s="20"/>
      <c r="AK813" s="20"/>
      <c r="AL813" s="20"/>
      <c r="AM813" s="20"/>
      <c r="AN813" s="20"/>
      <c r="AO813" s="20"/>
      <c r="AP813" s="20"/>
      <c r="AQ813" s="20"/>
      <c r="AR813" s="20"/>
      <c r="AS813" s="20"/>
      <c r="AT813" s="20"/>
      <c r="AU813" s="20"/>
      <c r="AV813" s="20"/>
      <c r="AW813" s="20"/>
      <c r="AX813" s="20"/>
      <c r="AY813" s="20"/>
      <c r="AZ813" s="20"/>
      <c r="BA813" s="20"/>
      <c r="BB813" s="20"/>
      <c r="BC813" s="20"/>
      <c r="BD813" s="20"/>
      <c r="BE813" s="20"/>
      <c r="BF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c r="AB814" s="20"/>
      <c r="AC814" s="20"/>
      <c r="AD814" s="20"/>
      <c r="AE814" s="20"/>
      <c r="AF814" s="20"/>
      <c r="AG814" s="20"/>
      <c r="AH814" s="20"/>
      <c r="AI814" s="20"/>
      <c r="AJ814" s="20"/>
      <c r="AK814" s="20"/>
      <c r="AL814" s="20"/>
      <c r="AM814" s="20"/>
      <c r="AN814" s="20"/>
      <c r="AO814" s="20"/>
      <c r="AP814" s="20"/>
      <c r="AQ814" s="20"/>
      <c r="AR814" s="20"/>
      <c r="AS814" s="20"/>
      <c r="AT814" s="20"/>
      <c r="AU814" s="20"/>
      <c r="AV814" s="20"/>
      <c r="AW814" s="20"/>
      <c r="AX814" s="20"/>
      <c r="AY814" s="20"/>
      <c r="AZ814" s="20"/>
      <c r="BA814" s="20"/>
      <c r="BB814" s="20"/>
      <c r="BC814" s="20"/>
      <c r="BD814" s="20"/>
      <c r="BE814" s="20"/>
      <c r="BF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c r="AB815" s="20"/>
      <c r="AC815" s="20"/>
      <c r="AD815" s="20"/>
      <c r="AE815" s="20"/>
      <c r="AF815" s="20"/>
      <c r="AG815" s="20"/>
      <c r="AH815" s="20"/>
      <c r="AI815" s="20"/>
      <c r="AJ815" s="20"/>
      <c r="AK815" s="20"/>
      <c r="AL815" s="20"/>
      <c r="AM815" s="20"/>
      <c r="AN815" s="20"/>
      <c r="AO815" s="20"/>
      <c r="AP815" s="20"/>
      <c r="AQ815" s="20"/>
      <c r="AR815" s="20"/>
      <c r="AS815" s="20"/>
      <c r="AT815" s="20"/>
      <c r="AU815" s="20"/>
      <c r="AV815" s="20"/>
      <c r="AW815" s="20"/>
      <c r="AX815" s="20"/>
      <c r="AY815" s="20"/>
      <c r="AZ815" s="20"/>
      <c r="BA815" s="20"/>
      <c r="BB815" s="20"/>
      <c r="BC815" s="20"/>
      <c r="BD815" s="20"/>
      <c r="BE815" s="20"/>
      <c r="BF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c r="AB816" s="20"/>
      <c r="AC816" s="20"/>
      <c r="AD816" s="20"/>
      <c r="AE816" s="20"/>
      <c r="AF816" s="20"/>
      <c r="AG816" s="20"/>
      <c r="AH816" s="20"/>
      <c r="AI816" s="20"/>
      <c r="AJ816" s="20"/>
      <c r="AK816" s="20"/>
      <c r="AL816" s="20"/>
      <c r="AM816" s="20"/>
      <c r="AN816" s="20"/>
      <c r="AO816" s="20"/>
      <c r="AP816" s="20"/>
      <c r="AQ816" s="20"/>
      <c r="AR816" s="20"/>
      <c r="AS816" s="20"/>
      <c r="AT816" s="20"/>
      <c r="AU816" s="20"/>
      <c r="AV816" s="20"/>
      <c r="AW816" s="20"/>
      <c r="AX816" s="20"/>
      <c r="AY816" s="20"/>
      <c r="AZ816" s="20"/>
      <c r="BA816" s="20"/>
      <c r="BB816" s="20"/>
      <c r="BC816" s="20"/>
      <c r="BD816" s="20"/>
      <c r="BE816" s="20"/>
      <c r="BF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c r="AB817" s="20"/>
      <c r="AC817" s="20"/>
      <c r="AD817" s="20"/>
      <c r="AE817" s="20"/>
      <c r="AF817" s="20"/>
      <c r="AG817" s="20"/>
      <c r="AH817" s="20"/>
      <c r="AI817" s="20"/>
      <c r="AJ817" s="20"/>
      <c r="AK817" s="20"/>
      <c r="AL817" s="20"/>
      <c r="AM817" s="20"/>
      <c r="AN817" s="20"/>
      <c r="AO817" s="20"/>
      <c r="AP817" s="20"/>
      <c r="AQ817" s="20"/>
      <c r="AR817" s="20"/>
      <c r="AS817" s="20"/>
      <c r="AT817" s="20"/>
      <c r="AU817" s="20"/>
      <c r="AV817" s="20"/>
      <c r="AW817" s="20"/>
      <c r="AX817" s="20"/>
      <c r="AY817" s="20"/>
      <c r="AZ817" s="20"/>
      <c r="BA817" s="20"/>
      <c r="BB817" s="20"/>
      <c r="BC817" s="20"/>
      <c r="BD817" s="20"/>
      <c r="BE817" s="20"/>
      <c r="BF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c r="AB818" s="20"/>
      <c r="AC818" s="20"/>
      <c r="AD818" s="20"/>
      <c r="AE818" s="20"/>
      <c r="AF818" s="20"/>
      <c r="AG818" s="20"/>
      <c r="AH818" s="20"/>
      <c r="AI818" s="20"/>
      <c r="AJ818" s="20"/>
      <c r="AK818" s="20"/>
      <c r="AL818" s="20"/>
      <c r="AM818" s="20"/>
      <c r="AN818" s="20"/>
      <c r="AO818" s="20"/>
      <c r="AP818" s="20"/>
      <c r="AQ818" s="20"/>
      <c r="AR818" s="20"/>
      <c r="AS818" s="20"/>
      <c r="AT818" s="20"/>
      <c r="AU818" s="20"/>
      <c r="AV818" s="20"/>
      <c r="AW818" s="20"/>
      <c r="AX818" s="20"/>
      <c r="AY818" s="20"/>
      <c r="AZ818" s="20"/>
      <c r="BA818" s="20"/>
      <c r="BB818" s="20"/>
      <c r="BC818" s="20"/>
      <c r="BD818" s="20"/>
      <c r="BE818" s="20"/>
      <c r="BF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c r="AB819" s="20"/>
      <c r="AC819" s="20"/>
      <c r="AD819" s="20"/>
      <c r="AE819" s="20"/>
      <c r="AF819" s="20"/>
      <c r="AG819" s="20"/>
      <c r="AH819" s="20"/>
      <c r="AI819" s="20"/>
      <c r="AJ819" s="20"/>
      <c r="AK819" s="20"/>
      <c r="AL819" s="20"/>
      <c r="AM819" s="20"/>
      <c r="AN819" s="20"/>
      <c r="AO819" s="20"/>
      <c r="AP819" s="20"/>
      <c r="AQ819" s="20"/>
      <c r="AR819" s="20"/>
      <c r="AS819" s="20"/>
      <c r="AT819" s="20"/>
      <c r="AU819" s="20"/>
      <c r="AV819" s="20"/>
      <c r="AW819" s="20"/>
      <c r="AX819" s="20"/>
      <c r="AY819" s="20"/>
      <c r="AZ819" s="20"/>
      <c r="BA819" s="20"/>
      <c r="BB819" s="20"/>
      <c r="BC819" s="20"/>
      <c r="BD819" s="20"/>
      <c r="BE819" s="20"/>
      <c r="BF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c r="AB820" s="20"/>
      <c r="AC820" s="20"/>
      <c r="AD820" s="20"/>
      <c r="AE820" s="20"/>
      <c r="AF820" s="20"/>
      <c r="AG820" s="20"/>
      <c r="AH820" s="20"/>
      <c r="AI820" s="20"/>
      <c r="AJ820" s="20"/>
      <c r="AK820" s="20"/>
      <c r="AL820" s="20"/>
      <c r="AM820" s="20"/>
      <c r="AN820" s="20"/>
      <c r="AO820" s="20"/>
      <c r="AP820" s="20"/>
      <c r="AQ820" s="20"/>
      <c r="AR820" s="20"/>
      <c r="AS820" s="20"/>
      <c r="AT820" s="20"/>
      <c r="AU820" s="20"/>
      <c r="AV820" s="20"/>
      <c r="AW820" s="20"/>
      <c r="AX820" s="20"/>
      <c r="AY820" s="20"/>
      <c r="AZ820" s="20"/>
      <c r="BA820" s="20"/>
      <c r="BB820" s="20"/>
      <c r="BC820" s="20"/>
      <c r="BD820" s="20"/>
      <c r="BE820" s="20"/>
      <c r="BF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c r="AB821" s="20"/>
      <c r="AC821" s="20"/>
      <c r="AD821" s="20"/>
      <c r="AE821" s="20"/>
      <c r="AF821" s="20"/>
      <c r="AG821" s="20"/>
      <c r="AH821" s="20"/>
      <c r="AI821" s="20"/>
      <c r="AJ821" s="20"/>
      <c r="AK821" s="20"/>
      <c r="AL821" s="20"/>
      <c r="AM821" s="20"/>
      <c r="AN821" s="20"/>
      <c r="AO821" s="20"/>
      <c r="AP821" s="20"/>
      <c r="AQ821" s="20"/>
      <c r="AR821" s="20"/>
      <c r="AS821" s="20"/>
      <c r="AT821" s="20"/>
      <c r="AU821" s="20"/>
      <c r="AV821" s="20"/>
      <c r="AW821" s="20"/>
      <c r="AX821" s="20"/>
      <c r="AY821" s="20"/>
      <c r="AZ821" s="20"/>
      <c r="BA821" s="20"/>
      <c r="BB821" s="20"/>
      <c r="BC821" s="20"/>
      <c r="BD821" s="20"/>
      <c r="BE821" s="20"/>
      <c r="BF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c r="AB822" s="20"/>
      <c r="AC822" s="20"/>
      <c r="AD822" s="20"/>
      <c r="AE822" s="20"/>
      <c r="AF822" s="20"/>
      <c r="AG822" s="20"/>
      <c r="AH822" s="20"/>
      <c r="AI822" s="20"/>
      <c r="AJ822" s="20"/>
      <c r="AK822" s="20"/>
      <c r="AL822" s="20"/>
      <c r="AM822" s="20"/>
      <c r="AN822" s="20"/>
      <c r="AO822" s="20"/>
      <c r="AP822" s="20"/>
      <c r="AQ822" s="20"/>
      <c r="AR822" s="20"/>
      <c r="AS822" s="20"/>
      <c r="AT822" s="20"/>
      <c r="AU822" s="20"/>
      <c r="AV822" s="20"/>
      <c r="AW822" s="20"/>
      <c r="AX822" s="20"/>
      <c r="AY822" s="20"/>
      <c r="AZ822" s="20"/>
      <c r="BA822" s="20"/>
      <c r="BB822" s="20"/>
      <c r="BC822" s="20"/>
      <c r="BD822" s="20"/>
      <c r="BE822" s="20"/>
      <c r="BF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c r="AB823" s="20"/>
      <c r="AC823" s="20"/>
      <c r="AD823" s="20"/>
      <c r="AE823" s="20"/>
      <c r="AF823" s="20"/>
      <c r="AG823" s="20"/>
      <c r="AH823" s="20"/>
      <c r="AI823" s="20"/>
      <c r="AJ823" s="20"/>
      <c r="AK823" s="20"/>
      <c r="AL823" s="20"/>
      <c r="AM823" s="20"/>
      <c r="AN823" s="20"/>
      <c r="AO823" s="20"/>
      <c r="AP823" s="20"/>
      <c r="AQ823" s="20"/>
      <c r="AR823" s="20"/>
      <c r="AS823" s="20"/>
      <c r="AT823" s="20"/>
      <c r="AU823" s="20"/>
      <c r="AV823" s="20"/>
      <c r="AW823" s="20"/>
      <c r="AX823" s="20"/>
      <c r="AY823" s="20"/>
      <c r="AZ823" s="20"/>
      <c r="BA823" s="20"/>
      <c r="BB823" s="20"/>
      <c r="BC823" s="20"/>
      <c r="BD823" s="20"/>
      <c r="BE823" s="20"/>
      <c r="BF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c r="AB824" s="20"/>
      <c r="AC824" s="20"/>
      <c r="AD824" s="20"/>
      <c r="AE824" s="20"/>
      <c r="AF824" s="20"/>
      <c r="AG824" s="20"/>
      <c r="AH824" s="20"/>
      <c r="AI824" s="20"/>
      <c r="AJ824" s="20"/>
      <c r="AK824" s="20"/>
      <c r="AL824" s="20"/>
      <c r="AM824" s="20"/>
      <c r="AN824" s="20"/>
      <c r="AO824" s="20"/>
      <c r="AP824" s="20"/>
      <c r="AQ824" s="20"/>
      <c r="AR824" s="20"/>
      <c r="AS824" s="20"/>
      <c r="AT824" s="20"/>
      <c r="AU824" s="20"/>
      <c r="AV824" s="20"/>
      <c r="AW824" s="20"/>
      <c r="AX824" s="20"/>
      <c r="AY824" s="20"/>
      <c r="AZ824" s="20"/>
      <c r="BA824" s="20"/>
      <c r="BB824" s="20"/>
      <c r="BC824" s="20"/>
      <c r="BD824" s="20"/>
      <c r="BE824" s="20"/>
      <c r="BF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c r="AB825" s="20"/>
      <c r="AC825" s="20"/>
      <c r="AD825" s="20"/>
      <c r="AE825" s="20"/>
      <c r="AF825" s="20"/>
      <c r="AG825" s="20"/>
      <c r="AH825" s="20"/>
      <c r="AI825" s="20"/>
      <c r="AJ825" s="20"/>
      <c r="AK825" s="20"/>
      <c r="AL825" s="20"/>
      <c r="AM825" s="20"/>
      <c r="AN825" s="20"/>
      <c r="AO825" s="20"/>
      <c r="AP825" s="20"/>
      <c r="AQ825" s="20"/>
      <c r="AR825" s="20"/>
      <c r="AS825" s="20"/>
      <c r="AT825" s="20"/>
      <c r="AU825" s="20"/>
      <c r="AV825" s="20"/>
      <c r="AW825" s="20"/>
      <c r="AX825" s="20"/>
      <c r="AY825" s="20"/>
      <c r="AZ825" s="20"/>
      <c r="BA825" s="20"/>
      <c r="BB825" s="20"/>
      <c r="BC825" s="20"/>
      <c r="BD825" s="20"/>
      <c r="BE825" s="20"/>
      <c r="BF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c r="AB826" s="20"/>
      <c r="AC826" s="20"/>
      <c r="AD826" s="20"/>
      <c r="AE826" s="20"/>
      <c r="AF826" s="20"/>
      <c r="AG826" s="20"/>
      <c r="AH826" s="20"/>
      <c r="AI826" s="20"/>
      <c r="AJ826" s="20"/>
      <c r="AK826" s="20"/>
      <c r="AL826" s="20"/>
      <c r="AM826" s="20"/>
      <c r="AN826" s="20"/>
      <c r="AO826" s="20"/>
      <c r="AP826" s="20"/>
      <c r="AQ826" s="20"/>
      <c r="AR826" s="20"/>
      <c r="AS826" s="20"/>
      <c r="AT826" s="20"/>
      <c r="AU826" s="20"/>
      <c r="AV826" s="20"/>
      <c r="AW826" s="20"/>
      <c r="AX826" s="20"/>
      <c r="AY826" s="20"/>
      <c r="AZ826" s="20"/>
      <c r="BA826" s="20"/>
      <c r="BB826" s="20"/>
      <c r="BC826" s="20"/>
      <c r="BD826" s="20"/>
      <c r="BE826" s="20"/>
      <c r="BF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c r="AB827" s="20"/>
      <c r="AC827" s="20"/>
      <c r="AD827" s="20"/>
      <c r="AE827" s="20"/>
      <c r="AF827" s="20"/>
      <c r="AG827" s="20"/>
      <c r="AH827" s="20"/>
      <c r="AI827" s="20"/>
      <c r="AJ827" s="20"/>
      <c r="AK827" s="20"/>
      <c r="AL827" s="20"/>
      <c r="AM827" s="20"/>
      <c r="AN827" s="20"/>
      <c r="AO827" s="20"/>
      <c r="AP827" s="20"/>
      <c r="AQ827" s="20"/>
      <c r="AR827" s="20"/>
      <c r="AS827" s="20"/>
      <c r="AT827" s="20"/>
      <c r="AU827" s="20"/>
      <c r="AV827" s="20"/>
      <c r="AW827" s="20"/>
      <c r="AX827" s="20"/>
      <c r="AY827" s="20"/>
      <c r="AZ827" s="20"/>
      <c r="BA827" s="20"/>
      <c r="BB827" s="20"/>
      <c r="BC827" s="20"/>
      <c r="BD827" s="20"/>
      <c r="BE827" s="20"/>
      <c r="BF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c r="AB828" s="20"/>
      <c r="AC828" s="20"/>
      <c r="AD828" s="20"/>
      <c r="AE828" s="20"/>
      <c r="AF828" s="20"/>
      <c r="AG828" s="20"/>
      <c r="AH828" s="20"/>
      <c r="AI828" s="20"/>
      <c r="AJ828" s="20"/>
      <c r="AK828" s="20"/>
      <c r="AL828" s="20"/>
      <c r="AM828" s="20"/>
      <c r="AN828" s="20"/>
      <c r="AO828" s="20"/>
      <c r="AP828" s="20"/>
      <c r="AQ828" s="20"/>
      <c r="AR828" s="20"/>
      <c r="AS828" s="20"/>
      <c r="AT828" s="20"/>
      <c r="AU828" s="20"/>
      <c r="AV828" s="20"/>
      <c r="AW828" s="20"/>
      <c r="AX828" s="20"/>
      <c r="AY828" s="20"/>
      <c r="AZ828" s="20"/>
      <c r="BA828" s="20"/>
      <c r="BB828" s="20"/>
      <c r="BC828" s="20"/>
      <c r="BD828" s="20"/>
      <c r="BE828" s="20"/>
      <c r="BF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c r="AB829" s="20"/>
      <c r="AC829" s="20"/>
      <c r="AD829" s="20"/>
      <c r="AE829" s="20"/>
      <c r="AF829" s="20"/>
      <c r="AG829" s="20"/>
      <c r="AH829" s="20"/>
      <c r="AI829" s="20"/>
      <c r="AJ829" s="20"/>
      <c r="AK829" s="20"/>
      <c r="AL829" s="20"/>
      <c r="AM829" s="20"/>
      <c r="AN829" s="20"/>
      <c r="AO829" s="20"/>
      <c r="AP829" s="20"/>
      <c r="AQ829" s="20"/>
      <c r="AR829" s="20"/>
      <c r="AS829" s="20"/>
      <c r="AT829" s="20"/>
      <c r="AU829" s="20"/>
      <c r="AV829" s="20"/>
      <c r="AW829" s="20"/>
      <c r="AX829" s="20"/>
      <c r="AY829" s="20"/>
      <c r="AZ829" s="20"/>
      <c r="BA829" s="20"/>
      <c r="BB829" s="20"/>
      <c r="BC829" s="20"/>
      <c r="BD829" s="20"/>
      <c r="BE829" s="20"/>
      <c r="BF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c r="AB830" s="20"/>
      <c r="AC830" s="20"/>
      <c r="AD830" s="20"/>
      <c r="AE830" s="20"/>
      <c r="AF830" s="20"/>
      <c r="AG830" s="20"/>
      <c r="AH830" s="20"/>
      <c r="AI830" s="20"/>
      <c r="AJ830" s="20"/>
      <c r="AK830" s="20"/>
      <c r="AL830" s="20"/>
      <c r="AM830" s="20"/>
      <c r="AN830" s="20"/>
      <c r="AO830" s="20"/>
      <c r="AP830" s="20"/>
      <c r="AQ830" s="20"/>
      <c r="AR830" s="20"/>
      <c r="AS830" s="20"/>
      <c r="AT830" s="20"/>
      <c r="AU830" s="20"/>
      <c r="AV830" s="20"/>
      <c r="AW830" s="20"/>
      <c r="AX830" s="20"/>
      <c r="AY830" s="20"/>
      <c r="AZ830" s="20"/>
      <c r="BA830" s="20"/>
      <c r="BB830" s="20"/>
      <c r="BC830" s="20"/>
      <c r="BD830" s="20"/>
      <c r="BE830" s="20"/>
      <c r="BF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c r="AB831" s="20"/>
      <c r="AC831" s="20"/>
      <c r="AD831" s="20"/>
      <c r="AE831" s="20"/>
      <c r="AF831" s="20"/>
      <c r="AG831" s="20"/>
      <c r="AH831" s="20"/>
      <c r="AI831" s="20"/>
      <c r="AJ831" s="20"/>
      <c r="AK831" s="20"/>
      <c r="AL831" s="20"/>
      <c r="AM831" s="20"/>
      <c r="AN831" s="20"/>
      <c r="AO831" s="20"/>
      <c r="AP831" s="20"/>
      <c r="AQ831" s="20"/>
      <c r="AR831" s="20"/>
      <c r="AS831" s="20"/>
      <c r="AT831" s="20"/>
      <c r="AU831" s="20"/>
      <c r="AV831" s="20"/>
      <c r="AW831" s="20"/>
      <c r="AX831" s="20"/>
      <c r="AY831" s="20"/>
      <c r="AZ831" s="20"/>
      <c r="BA831" s="20"/>
      <c r="BB831" s="20"/>
      <c r="BC831" s="20"/>
      <c r="BD831" s="20"/>
      <c r="BE831" s="20"/>
      <c r="BF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c r="AB832" s="20"/>
      <c r="AC832" s="20"/>
      <c r="AD832" s="20"/>
      <c r="AE832" s="20"/>
      <c r="AF832" s="20"/>
      <c r="AG832" s="20"/>
      <c r="AH832" s="20"/>
      <c r="AI832" s="20"/>
      <c r="AJ832" s="20"/>
      <c r="AK832" s="20"/>
      <c r="AL832" s="20"/>
      <c r="AM832" s="20"/>
      <c r="AN832" s="20"/>
      <c r="AO832" s="20"/>
      <c r="AP832" s="20"/>
      <c r="AQ832" s="20"/>
      <c r="AR832" s="20"/>
      <c r="AS832" s="20"/>
      <c r="AT832" s="20"/>
      <c r="AU832" s="20"/>
      <c r="AV832" s="20"/>
      <c r="AW832" s="20"/>
      <c r="AX832" s="20"/>
      <c r="AY832" s="20"/>
      <c r="AZ832" s="20"/>
      <c r="BA832" s="20"/>
      <c r="BB832" s="20"/>
      <c r="BC832" s="20"/>
      <c r="BD832" s="20"/>
      <c r="BE832" s="20"/>
      <c r="BF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c r="AB833" s="20"/>
      <c r="AC833" s="20"/>
      <c r="AD833" s="20"/>
      <c r="AE833" s="20"/>
      <c r="AF833" s="20"/>
      <c r="AG833" s="20"/>
      <c r="AH833" s="20"/>
      <c r="AI833" s="20"/>
      <c r="AJ833" s="20"/>
      <c r="AK833" s="20"/>
      <c r="AL833" s="20"/>
      <c r="AM833" s="20"/>
      <c r="AN833" s="20"/>
      <c r="AO833" s="20"/>
      <c r="AP833" s="20"/>
      <c r="AQ833" s="20"/>
      <c r="AR833" s="20"/>
      <c r="AS833" s="20"/>
      <c r="AT833" s="20"/>
      <c r="AU833" s="20"/>
      <c r="AV833" s="20"/>
      <c r="AW833" s="20"/>
      <c r="AX833" s="20"/>
      <c r="AY833" s="20"/>
      <c r="AZ833" s="20"/>
      <c r="BA833" s="20"/>
      <c r="BB833" s="20"/>
      <c r="BC833" s="20"/>
      <c r="BD833" s="20"/>
      <c r="BE833" s="20"/>
      <c r="BF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c r="AB834" s="20"/>
      <c r="AC834" s="20"/>
      <c r="AD834" s="20"/>
      <c r="AE834" s="20"/>
      <c r="AF834" s="20"/>
      <c r="AG834" s="20"/>
      <c r="AH834" s="20"/>
      <c r="AI834" s="20"/>
      <c r="AJ834" s="20"/>
      <c r="AK834" s="20"/>
      <c r="AL834" s="20"/>
      <c r="AM834" s="20"/>
      <c r="AN834" s="20"/>
      <c r="AO834" s="20"/>
      <c r="AP834" s="20"/>
      <c r="AQ834" s="20"/>
      <c r="AR834" s="20"/>
      <c r="AS834" s="20"/>
      <c r="AT834" s="20"/>
      <c r="AU834" s="20"/>
      <c r="AV834" s="20"/>
      <c r="AW834" s="20"/>
      <c r="AX834" s="20"/>
      <c r="AY834" s="20"/>
      <c r="AZ834" s="20"/>
      <c r="BA834" s="20"/>
      <c r="BB834" s="20"/>
      <c r="BC834" s="20"/>
      <c r="BD834" s="20"/>
      <c r="BE834" s="20"/>
      <c r="BF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c r="AB835" s="20"/>
      <c r="AC835" s="20"/>
      <c r="AD835" s="20"/>
      <c r="AE835" s="20"/>
      <c r="AF835" s="20"/>
      <c r="AG835" s="20"/>
      <c r="AH835" s="20"/>
      <c r="AI835" s="20"/>
      <c r="AJ835" s="20"/>
      <c r="AK835" s="20"/>
      <c r="AL835" s="20"/>
      <c r="AM835" s="20"/>
      <c r="AN835" s="20"/>
      <c r="AO835" s="20"/>
      <c r="AP835" s="20"/>
      <c r="AQ835" s="20"/>
      <c r="AR835" s="20"/>
      <c r="AS835" s="20"/>
      <c r="AT835" s="20"/>
      <c r="AU835" s="20"/>
      <c r="AV835" s="20"/>
      <c r="AW835" s="20"/>
      <c r="AX835" s="20"/>
      <c r="AY835" s="20"/>
      <c r="AZ835" s="20"/>
      <c r="BA835" s="20"/>
      <c r="BB835" s="20"/>
      <c r="BC835" s="20"/>
      <c r="BD835" s="20"/>
      <c r="BE835" s="20"/>
      <c r="BF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c r="AB836" s="20"/>
      <c r="AC836" s="20"/>
      <c r="AD836" s="20"/>
      <c r="AE836" s="20"/>
      <c r="AF836" s="20"/>
      <c r="AG836" s="20"/>
      <c r="AH836" s="20"/>
      <c r="AI836" s="20"/>
      <c r="AJ836" s="20"/>
      <c r="AK836" s="20"/>
      <c r="AL836" s="20"/>
      <c r="AM836" s="20"/>
      <c r="AN836" s="20"/>
      <c r="AO836" s="20"/>
      <c r="AP836" s="20"/>
      <c r="AQ836" s="20"/>
      <c r="AR836" s="20"/>
      <c r="AS836" s="20"/>
      <c r="AT836" s="20"/>
      <c r="AU836" s="20"/>
      <c r="AV836" s="20"/>
      <c r="AW836" s="20"/>
      <c r="AX836" s="20"/>
      <c r="AY836" s="20"/>
      <c r="AZ836" s="20"/>
      <c r="BA836" s="20"/>
      <c r="BB836" s="20"/>
      <c r="BC836" s="20"/>
      <c r="BD836" s="20"/>
      <c r="BE836" s="20"/>
      <c r="BF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c r="AB837" s="20"/>
      <c r="AC837" s="20"/>
      <c r="AD837" s="20"/>
      <c r="AE837" s="20"/>
      <c r="AF837" s="20"/>
      <c r="AG837" s="20"/>
      <c r="AH837" s="20"/>
      <c r="AI837" s="20"/>
      <c r="AJ837" s="20"/>
      <c r="AK837" s="20"/>
      <c r="AL837" s="20"/>
      <c r="AM837" s="20"/>
      <c r="AN837" s="20"/>
      <c r="AO837" s="20"/>
      <c r="AP837" s="20"/>
      <c r="AQ837" s="20"/>
      <c r="AR837" s="20"/>
      <c r="AS837" s="20"/>
      <c r="AT837" s="20"/>
      <c r="AU837" s="20"/>
      <c r="AV837" s="20"/>
      <c r="AW837" s="20"/>
      <c r="AX837" s="20"/>
      <c r="AY837" s="20"/>
      <c r="AZ837" s="20"/>
      <c r="BA837" s="20"/>
      <c r="BB837" s="20"/>
      <c r="BC837" s="20"/>
      <c r="BD837" s="20"/>
      <c r="BE837" s="20"/>
      <c r="BF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c r="AB838" s="20"/>
      <c r="AC838" s="20"/>
      <c r="AD838" s="20"/>
      <c r="AE838" s="20"/>
      <c r="AF838" s="20"/>
      <c r="AG838" s="20"/>
      <c r="AH838" s="20"/>
      <c r="AI838" s="20"/>
      <c r="AJ838" s="20"/>
      <c r="AK838" s="20"/>
      <c r="AL838" s="20"/>
      <c r="AM838" s="20"/>
      <c r="AN838" s="20"/>
      <c r="AO838" s="20"/>
      <c r="AP838" s="20"/>
      <c r="AQ838" s="20"/>
      <c r="AR838" s="20"/>
      <c r="AS838" s="20"/>
      <c r="AT838" s="20"/>
      <c r="AU838" s="20"/>
      <c r="AV838" s="20"/>
      <c r="AW838" s="20"/>
      <c r="AX838" s="20"/>
      <c r="AY838" s="20"/>
      <c r="AZ838" s="20"/>
      <c r="BA838" s="20"/>
      <c r="BB838" s="20"/>
      <c r="BC838" s="20"/>
      <c r="BD838" s="20"/>
      <c r="BE838" s="20"/>
      <c r="BF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c r="AB839" s="20"/>
      <c r="AC839" s="20"/>
      <c r="AD839" s="20"/>
      <c r="AE839" s="20"/>
      <c r="AF839" s="20"/>
      <c r="AG839" s="20"/>
      <c r="AH839" s="20"/>
      <c r="AI839" s="20"/>
      <c r="AJ839" s="20"/>
      <c r="AK839" s="20"/>
      <c r="AL839" s="20"/>
      <c r="AM839" s="20"/>
      <c r="AN839" s="20"/>
      <c r="AO839" s="20"/>
      <c r="AP839" s="20"/>
      <c r="AQ839" s="20"/>
      <c r="AR839" s="20"/>
      <c r="AS839" s="20"/>
      <c r="AT839" s="20"/>
      <c r="AU839" s="20"/>
      <c r="AV839" s="20"/>
      <c r="AW839" s="20"/>
      <c r="AX839" s="20"/>
      <c r="AY839" s="20"/>
      <c r="AZ839" s="20"/>
      <c r="BA839" s="20"/>
      <c r="BB839" s="20"/>
      <c r="BC839" s="20"/>
      <c r="BD839" s="20"/>
      <c r="BE839" s="20"/>
      <c r="BF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c r="AB840" s="20"/>
      <c r="AC840" s="20"/>
      <c r="AD840" s="20"/>
      <c r="AE840" s="20"/>
      <c r="AF840" s="20"/>
      <c r="AG840" s="20"/>
      <c r="AH840" s="20"/>
      <c r="AI840" s="20"/>
      <c r="AJ840" s="20"/>
      <c r="AK840" s="20"/>
      <c r="AL840" s="20"/>
      <c r="AM840" s="20"/>
      <c r="AN840" s="20"/>
      <c r="AO840" s="20"/>
      <c r="AP840" s="20"/>
      <c r="AQ840" s="20"/>
      <c r="AR840" s="20"/>
      <c r="AS840" s="20"/>
      <c r="AT840" s="20"/>
      <c r="AU840" s="20"/>
      <c r="AV840" s="20"/>
      <c r="AW840" s="20"/>
      <c r="AX840" s="20"/>
      <c r="AY840" s="20"/>
      <c r="AZ840" s="20"/>
      <c r="BA840" s="20"/>
      <c r="BB840" s="20"/>
      <c r="BC840" s="20"/>
      <c r="BD840" s="20"/>
      <c r="BE840" s="20"/>
      <c r="BF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c r="AB841" s="20"/>
      <c r="AC841" s="20"/>
      <c r="AD841" s="20"/>
      <c r="AE841" s="20"/>
      <c r="AF841" s="20"/>
      <c r="AG841" s="20"/>
      <c r="AH841" s="20"/>
      <c r="AI841" s="20"/>
      <c r="AJ841" s="20"/>
      <c r="AK841" s="20"/>
      <c r="AL841" s="20"/>
      <c r="AM841" s="20"/>
      <c r="AN841" s="20"/>
      <c r="AO841" s="20"/>
      <c r="AP841" s="20"/>
      <c r="AQ841" s="20"/>
      <c r="AR841" s="20"/>
      <c r="AS841" s="20"/>
      <c r="AT841" s="20"/>
      <c r="AU841" s="20"/>
      <c r="AV841" s="20"/>
      <c r="AW841" s="20"/>
      <c r="AX841" s="20"/>
      <c r="AY841" s="20"/>
      <c r="AZ841" s="20"/>
      <c r="BA841" s="20"/>
      <c r="BB841" s="20"/>
      <c r="BC841" s="20"/>
      <c r="BD841" s="20"/>
      <c r="BE841" s="20"/>
      <c r="BF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c r="AB842" s="20"/>
      <c r="AC842" s="20"/>
      <c r="AD842" s="20"/>
      <c r="AE842" s="20"/>
      <c r="AF842" s="20"/>
      <c r="AG842" s="20"/>
      <c r="AH842" s="20"/>
      <c r="AI842" s="20"/>
      <c r="AJ842" s="20"/>
      <c r="AK842" s="20"/>
      <c r="AL842" s="20"/>
      <c r="AM842" s="20"/>
      <c r="AN842" s="20"/>
      <c r="AO842" s="20"/>
      <c r="AP842" s="20"/>
      <c r="AQ842" s="20"/>
      <c r="AR842" s="20"/>
      <c r="AS842" s="20"/>
      <c r="AT842" s="20"/>
      <c r="AU842" s="20"/>
      <c r="AV842" s="20"/>
      <c r="AW842" s="20"/>
      <c r="AX842" s="20"/>
      <c r="AY842" s="20"/>
      <c r="AZ842" s="20"/>
      <c r="BA842" s="20"/>
      <c r="BB842" s="20"/>
      <c r="BC842" s="20"/>
      <c r="BD842" s="20"/>
      <c r="BE842" s="20"/>
      <c r="BF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c r="AB843" s="20"/>
      <c r="AC843" s="20"/>
      <c r="AD843" s="20"/>
      <c r="AE843" s="20"/>
      <c r="AF843" s="20"/>
      <c r="AG843" s="20"/>
      <c r="AH843" s="20"/>
      <c r="AI843" s="20"/>
      <c r="AJ843" s="20"/>
      <c r="AK843" s="20"/>
      <c r="AL843" s="20"/>
      <c r="AM843" s="20"/>
      <c r="AN843" s="20"/>
      <c r="AO843" s="20"/>
      <c r="AP843" s="20"/>
      <c r="AQ843" s="20"/>
      <c r="AR843" s="20"/>
      <c r="AS843" s="20"/>
      <c r="AT843" s="20"/>
      <c r="AU843" s="20"/>
      <c r="AV843" s="20"/>
      <c r="AW843" s="20"/>
      <c r="AX843" s="20"/>
      <c r="AY843" s="20"/>
      <c r="AZ843" s="20"/>
      <c r="BA843" s="20"/>
      <c r="BB843" s="20"/>
      <c r="BC843" s="20"/>
      <c r="BD843" s="20"/>
      <c r="BE843" s="20"/>
      <c r="BF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c r="AB844" s="20"/>
      <c r="AC844" s="20"/>
      <c r="AD844" s="20"/>
      <c r="AE844" s="20"/>
      <c r="AF844" s="20"/>
      <c r="AG844" s="20"/>
      <c r="AH844" s="20"/>
      <c r="AI844" s="20"/>
      <c r="AJ844" s="20"/>
      <c r="AK844" s="20"/>
      <c r="AL844" s="20"/>
      <c r="AM844" s="20"/>
      <c r="AN844" s="20"/>
      <c r="AO844" s="20"/>
      <c r="AP844" s="20"/>
      <c r="AQ844" s="20"/>
      <c r="AR844" s="20"/>
      <c r="AS844" s="20"/>
      <c r="AT844" s="20"/>
      <c r="AU844" s="20"/>
      <c r="AV844" s="20"/>
      <c r="AW844" s="20"/>
      <c r="AX844" s="20"/>
      <c r="AY844" s="20"/>
      <c r="AZ844" s="20"/>
      <c r="BA844" s="20"/>
      <c r="BB844" s="20"/>
      <c r="BC844" s="20"/>
      <c r="BD844" s="20"/>
      <c r="BE844" s="20"/>
      <c r="BF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c r="AB845" s="20"/>
      <c r="AC845" s="20"/>
      <c r="AD845" s="20"/>
      <c r="AE845" s="20"/>
      <c r="AF845" s="20"/>
      <c r="AG845" s="20"/>
      <c r="AH845" s="20"/>
      <c r="AI845" s="20"/>
      <c r="AJ845" s="20"/>
      <c r="AK845" s="20"/>
      <c r="AL845" s="20"/>
      <c r="AM845" s="20"/>
      <c r="AN845" s="20"/>
      <c r="AO845" s="20"/>
      <c r="AP845" s="20"/>
      <c r="AQ845" s="20"/>
      <c r="AR845" s="20"/>
      <c r="AS845" s="20"/>
      <c r="AT845" s="20"/>
      <c r="AU845" s="20"/>
      <c r="AV845" s="20"/>
      <c r="AW845" s="20"/>
      <c r="AX845" s="20"/>
      <c r="AY845" s="20"/>
      <c r="AZ845" s="20"/>
      <c r="BA845" s="20"/>
      <c r="BB845" s="20"/>
      <c r="BC845" s="20"/>
      <c r="BD845" s="20"/>
      <c r="BE845" s="20"/>
      <c r="BF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c r="AB846" s="20"/>
      <c r="AC846" s="20"/>
      <c r="AD846" s="20"/>
      <c r="AE846" s="20"/>
      <c r="AF846" s="20"/>
      <c r="AG846" s="20"/>
      <c r="AH846" s="20"/>
      <c r="AI846" s="20"/>
      <c r="AJ846" s="20"/>
      <c r="AK846" s="20"/>
      <c r="AL846" s="20"/>
      <c r="AM846" s="20"/>
      <c r="AN846" s="20"/>
      <c r="AO846" s="20"/>
      <c r="AP846" s="20"/>
      <c r="AQ846" s="20"/>
      <c r="AR846" s="20"/>
      <c r="AS846" s="20"/>
      <c r="AT846" s="20"/>
      <c r="AU846" s="20"/>
      <c r="AV846" s="20"/>
      <c r="AW846" s="20"/>
      <c r="AX846" s="20"/>
      <c r="AY846" s="20"/>
      <c r="AZ846" s="20"/>
      <c r="BA846" s="20"/>
      <c r="BB846" s="20"/>
      <c r="BC846" s="20"/>
      <c r="BD846" s="20"/>
      <c r="BE846" s="20"/>
      <c r="BF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c r="AB847" s="20"/>
      <c r="AC847" s="20"/>
      <c r="AD847" s="20"/>
      <c r="AE847" s="20"/>
      <c r="AF847" s="20"/>
      <c r="AG847" s="20"/>
      <c r="AH847" s="20"/>
      <c r="AI847" s="20"/>
      <c r="AJ847" s="20"/>
      <c r="AK847" s="20"/>
      <c r="AL847" s="20"/>
      <c r="AM847" s="20"/>
      <c r="AN847" s="20"/>
      <c r="AO847" s="20"/>
      <c r="AP847" s="20"/>
      <c r="AQ847" s="20"/>
      <c r="AR847" s="20"/>
      <c r="AS847" s="20"/>
      <c r="AT847" s="20"/>
      <c r="AU847" s="20"/>
      <c r="AV847" s="20"/>
      <c r="AW847" s="20"/>
      <c r="AX847" s="20"/>
      <c r="AY847" s="20"/>
      <c r="AZ847" s="20"/>
      <c r="BA847" s="20"/>
      <c r="BB847" s="20"/>
      <c r="BC847" s="20"/>
      <c r="BD847" s="20"/>
      <c r="BE847" s="20"/>
      <c r="BF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c r="AB848" s="20"/>
      <c r="AC848" s="20"/>
      <c r="AD848" s="20"/>
      <c r="AE848" s="20"/>
      <c r="AF848" s="20"/>
      <c r="AG848" s="20"/>
      <c r="AH848" s="20"/>
      <c r="AI848" s="20"/>
      <c r="AJ848" s="20"/>
      <c r="AK848" s="20"/>
      <c r="AL848" s="20"/>
      <c r="AM848" s="20"/>
      <c r="AN848" s="20"/>
      <c r="AO848" s="20"/>
      <c r="AP848" s="20"/>
      <c r="AQ848" s="20"/>
      <c r="AR848" s="20"/>
      <c r="AS848" s="20"/>
      <c r="AT848" s="20"/>
      <c r="AU848" s="20"/>
      <c r="AV848" s="20"/>
      <c r="AW848" s="20"/>
      <c r="AX848" s="20"/>
      <c r="AY848" s="20"/>
      <c r="AZ848" s="20"/>
      <c r="BA848" s="20"/>
      <c r="BB848" s="20"/>
      <c r="BC848" s="20"/>
      <c r="BD848" s="20"/>
      <c r="BE848" s="20"/>
      <c r="BF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c r="AB849" s="20"/>
      <c r="AC849" s="20"/>
      <c r="AD849" s="20"/>
      <c r="AE849" s="20"/>
      <c r="AF849" s="20"/>
      <c r="AG849" s="20"/>
      <c r="AH849" s="20"/>
      <c r="AI849" s="20"/>
      <c r="AJ849" s="20"/>
      <c r="AK849" s="20"/>
      <c r="AL849" s="20"/>
      <c r="AM849" s="20"/>
      <c r="AN849" s="20"/>
      <c r="AO849" s="20"/>
      <c r="AP849" s="20"/>
      <c r="AQ849" s="20"/>
      <c r="AR849" s="20"/>
      <c r="AS849" s="20"/>
      <c r="AT849" s="20"/>
      <c r="AU849" s="20"/>
      <c r="AV849" s="20"/>
      <c r="AW849" s="20"/>
      <c r="AX849" s="20"/>
      <c r="AY849" s="20"/>
      <c r="AZ849" s="20"/>
      <c r="BA849" s="20"/>
      <c r="BB849" s="20"/>
      <c r="BC849" s="20"/>
      <c r="BD849" s="20"/>
      <c r="BE849" s="20"/>
      <c r="BF849" s="20"/>
    </row>
    <row r="850">
      <c r="A850" s="20"/>
      <c r="B850" s="20"/>
      <c r="C850" s="20"/>
      <c r="D850" s="20"/>
      <c r="E850" s="20"/>
      <c r="F850" s="20"/>
      <c r="G850" s="20"/>
      <c r="H850" s="20"/>
      <c r="I850" s="20"/>
      <c r="J850" s="20"/>
      <c r="K850" s="20"/>
      <c r="L850" s="20"/>
      <c r="M850" s="47"/>
      <c r="N850" s="20"/>
      <c r="O850" s="20"/>
      <c r="P850" s="47"/>
      <c r="Q850" s="20"/>
      <c r="R850" s="20"/>
      <c r="S850" s="47"/>
      <c r="T850" s="20"/>
      <c r="U850" s="20"/>
      <c r="V850" s="47"/>
      <c r="W850" s="20"/>
      <c r="X850" s="20"/>
      <c r="Y850" s="47"/>
      <c r="Z850" s="20"/>
      <c r="AA850" s="20"/>
      <c r="AB850" s="47"/>
      <c r="AC850" s="20"/>
      <c r="AD850" s="20"/>
      <c r="AE850" s="47"/>
      <c r="AF850" s="20"/>
      <c r="AG850" s="20"/>
      <c r="AH850" s="47"/>
      <c r="AI850" s="20"/>
      <c r="AJ850" s="20"/>
      <c r="AK850" s="47"/>
      <c r="AL850" s="20"/>
      <c r="AM850" s="20"/>
      <c r="AN850" s="47"/>
      <c r="AO850" s="20"/>
      <c r="AP850" s="20"/>
      <c r="AQ850" s="47"/>
      <c r="AR850" s="20"/>
      <c r="AS850" s="20"/>
      <c r="AT850" s="47"/>
      <c r="AU850" s="20"/>
      <c r="AV850" s="20"/>
      <c r="AW850" s="47"/>
      <c r="AX850" s="20"/>
      <c r="AY850" s="20"/>
      <c r="AZ850" s="47"/>
      <c r="BA850" s="20"/>
      <c r="BB850" s="20"/>
      <c r="BC850" s="47"/>
      <c r="BD850" s="20"/>
      <c r="BE850" s="20"/>
      <c r="BF850" s="47"/>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c r="AB851" s="20"/>
      <c r="AC851" s="20"/>
      <c r="AD851" s="20"/>
      <c r="AE851" s="20"/>
      <c r="AF851" s="20"/>
      <c r="AG851" s="20"/>
      <c r="AH851" s="20"/>
      <c r="AI851" s="20"/>
      <c r="AJ851" s="20"/>
      <c r="AK851" s="20"/>
      <c r="AL851" s="20"/>
      <c r="AM851" s="20"/>
      <c r="AN851" s="20"/>
      <c r="AO851" s="20"/>
      <c r="AP851" s="20"/>
      <c r="AQ851" s="20"/>
      <c r="AR851" s="20"/>
      <c r="AS851" s="20"/>
      <c r="AT851" s="20"/>
      <c r="AU851" s="20"/>
      <c r="AV851" s="20"/>
      <c r="AW851" s="20"/>
      <c r="AX851" s="20"/>
      <c r="AY851" s="20"/>
      <c r="AZ851" s="20"/>
      <c r="BA851" s="20"/>
      <c r="BB851" s="20"/>
      <c r="BC851" s="20"/>
      <c r="BD851" s="20"/>
      <c r="BE851" s="20"/>
      <c r="BF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c r="AB852" s="20"/>
      <c r="AC852" s="20"/>
      <c r="AD852" s="20"/>
      <c r="AE852" s="20"/>
      <c r="AF852" s="20"/>
      <c r="AG852" s="20"/>
      <c r="AH852" s="20"/>
      <c r="AI852" s="20"/>
      <c r="AJ852" s="20"/>
      <c r="AK852" s="20"/>
      <c r="AL852" s="20"/>
      <c r="AM852" s="20"/>
      <c r="AN852" s="20"/>
      <c r="AO852" s="20"/>
      <c r="AP852" s="20"/>
      <c r="AQ852" s="20"/>
      <c r="AR852" s="20"/>
      <c r="AS852" s="20"/>
      <c r="AT852" s="20"/>
      <c r="AU852" s="20"/>
      <c r="AV852" s="20"/>
      <c r="AW852" s="20"/>
      <c r="AX852" s="20"/>
      <c r="AY852" s="20"/>
      <c r="AZ852" s="20"/>
      <c r="BA852" s="20"/>
      <c r="BB852" s="20"/>
      <c r="BC852" s="20"/>
      <c r="BD852" s="20"/>
      <c r="BE852" s="20"/>
      <c r="BF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c r="AB853" s="20"/>
      <c r="AC853" s="20"/>
      <c r="AD853" s="20"/>
      <c r="AE853" s="20"/>
      <c r="AF853" s="20"/>
      <c r="AG853" s="20"/>
      <c r="AH853" s="20"/>
      <c r="AI853" s="20"/>
      <c r="AJ853" s="20"/>
      <c r="AK853" s="20"/>
      <c r="AL853" s="20"/>
      <c r="AM853" s="20"/>
      <c r="AN853" s="20"/>
      <c r="AO853" s="20"/>
      <c r="AP853" s="20"/>
      <c r="AQ853" s="20"/>
      <c r="AR853" s="20"/>
      <c r="AS853" s="20"/>
      <c r="AT853" s="20"/>
      <c r="AU853" s="20"/>
      <c r="AV853" s="20"/>
      <c r="AW853" s="20"/>
      <c r="AX853" s="20"/>
      <c r="AY853" s="20"/>
      <c r="AZ853" s="20"/>
      <c r="BA853" s="20"/>
      <c r="BB853" s="20"/>
      <c r="BC853" s="20"/>
      <c r="BD853" s="20"/>
      <c r="BE853" s="20"/>
      <c r="BF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c r="AB854" s="20"/>
      <c r="AC854" s="20"/>
      <c r="AD854" s="20"/>
      <c r="AE854" s="20"/>
      <c r="AF854" s="20"/>
      <c r="AG854" s="20"/>
      <c r="AH854" s="20"/>
      <c r="AI854" s="20"/>
      <c r="AJ854" s="20"/>
      <c r="AK854" s="20"/>
      <c r="AL854" s="20"/>
      <c r="AM854" s="20"/>
      <c r="AN854" s="20"/>
      <c r="AO854" s="20"/>
      <c r="AP854" s="20"/>
      <c r="AQ854" s="20"/>
      <c r="AR854" s="20"/>
      <c r="AS854" s="20"/>
      <c r="AT854" s="20"/>
      <c r="AU854" s="20"/>
      <c r="AV854" s="20"/>
      <c r="AW854" s="20"/>
      <c r="AX854" s="20"/>
      <c r="AY854" s="20"/>
      <c r="AZ854" s="20"/>
      <c r="BA854" s="20"/>
      <c r="BB854" s="20"/>
      <c r="BC854" s="20"/>
      <c r="BD854" s="20"/>
      <c r="BE854" s="20"/>
      <c r="BF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c r="AB855" s="20"/>
      <c r="AC855" s="20"/>
      <c r="AD855" s="20"/>
      <c r="AE855" s="20"/>
      <c r="AF855" s="20"/>
      <c r="AG855" s="20"/>
      <c r="AH855" s="20"/>
      <c r="AI855" s="20"/>
      <c r="AJ855" s="20"/>
      <c r="AK855" s="20"/>
      <c r="AL855" s="20"/>
      <c r="AM855" s="20"/>
      <c r="AN855" s="20"/>
      <c r="AO855" s="20"/>
      <c r="AP855" s="20"/>
      <c r="AQ855" s="20"/>
      <c r="AR855" s="20"/>
      <c r="AS855" s="20"/>
      <c r="AT855" s="20"/>
      <c r="AU855" s="20"/>
      <c r="AV855" s="20"/>
      <c r="AW855" s="20"/>
      <c r="AX855" s="20"/>
      <c r="AY855" s="20"/>
      <c r="AZ855" s="20"/>
      <c r="BA855" s="20"/>
      <c r="BB855" s="20"/>
      <c r="BC855" s="20"/>
      <c r="BD855" s="20"/>
      <c r="BE855" s="20"/>
      <c r="BF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c r="AB856" s="20"/>
      <c r="AC856" s="20"/>
      <c r="AD856" s="20"/>
      <c r="AE856" s="20"/>
      <c r="AF856" s="20"/>
      <c r="AG856" s="20"/>
      <c r="AH856" s="20"/>
      <c r="AI856" s="20"/>
      <c r="AJ856" s="20"/>
      <c r="AK856" s="20"/>
      <c r="AL856" s="20"/>
      <c r="AM856" s="20"/>
      <c r="AN856" s="20"/>
      <c r="AO856" s="20"/>
      <c r="AP856" s="20"/>
      <c r="AQ856" s="20"/>
      <c r="AR856" s="20"/>
      <c r="AS856" s="20"/>
      <c r="AT856" s="20"/>
      <c r="AU856" s="20"/>
      <c r="AV856" s="20"/>
      <c r="AW856" s="20"/>
      <c r="AX856" s="20"/>
      <c r="AY856" s="20"/>
      <c r="AZ856" s="20"/>
      <c r="BA856" s="20"/>
      <c r="BB856" s="20"/>
      <c r="BC856" s="20"/>
      <c r="BD856" s="20"/>
      <c r="BE856" s="20"/>
      <c r="BF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c r="AB857" s="20"/>
      <c r="AC857" s="20"/>
      <c r="AD857" s="20"/>
      <c r="AE857" s="20"/>
      <c r="AF857" s="20"/>
      <c r="AG857" s="20"/>
      <c r="AH857" s="20"/>
      <c r="AI857" s="20"/>
      <c r="AJ857" s="20"/>
      <c r="AK857" s="20"/>
      <c r="AL857" s="20"/>
      <c r="AM857" s="20"/>
      <c r="AN857" s="20"/>
      <c r="AO857" s="20"/>
      <c r="AP857" s="20"/>
      <c r="AQ857" s="20"/>
      <c r="AR857" s="20"/>
      <c r="AS857" s="20"/>
      <c r="AT857" s="20"/>
      <c r="AU857" s="20"/>
      <c r="AV857" s="20"/>
      <c r="AW857" s="20"/>
      <c r="AX857" s="20"/>
      <c r="AY857" s="20"/>
      <c r="AZ857" s="20"/>
      <c r="BA857" s="20"/>
      <c r="BB857" s="20"/>
      <c r="BC857" s="20"/>
      <c r="BD857" s="20"/>
      <c r="BE857" s="20"/>
      <c r="BF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c r="AB858" s="20"/>
      <c r="AC858" s="20"/>
      <c r="AD858" s="20"/>
      <c r="AE858" s="20"/>
      <c r="AF858" s="20"/>
      <c r="AG858" s="20"/>
      <c r="AH858" s="20"/>
      <c r="AI858" s="20"/>
      <c r="AJ858" s="20"/>
      <c r="AK858" s="20"/>
      <c r="AL858" s="20"/>
      <c r="AM858" s="20"/>
      <c r="AN858" s="20"/>
      <c r="AO858" s="20"/>
      <c r="AP858" s="20"/>
      <c r="AQ858" s="20"/>
      <c r="AR858" s="20"/>
      <c r="AS858" s="20"/>
      <c r="AT858" s="20"/>
      <c r="AU858" s="20"/>
      <c r="AV858" s="20"/>
      <c r="AW858" s="20"/>
      <c r="AX858" s="20"/>
      <c r="AY858" s="20"/>
      <c r="AZ858" s="20"/>
      <c r="BA858" s="20"/>
      <c r="BB858" s="20"/>
      <c r="BC858" s="20"/>
      <c r="BD858" s="20"/>
      <c r="BE858" s="20"/>
      <c r="BF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c r="AB859" s="20"/>
      <c r="AC859" s="20"/>
      <c r="AD859" s="20"/>
      <c r="AE859" s="20"/>
      <c r="AF859" s="20"/>
      <c r="AG859" s="20"/>
      <c r="AH859" s="20"/>
      <c r="AI859" s="20"/>
      <c r="AJ859" s="20"/>
      <c r="AK859" s="20"/>
      <c r="AL859" s="20"/>
      <c r="AM859" s="20"/>
      <c r="AN859" s="20"/>
      <c r="AO859" s="20"/>
      <c r="AP859" s="20"/>
      <c r="AQ859" s="20"/>
      <c r="AR859" s="20"/>
      <c r="AS859" s="20"/>
      <c r="AT859" s="20"/>
      <c r="AU859" s="20"/>
      <c r="AV859" s="20"/>
      <c r="AW859" s="20"/>
      <c r="AX859" s="20"/>
      <c r="AY859" s="20"/>
      <c r="AZ859" s="20"/>
      <c r="BA859" s="20"/>
      <c r="BB859" s="20"/>
      <c r="BC859" s="20"/>
      <c r="BD859" s="20"/>
      <c r="BE859" s="20"/>
      <c r="BF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c r="AB860" s="20"/>
      <c r="AC860" s="20"/>
      <c r="AD860" s="20"/>
      <c r="AE860" s="20"/>
      <c r="AF860" s="20"/>
      <c r="AG860" s="20"/>
      <c r="AH860" s="20"/>
      <c r="AI860" s="20"/>
      <c r="AJ860" s="20"/>
      <c r="AK860" s="20"/>
      <c r="AL860" s="20"/>
      <c r="AM860" s="20"/>
      <c r="AN860" s="20"/>
      <c r="AO860" s="20"/>
      <c r="AP860" s="20"/>
      <c r="AQ860" s="20"/>
      <c r="AR860" s="20"/>
      <c r="AS860" s="20"/>
      <c r="AT860" s="20"/>
      <c r="AU860" s="20"/>
      <c r="AV860" s="20"/>
      <c r="AW860" s="20"/>
      <c r="AX860" s="20"/>
      <c r="AY860" s="20"/>
      <c r="AZ860" s="20"/>
      <c r="BA860" s="20"/>
      <c r="BB860" s="20"/>
      <c r="BC860" s="20"/>
      <c r="BD860" s="20"/>
      <c r="BE860" s="20"/>
      <c r="BF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c r="AB861" s="20"/>
      <c r="AC861" s="20"/>
      <c r="AD861" s="20"/>
      <c r="AE861" s="20"/>
      <c r="AF861" s="20"/>
      <c r="AG861" s="20"/>
      <c r="AH861" s="20"/>
      <c r="AI861" s="20"/>
      <c r="AJ861" s="20"/>
      <c r="AK861" s="20"/>
      <c r="AL861" s="20"/>
      <c r="AM861" s="20"/>
      <c r="AN861" s="20"/>
      <c r="AO861" s="20"/>
      <c r="AP861" s="20"/>
      <c r="AQ861" s="20"/>
      <c r="AR861" s="20"/>
      <c r="AS861" s="20"/>
      <c r="AT861" s="20"/>
      <c r="AU861" s="20"/>
      <c r="AV861" s="20"/>
      <c r="AW861" s="20"/>
      <c r="AX861" s="20"/>
      <c r="AY861" s="20"/>
      <c r="AZ861" s="20"/>
      <c r="BA861" s="20"/>
      <c r="BB861" s="20"/>
      <c r="BC861" s="20"/>
      <c r="BD861" s="20"/>
      <c r="BE861" s="20"/>
      <c r="BF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c r="AB862" s="20"/>
      <c r="AC862" s="20"/>
      <c r="AD862" s="20"/>
      <c r="AE862" s="20"/>
      <c r="AF862" s="20"/>
      <c r="AG862" s="20"/>
      <c r="AH862" s="20"/>
      <c r="AI862" s="20"/>
      <c r="AJ862" s="20"/>
      <c r="AK862" s="20"/>
      <c r="AL862" s="20"/>
      <c r="AM862" s="20"/>
      <c r="AN862" s="20"/>
      <c r="AO862" s="20"/>
      <c r="AP862" s="20"/>
      <c r="AQ862" s="20"/>
      <c r="AR862" s="20"/>
      <c r="AS862" s="20"/>
      <c r="AT862" s="20"/>
      <c r="AU862" s="20"/>
      <c r="AV862" s="20"/>
      <c r="AW862" s="20"/>
      <c r="AX862" s="20"/>
      <c r="AY862" s="20"/>
      <c r="AZ862" s="20"/>
      <c r="BA862" s="20"/>
      <c r="BB862" s="20"/>
      <c r="BC862" s="20"/>
      <c r="BD862" s="20"/>
      <c r="BE862" s="20"/>
      <c r="BF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c r="AB863" s="20"/>
      <c r="AC863" s="20"/>
      <c r="AD863" s="20"/>
      <c r="AE863" s="20"/>
      <c r="AF863" s="20"/>
      <c r="AG863" s="20"/>
      <c r="AH863" s="20"/>
      <c r="AI863" s="20"/>
      <c r="AJ863" s="20"/>
      <c r="AK863" s="20"/>
      <c r="AL863" s="20"/>
      <c r="AM863" s="20"/>
      <c r="AN863" s="20"/>
      <c r="AO863" s="20"/>
      <c r="AP863" s="20"/>
      <c r="AQ863" s="20"/>
      <c r="AR863" s="20"/>
      <c r="AS863" s="20"/>
      <c r="AT863" s="20"/>
      <c r="AU863" s="20"/>
      <c r="AV863" s="20"/>
      <c r="AW863" s="20"/>
      <c r="AX863" s="20"/>
      <c r="AY863" s="20"/>
      <c r="AZ863" s="20"/>
      <c r="BA863" s="20"/>
      <c r="BB863" s="20"/>
      <c r="BC863" s="20"/>
      <c r="BD863" s="20"/>
      <c r="BE863" s="20"/>
      <c r="BF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c r="AB864" s="20"/>
      <c r="AC864" s="20"/>
      <c r="AD864" s="20"/>
      <c r="AE864" s="20"/>
      <c r="AF864" s="20"/>
      <c r="AG864" s="20"/>
      <c r="AH864" s="20"/>
      <c r="AI864" s="20"/>
      <c r="AJ864" s="20"/>
      <c r="AK864" s="20"/>
      <c r="AL864" s="20"/>
      <c r="AM864" s="20"/>
      <c r="AN864" s="20"/>
      <c r="AO864" s="20"/>
      <c r="AP864" s="20"/>
      <c r="AQ864" s="20"/>
      <c r="AR864" s="20"/>
      <c r="AS864" s="20"/>
      <c r="AT864" s="20"/>
      <c r="AU864" s="20"/>
      <c r="AV864" s="20"/>
      <c r="AW864" s="20"/>
      <c r="AX864" s="20"/>
      <c r="AY864" s="20"/>
      <c r="AZ864" s="20"/>
      <c r="BA864" s="20"/>
      <c r="BB864" s="20"/>
      <c r="BC864" s="20"/>
      <c r="BD864" s="20"/>
      <c r="BE864" s="20"/>
      <c r="BF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c r="AB865" s="20"/>
      <c r="AC865" s="20"/>
      <c r="AD865" s="20"/>
      <c r="AE865" s="20"/>
      <c r="AF865" s="20"/>
      <c r="AG865" s="20"/>
      <c r="AH865" s="20"/>
      <c r="AI865" s="20"/>
      <c r="AJ865" s="20"/>
      <c r="AK865" s="20"/>
      <c r="AL865" s="20"/>
      <c r="AM865" s="20"/>
      <c r="AN865" s="20"/>
      <c r="AO865" s="20"/>
      <c r="AP865" s="20"/>
      <c r="AQ865" s="20"/>
      <c r="AR865" s="20"/>
      <c r="AS865" s="20"/>
      <c r="AT865" s="20"/>
      <c r="AU865" s="20"/>
      <c r="AV865" s="20"/>
      <c r="AW865" s="20"/>
      <c r="AX865" s="20"/>
      <c r="AY865" s="20"/>
      <c r="AZ865" s="20"/>
      <c r="BA865" s="20"/>
      <c r="BB865" s="20"/>
      <c r="BC865" s="20"/>
      <c r="BD865" s="20"/>
      <c r="BE865" s="20"/>
      <c r="BF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c r="AB866" s="20"/>
      <c r="AC866" s="20"/>
      <c r="AD866" s="20"/>
      <c r="AE866" s="20"/>
      <c r="AF866" s="20"/>
      <c r="AG866" s="20"/>
      <c r="AH866" s="20"/>
      <c r="AI866" s="20"/>
      <c r="AJ866" s="20"/>
      <c r="AK866" s="20"/>
      <c r="AL866" s="20"/>
      <c r="AM866" s="20"/>
      <c r="AN866" s="20"/>
      <c r="AO866" s="20"/>
      <c r="AP866" s="20"/>
      <c r="AQ866" s="20"/>
      <c r="AR866" s="20"/>
      <c r="AS866" s="20"/>
      <c r="AT866" s="20"/>
      <c r="AU866" s="20"/>
      <c r="AV866" s="20"/>
      <c r="AW866" s="20"/>
      <c r="AX866" s="20"/>
      <c r="AY866" s="20"/>
      <c r="AZ866" s="20"/>
      <c r="BA866" s="20"/>
      <c r="BB866" s="20"/>
      <c r="BC866" s="20"/>
      <c r="BD866" s="20"/>
      <c r="BE866" s="20"/>
      <c r="BF866" s="20"/>
    </row>
  </sheetData>
  <mergeCells count="58">
    <mergeCell ref="AL2:AN2"/>
    <mergeCell ref="AO2:AQ2"/>
    <mergeCell ref="A85:C85"/>
    <mergeCell ref="A97:C97"/>
    <mergeCell ref="N3:P4"/>
    <mergeCell ref="K3:M4"/>
    <mergeCell ref="H3:J4"/>
    <mergeCell ref="AU2:AW2"/>
    <mergeCell ref="AR2:AT2"/>
    <mergeCell ref="AL1:AN1"/>
    <mergeCell ref="AI1:AK1"/>
    <mergeCell ref="AF1:AH1"/>
    <mergeCell ref="AC1:AE1"/>
    <mergeCell ref="AR1:AT1"/>
    <mergeCell ref="AU1:AW1"/>
    <mergeCell ref="AO1:AQ1"/>
    <mergeCell ref="AF3:AH4"/>
    <mergeCell ref="AI3:AK4"/>
    <mergeCell ref="AO3:AQ4"/>
    <mergeCell ref="AL3:AN4"/>
    <mergeCell ref="W3:Y4"/>
    <mergeCell ref="BD3:BF4"/>
    <mergeCell ref="AC2:AE2"/>
    <mergeCell ref="AI2:AK2"/>
    <mergeCell ref="AF2:AH2"/>
    <mergeCell ref="T3:V4"/>
    <mergeCell ref="Z2:AB2"/>
    <mergeCell ref="Z3:AB4"/>
    <mergeCell ref="AC3:AE4"/>
    <mergeCell ref="BA3:BC4"/>
    <mergeCell ref="BA2:BC2"/>
    <mergeCell ref="BA1:BC1"/>
    <mergeCell ref="BD1:BF1"/>
    <mergeCell ref="BD2:BF2"/>
    <mergeCell ref="AX1:AZ1"/>
    <mergeCell ref="AX3:AZ4"/>
    <mergeCell ref="AX2:AZ2"/>
    <mergeCell ref="N2:P2"/>
    <mergeCell ref="N1:P1"/>
    <mergeCell ref="H1:J1"/>
    <mergeCell ref="K1:M1"/>
    <mergeCell ref="H2:J2"/>
    <mergeCell ref="K2:M2"/>
    <mergeCell ref="A4:C4"/>
    <mergeCell ref="D4:G4"/>
    <mergeCell ref="Q3:S4"/>
    <mergeCell ref="A6:C6"/>
    <mergeCell ref="AR3:AT4"/>
    <mergeCell ref="AU3:AW4"/>
    <mergeCell ref="Z1:AB1"/>
    <mergeCell ref="W1:Y1"/>
    <mergeCell ref="W2:Y2"/>
    <mergeCell ref="T2:V2"/>
    <mergeCell ref="T1:V1"/>
    <mergeCell ref="Q1:S1"/>
    <mergeCell ref="B2:C2"/>
    <mergeCell ref="B1:C1"/>
    <mergeCell ref="Q2:S2"/>
  </mergeCells>
  <conditionalFormatting sqref="H6:J866">
    <cfRule type="expression" dxfId="3" priority="1">
      <formula>$J:$J="Match"</formula>
    </cfRule>
  </conditionalFormatting>
  <conditionalFormatting sqref="H6:J866">
    <cfRule type="expression" dxfId="4" priority="2">
      <formula>$J:$J="Partial Match"</formula>
    </cfRule>
  </conditionalFormatting>
  <conditionalFormatting sqref="K6:M866">
    <cfRule type="expression" dxfId="5" priority="3">
      <formula>$M:$M=""</formula>
    </cfRule>
  </conditionalFormatting>
  <conditionalFormatting sqref="H6:J866">
    <cfRule type="expression" dxfId="6" priority="4">
      <formula>$J:$J="No Match"</formula>
    </cfRule>
  </conditionalFormatting>
  <conditionalFormatting sqref="A6:G866">
    <cfRule type="expression" dxfId="0" priority="5">
      <formula>$E:$E="Minimum"</formula>
    </cfRule>
  </conditionalFormatting>
  <conditionalFormatting sqref="A6:G866">
    <cfRule type="expression" dxfId="1" priority="6">
      <formula>$E:$E="Recommended"</formula>
    </cfRule>
  </conditionalFormatting>
  <conditionalFormatting sqref="A6:G866">
    <cfRule type="expression" dxfId="2" priority="7">
      <formula>$E:$E="Optional"</formula>
    </cfRule>
  </conditionalFormatting>
  <conditionalFormatting sqref="K6:M866">
    <cfRule type="expression" dxfId="3" priority="8">
      <formula>$M:$M="Match"</formula>
    </cfRule>
  </conditionalFormatting>
  <conditionalFormatting sqref="K6:M866">
    <cfRule type="expression" dxfId="4" priority="9">
      <formula>$M:$M="Partial Match"</formula>
    </cfRule>
  </conditionalFormatting>
  <conditionalFormatting sqref="H6:J866">
    <cfRule type="expression" dxfId="5" priority="10">
      <formula>$J:$J=""</formula>
    </cfRule>
  </conditionalFormatting>
  <conditionalFormatting sqref="K6:M866">
    <cfRule type="expression" dxfId="6" priority="11">
      <formula>$M:$M="No Match"</formula>
    </cfRule>
  </conditionalFormatting>
  <conditionalFormatting sqref="N6:P866">
    <cfRule type="expression" dxfId="3" priority="12">
      <formula>$P:$P="Match"</formula>
    </cfRule>
  </conditionalFormatting>
  <conditionalFormatting sqref="N6:P866">
    <cfRule type="expression" dxfId="4" priority="13">
      <formula>$P:$P="Partial Match"</formula>
    </cfRule>
  </conditionalFormatting>
  <conditionalFormatting sqref="N6:P866">
    <cfRule type="expression" dxfId="6" priority="14">
      <formula>$P:$P="No Match"</formula>
    </cfRule>
  </conditionalFormatting>
  <conditionalFormatting sqref="N6:P866">
    <cfRule type="expression" dxfId="5" priority="15">
      <formula>$P:$P=""</formula>
    </cfRule>
  </conditionalFormatting>
  <conditionalFormatting sqref="Q6:S866">
    <cfRule type="expression" dxfId="3" priority="16">
      <formula>$S:$S="Match"</formula>
    </cfRule>
  </conditionalFormatting>
  <conditionalFormatting sqref="Q6:S866">
    <cfRule type="expression" dxfId="4" priority="17">
      <formula>$S:$S="Partial Match"</formula>
    </cfRule>
  </conditionalFormatting>
  <conditionalFormatting sqref="Q6:S866">
    <cfRule type="expression" dxfId="6" priority="18">
      <formula>$S:$S="No Match"</formula>
    </cfRule>
  </conditionalFormatting>
  <conditionalFormatting sqref="Q6:S866">
    <cfRule type="expression" dxfId="5" priority="19">
      <formula>$S:$S=""</formula>
    </cfRule>
  </conditionalFormatting>
  <conditionalFormatting sqref="T6:V866">
    <cfRule type="expression" dxfId="3" priority="20">
      <formula>$V:$V="Match"</formula>
    </cfRule>
  </conditionalFormatting>
  <conditionalFormatting sqref="W6:Y866">
    <cfRule type="expression" dxfId="4" priority="21">
      <formula>$Y:$Y="Partial Match"</formula>
    </cfRule>
  </conditionalFormatting>
  <conditionalFormatting sqref="T6:V866">
    <cfRule type="expression" dxfId="6" priority="22">
      <formula>$V:$V="No Match"</formula>
    </cfRule>
  </conditionalFormatting>
  <conditionalFormatting sqref="T6:V866">
    <cfRule type="expression" dxfId="5" priority="23">
      <formula>$V:$V=""</formula>
    </cfRule>
  </conditionalFormatting>
  <conditionalFormatting sqref="W6:Y866">
    <cfRule type="expression" dxfId="3" priority="24">
      <formula>$Y:$Y="Match"</formula>
    </cfRule>
  </conditionalFormatting>
  <conditionalFormatting sqref="T6:V866">
    <cfRule type="expression" dxfId="4" priority="25">
      <formula>$V:$V="Partial Match"</formula>
    </cfRule>
  </conditionalFormatting>
  <conditionalFormatting sqref="W6:Y866">
    <cfRule type="expression" dxfId="6" priority="26">
      <formula>$Y:$Y="No Match"</formula>
    </cfRule>
  </conditionalFormatting>
  <conditionalFormatting sqref="W6:Y866">
    <cfRule type="expression" dxfId="5" priority="27">
      <formula>$Y:$Y=""</formula>
    </cfRule>
  </conditionalFormatting>
  <conditionalFormatting sqref="Z6:AB866">
    <cfRule type="expression" dxfId="4" priority="28">
      <formula>$AB:$AB="Partial Match"</formula>
    </cfRule>
  </conditionalFormatting>
  <conditionalFormatting sqref="Z6:AB866">
    <cfRule type="expression" dxfId="3" priority="29">
      <formula>$AB:$AB="Match"</formula>
    </cfRule>
  </conditionalFormatting>
  <conditionalFormatting sqref="Z6:AB866">
    <cfRule type="expression" dxfId="6" priority="30">
      <formula>$AB:$AB="No Match"</formula>
    </cfRule>
  </conditionalFormatting>
  <conditionalFormatting sqref="Z6:AB866">
    <cfRule type="expression" dxfId="5" priority="31">
      <formula>$AB:$AB=""</formula>
    </cfRule>
  </conditionalFormatting>
  <conditionalFormatting sqref="AC6:AE866">
    <cfRule type="expression" dxfId="4" priority="32">
      <formula>$AE:$AE="Partial Match"</formula>
    </cfRule>
  </conditionalFormatting>
  <conditionalFormatting sqref="AC6:AE866">
    <cfRule type="expression" dxfId="3" priority="33">
      <formula>$AE:$AE="Match"</formula>
    </cfRule>
  </conditionalFormatting>
  <conditionalFormatting sqref="AC6:AE866">
    <cfRule type="expression" dxfId="6" priority="34">
      <formula>$AE:$AE="No Match"</formula>
    </cfRule>
  </conditionalFormatting>
  <conditionalFormatting sqref="AC6:AE866">
    <cfRule type="expression" dxfId="5" priority="35">
      <formula>$AE:$AE=""</formula>
    </cfRule>
  </conditionalFormatting>
  <conditionalFormatting sqref="AF6:AH866">
    <cfRule type="expression" dxfId="4" priority="36">
      <formula>$AH:$AH="Partial Match"</formula>
    </cfRule>
  </conditionalFormatting>
  <conditionalFormatting sqref="AF6:AH866">
    <cfRule type="expression" dxfId="3" priority="37">
      <formula>$AH:$AH="Match"</formula>
    </cfRule>
  </conditionalFormatting>
  <conditionalFormatting sqref="AF6:AH866">
    <cfRule type="expression" dxfId="6" priority="38">
      <formula>$AH:$AH="No Match"</formula>
    </cfRule>
  </conditionalFormatting>
  <conditionalFormatting sqref="AF6:AH866">
    <cfRule type="expression" dxfId="5" priority="39">
      <formula>$AH:$AH=""</formula>
    </cfRule>
  </conditionalFormatting>
  <conditionalFormatting sqref="AI6:AK866">
    <cfRule type="expression" dxfId="4" priority="40">
      <formula>$AK:$AK="Partial Match"</formula>
    </cfRule>
  </conditionalFormatting>
  <conditionalFormatting sqref="AI6:AK866">
    <cfRule type="expression" dxfId="3" priority="41">
      <formula>$AK:$AK="Match"</formula>
    </cfRule>
  </conditionalFormatting>
  <conditionalFormatting sqref="AL6:AN866">
    <cfRule type="expression" dxfId="6" priority="42">
      <formula>$AN:$AN="No Match"</formula>
    </cfRule>
  </conditionalFormatting>
  <conditionalFormatting sqref="AI6:AK866">
    <cfRule type="expression" dxfId="5" priority="43">
      <formula>$AK:$AK=""</formula>
    </cfRule>
  </conditionalFormatting>
  <conditionalFormatting sqref="AL6:AN866">
    <cfRule type="expression" dxfId="4" priority="44">
      <formula>$AN:$AN="Partial Match"</formula>
    </cfRule>
  </conditionalFormatting>
  <conditionalFormatting sqref="AL6:AN866">
    <cfRule type="expression" dxfId="3" priority="45">
      <formula>$AN:$AN="Match"</formula>
    </cfRule>
  </conditionalFormatting>
  <conditionalFormatting sqref="AI6:AK866">
    <cfRule type="expression" dxfId="6" priority="46">
      <formula>$AK:$AK="No Match"</formula>
    </cfRule>
  </conditionalFormatting>
  <conditionalFormatting sqref="AL6:AN866">
    <cfRule type="expression" dxfId="5" priority="47">
      <formula>$AN:$AN=""</formula>
    </cfRule>
  </conditionalFormatting>
  <conditionalFormatting sqref="AO6:AQ866">
    <cfRule type="expression" dxfId="6" priority="48">
      <formula>$AQ:$AQ="No Match"</formula>
    </cfRule>
  </conditionalFormatting>
  <conditionalFormatting sqref="AO6:AQ866">
    <cfRule type="expression" dxfId="4" priority="49">
      <formula>$AQ:$AQ="Partial Match"</formula>
    </cfRule>
  </conditionalFormatting>
  <conditionalFormatting sqref="AO6:AQ866">
    <cfRule type="expression" dxfId="3" priority="50">
      <formula>$AQ:$AQ="Match"</formula>
    </cfRule>
  </conditionalFormatting>
  <conditionalFormatting sqref="AO6:AQ866">
    <cfRule type="expression" dxfId="5" priority="51">
      <formula>$AQ:$AQ=""</formula>
    </cfRule>
  </conditionalFormatting>
  <conditionalFormatting sqref="AR6:AT866">
    <cfRule type="expression" dxfId="6" priority="52">
      <formula>$AT:$AT="No Match"</formula>
    </cfRule>
  </conditionalFormatting>
  <conditionalFormatting sqref="AR6:AT866">
    <cfRule type="expression" dxfId="4" priority="53">
      <formula>$AT:$AT="Partial Match"</formula>
    </cfRule>
  </conditionalFormatting>
  <conditionalFormatting sqref="AR6:AT866">
    <cfRule type="expression" dxfId="3" priority="54">
      <formula>$AT:$AT="Match"</formula>
    </cfRule>
  </conditionalFormatting>
  <conditionalFormatting sqref="AR6:AT866">
    <cfRule type="expression" dxfId="5" priority="55">
      <formula>$AT:$AT=""</formula>
    </cfRule>
  </conditionalFormatting>
  <conditionalFormatting sqref="AU6:AW866">
    <cfRule type="expression" dxfId="6" priority="56">
      <formula>$AW:$AW="No Match"</formula>
    </cfRule>
  </conditionalFormatting>
  <conditionalFormatting sqref="AU6:AW866">
    <cfRule type="expression" dxfId="4" priority="57">
      <formula>$AW:$AW="Partial Match"</formula>
    </cfRule>
  </conditionalFormatting>
  <conditionalFormatting sqref="AU6:AW866">
    <cfRule type="expression" dxfId="3" priority="58">
      <formula>$AW:$AW="Match"</formula>
    </cfRule>
  </conditionalFormatting>
  <conditionalFormatting sqref="AU6:AW866">
    <cfRule type="expression" dxfId="5" priority="59">
      <formula>$AW:$AW=""</formula>
    </cfRule>
  </conditionalFormatting>
  <conditionalFormatting sqref="AX6:AZ866">
    <cfRule type="expression" dxfId="6" priority="60">
      <formula>$AZ:$AZ="No Match"</formula>
    </cfRule>
  </conditionalFormatting>
  <conditionalFormatting sqref="AX6:AZ866">
    <cfRule type="expression" dxfId="4" priority="61">
      <formula>$AZ:$AZ="Partial Match"</formula>
    </cfRule>
  </conditionalFormatting>
  <conditionalFormatting sqref="AX6:AZ866">
    <cfRule type="expression" dxfId="3" priority="62">
      <formula>$AZ:$AZ="Match"</formula>
    </cfRule>
  </conditionalFormatting>
  <conditionalFormatting sqref="AX6:AZ866">
    <cfRule type="expression" dxfId="5" priority="63">
      <formula>$AZ:$AZ=""</formula>
    </cfRule>
  </conditionalFormatting>
  <conditionalFormatting sqref="BA6:BC866">
    <cfRule type="expression" dxfId="6" priority="64">
      <formula>$BC:$BC="No Match"</formula>
    </cfRule>
  </conditionalFormatting>
  <conditionalFormatting sqref="BA6:BC866">
    <cfRule type="expression" dxfId="4" priority="65">
      <formula>$BC:$BC="Partial Match"</formula>
    </cfRule>
  </conditionalFormatting>
  <conditionalFormatting sqref="BA6:BC866">
    <cfRule type="expression" dxfId="3" priority="66">
      <formula>$BC:$BC="Match"</formula>
    </cfRule>
  </conditionalFormatting>
  <conditionalFormatting sqref="BA6:BC866">
    <cfRule type="expression" dxfId="5" priority="67">
      <formula>$BC:$BC=""</formula>
    </cfRule>
  </conditionalFormatting>
  <conditionalFormatting sqref="BD6:BF866">
    <cfRule type="expression" dxfId="6" priority="68">
      <formula>$BF:$BF="No Match"</formula>
    </cfRule>
  </conditionalFormatting>
  <conditionalFormatting sqref="BD6:BF866">
    <cfRule type="expression" dxfId="4" priority="69">
      <formula>$BF:$BF="Partial Match"</formula>
    </cfRule>
  </conditionalFormatting>
  <conditionalFormatting sqref="BD6:BF866">
    <cfRule type="expression" dxfId="3" priority="70">
      <formula>$BF:$BF="Match"</formula>
    </cfRule>
  </conditionalFormatting>
  <conditionalFormatting sqref="BD6:BF866">
    <cfRule type="expression" dxfId="5" priority="71">
      <formula>$BF:$BF=""</formula>
    </cfRule>
  </conditionalFormatting>
  <dataValidations>
    <dataValidation type="list" allowBlank="1" showInputMessage="1" showErrorMessage="1" prompt="Suggestions to use or not in Bioschemas Specification" sqref="E6:E866">
      <formula1>"Minimum,Recommended,Optional"</formula1>
    </dataValidation>
    <dataValidation type="list" allowBlank="1" showInputMessage="1" showErrorMessage="1" prompt="Select if this field matches in the specific Use Case " sqref="P6:P866 S6:S866 V6:V866 Y6:Y866 AB6:AB866 AE6:AE866 AH6:AH866 AK6:AK866 AN6:AN866 AQ6:AQ866 AT6:AT866 AW6:AW866 AZ6:AZ866 BC6:BC866 BF6:BF866">
      <formula1>"Match,Not Match,Partial Match"</formula1>
    </dataValidation>
    <dataValidation type="list" allowBlank="1" sqref="F6:F866">
      <formula1>"ONE,MANY"</formula1>
    </dataValidation>
    <dataValidation type="list" allowBlank="1" showInputMessage="1" showErrorMessage="1" prompt="Select if this field matches in the specific Use Case " sqref="J6:J866 M6:M866">
      <formula1>"Match,No Match,Partial Match"</formula1>
    </dataValidation>
  </dataValidations>
  <hyperlinks>
    <hyperlink r:id="rId1" ref="H1"/>
    <hyperlink r:id="rId2" ref="H2"/>
    <hyperlink r:id="rId3" ref="K2"/>
    <hyperlink r:id="rId4" ref="N2"/>
    <hyperlink r:id="rId5" ref="Q2"/>
    <hyperlink r:id="rId6" ref="T2"/>
    <hyperlink r:id="rId7" ref="W2"/>
    <hyperlink r:id="rId8" ref="Z2"/>
    <hyperlink r:id="rId9" ref="AC2"/>
    <hyperlink r:id="rId10" ref="AF2"/>
    <hyperlink r:id="rId11" ref="AI2"/>
    <hyperlink r:id="rId12" location="___Software" ref="AL2"/>
    <hyperlink r:id="rId13" ref="AO2"/>
    <hyperlink r:id="rId14" ref="AR2"/>
    <hyperlink r:id="rId15" ref="AU2"/>
    <hyperlink r:id="rId16" ref="AX2"/>
    <hyperlink r:id="rId17" ref="BA2"/>
    <hyperlink r:id="rId18" ref="BD2"/>
    <hyperlink r:id="rId19" ref="A4"/>
    <hyperlink r:id="rId20" ref="A7"/>
    <hyperlink r:id="rId21" ref="B7"/>
    <hyperlink r:id="rId22" ref="C7"/>
    <hyperlink r:id="rId23" ref="A8"/>
    <hyperlink r:id="rId24" ref="B8"/>
    <hyperlink r:id="rId25" ref="A9"/>
    <hyperlink r:id="rId26" ref="B9"/>
    <hyperlink r:id="rId27" ref="A10"/>
    <hyperlink r:id="rId28" ref="B10"/>
    <hyperlink r:id="rId29" ref="A11"/>
    <hyperlink r:id="rId30" ref="B11"/>
    <hyperlink r:id="rId31" ref="C11"/>
    <hyperlink r:id="rId32" ref="A12"/>
    <hyperlink r:id="rId33" ref="B12"/>
    <hyperlink r:id="rId34" ref="C12"/>
    <hyperlink r:id="rId35" ref="A13"/>
    <hyperlink r:id="rId36" ref="B13"/>
    <hyperlink r:id="rId37" ref="C13"/>
    <hyperlink r:id="rId38" ref="A14"/>
    <hyperlink r:id="rId39" ref="B14"/>
    <hyperlink r:id="rId40" ref="C14"/>
    <hyperlink r:id="rId41" ref="A15"/>
    <hyperlink r:id="rId42" ref="B15"/>
    <hyperlink r:id="rId43" ref="A16"/>
    <hyperlink r:id="rId44" ref="B16"/>
    <hyperlink r:id="rId45" ref="A17"/>
    <hyperlink r:id="rId46" ref="B17"/>
    <hyperlink r:id="rId47" ref="A18"/>
    <hyperlink r:id="rId48" ref="B18"/>
    <hyperlink r:id="rId49" ref="A19"/>
    <hyperlink r:id="rId50" ref="B19"/>
    <hyperlink r:id="rId51" ref="A20"/>
    <hyperlink r:id="rId52" ref="B20"/>
    <hyperlink r:id="rId53" ref="C20"/>
    <hyperlink r:id="rId54" ref="A21"/>
    <hyperlink r:id="rId55" ref="B21"/>
    <hyperlink r:id="rId56" ref="A22"/>
    <hyperlink r:id="rId57" ref="A23"/>
    <hyperlink r:id="rId58" ref="B23"/>
    <hyperlink r:id="rId59" ref="C23"/>
    <hyperlink r:id="rId60" ref="A24"/>
    <hyperlink r:id="rId61" ref="B24"/>
    <hyperlink r:id="rId62" ref="A25"/>
    <hyperlink r:id="rId63" ref="A26"/>
    <hyperlink r:id="rId64" ref="B26"/>
    <hyperlink r:id="rId65" ref="A27"/>
    <hyperlink r:id="rId66" ref="B27"/>
    <hyperlink r:id="rId67" ref="A28"/>
    <hyperlink r:id="rId68" ref="B28"/>
    <hyperlink r:id="rId69" ref="A29"/>
    <hyperlink r:id="rId70" ref="B29"/>
    <hyperlink r:id="rId71" ref="A30"/>
    <hyperlink r:id="rId72" ref="A31"/>
    <hyperlink r:id="rId73" ref="A32"/>
    <hyperlink r:id="rId74" ref="B32"/>
    <hyperlink r:id="rId75" ref="A33"/>
    <hyperlink r:id="rId76" ref="A34"/>
    <hyperlink r:id="rId77" ref="A35"/>
    <hyperlink r:id="rId78" ref="A36"/>
    <hyperlink r:id="rId79" ref="B36"/>
    <hyperlink r:id="rId80" ref="A37"/>
    <hyperlink r:id="rId81" ref="B37"/>
    <hyperlink r:id="rId82" ref="A38"/>
    <hyperlink r:id="rId83" ref="B38"/>
    <hyperlink r:id="rId84" ref="A39"/>
    <hyperlink r:id="rId85" ref="B39"/>
    <hyperlink r:id="rId86" ref="A40"/>
    <hyperlink r:id="rId87" ref="B40"/>
    <hyperlink r:id="rId88" ref="A41"/>
    <hyperlink r:id="rId89" ref="B41"/>
    <hyperlink r:id="rId90" ref="C41"/>
    <hyperlink r:id="rId91" ref="A42"/>
    <hyperlink r:id="rId92" ref="B42"/>
    <hyperlink r:id="rId93" ref="C42"/>
    <hyperlink r:id="rId94" ref="A43"/>
    <hyperlink r:id="rId95" ref="C43"/>
    <hyperlink r:id="rId96" ref="A44"/>
    <hyperlink r:id="rId97" ref="A45"/>
    <hyperlink r:id="rId98" ref="A46"/>
    <hyperlink r:id="rId99" ref="B46"/>
    <hyperlink r:id="rId100" ref="C46"/>
    <hyperlink r:id="rId101" ref="A47"/>
    <hyperlink r:id="rId102" ref="B47"/>
    <hyperlink r:id="rId103" ref="A48"/>
    <hyperlink r:id="rId104" ref="A49"/>
    <hyperlink r:id="rId105" ref="B49"/>
    <hyperlink r:id="rId106" ref="C49"/>
    <hyperlink r:id="rId107" ref="A50"/>
    <hyperlink r:id="rId108" ref="B50"/>
    <hyperlink r:id="rId109" ref="A51"/>
    <hyperlink r:id="rId110" ref="B51"/>
    <hyperlink r:id="rId111" ref="C51"/>
    <hyperlink r:id="rId112" ref="A52"/>
    <hyperlink r:id="rId113" ref="C52"/>
    <hyperlink r:id="rId114" ref="A53"/>
    <hyperlink r:id="rId115" ref="B53"/>
    <hyperlink r:id="rId116" ref="A54"/>
    <hyperlink r:id="rId117" ref="B54"/>
    <hyperlink r:id="rId118" ref="C54"/>
    <hyperlink r:id="rId119" ref="A55"/>
    <hyperlink r:id="rId120" ref="B55"/>
    <hyperlink r:id="rId121" ref="A56"/>
    <hyperlink r:id="rId122" ref="B56"/>
    <hyperlink r:id="rId123" ref="A57"/>
    <hyperlink r:id="rId124" ref="A58"/>
    <hyperlink r:id="rId125" ref="B58"/>
    <hyperlink r:id="rId126" ref="A59"/>
    <hyperlink r:id="rId127" ref="B59"/>
    <hyperlink r:id="rId128" ref="C59"/>
    <hyperlink r:id="rId129" ref="A60"/>
    <hyperlink r:id="rId130" ref="A61"/>
    <hyperlink r:id="rId131" ref="B61"/>
    <hyperlink r:id="rId132" ref="A62"/>
    <hyperlink r:id="rId133" ref="B62"/>
    <hyperlink r:id="rId134" ref="A63"/>
    <hyperlink r:id="rId135" ref="A64"/>
    <hyperlink r:id="rId136" ref="A65"/>
    <hyperlink r:id="rId137" ref="C65"/>
    <hyperlink r:id="rId138" ref="A66"/>
    <hyperlink r:id="rId139" ref="B66"/>
    <hyperlink r:id="rId140" ref="A67"/>
    <hyperlink r:id="rId141" ref="A68"/>
    <hyperlink r:id="rId142" ref="B68"/>
    <hyperlink r:id="rId143" ref="A69"/>
    <hyperlink r:id="rId144" ref="B69"/>
    <hyperlink r:id="rId145" ref="C69"/>
    <hyperlink r:id="rId146" ref="A70"/>
    <hyperlink r:id="rId147" ref="B70"/>
    <hyperlink r:id="rId148" ref="A71"/>
    <hyperlink r:id="rId149" ref="B71"/>
    <hyperlink r:id="rId150" ref="C71"/>
    <hyperlink r:id="rId151" ref="A72"/>
    <hyperlink r:id="rId152" ref="A73"/>
    <hyperlink r:id="rId153" ref="B73"/>
    <hyperlink r:id="rId154" ref="A74"/>
    <hyperlink r:id="rId155" ref="B74"/>
    <hyperlink r:id="rId156" ref="C74"/>
    <hyperlink r:id="rId157" ref="A75"/>
    <hyperlink r:id="rId158" ref="A76"/>
    <hyperlink r:id="rId159" ref="A77"/>
    <hyperlink r:id="rId160" ref="B77"/>
    <hyperlink r:id="rId161" ref="A78"/>
    <hyperlink r:id="rId162" ref="B78"/>
    <hyperlink r:id="rId163" ref="A79"/>
    <hyperlink r:id="rId164" ref="B79"/>
    <hyperlink r:id="rId165" ref="A80"/>
    <hyperlink r:id="rId166" ref="A81"/>
    <hyperlink r:id="rId167" ref="B81"/>
    <hyperlink r:id="rId168" ref="A82"/>
    <hyperlink r:id="rId169" ref="A83"/>
    <hyperlink r:id="rId170" ref="B83"/>
    <hyperlink r:id="rId171" ref="A84"/>
    <hyperlink r:id="rId172" ref="B84"/>
    <hyperlink r:id="rId173" ref="C84"/>
    <hyperlink r:id="rId174" ref="A86"/>
    <hyperlink r:id="rId175" ref="B86"/>
    <hyperlink r:id="rId176" ref="A87"/>
    <hyperlink r:id="rId177" ref="B87"/>
    <hyperlink r:id="rId178" ref="A88"/>
    <hyperlink r:id="rId179" ref="B88"/>
    <hyperlink r:id="rId180" ref="A89"/>
    <hyperlink r:id="rId181" ref="B89"/>
    <hyperlink r:id="rId182" ref="A90"/>
    <hyperlink r:id="rId183" ref="A91"/>
    <hyperlink r:id="rId184" ref="A92"/>
    <hyperlink r:id="rId185" ref="A93"/>
    <hyperlink r:id="rId186" ref="B93"/>
    <hyperlink r:id="rId187" ref="A94"/>
    <hyperlink r:id="rId188" ref="B94"/>
    <hyperlink r:id="rId189" ref="A95"/>
    <hyperlink r:id="rId190" ref="B95"/>
    <hyperlink r:id="rId191" ref="A96"/>
    <hyperlink r:id="rId192" ref="B96"/>
    <hyperlink r:id="rId193" ref="L96"/>
  </hyperlinks>
  <drawing r:id="rId19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1" t="s">
        <v>3</v>
      </c>
      <c r="E1" s="1" t="s">
        <v>7</v>
      </c>
    </row>
    <row r="2">
      <c r="A2" s="1" t="s">
        <v>8</v>
      </c>
      <c r="B2" s="1"/>
      <c r="C2" s="1" t="s">
        <v>10</v>
      </c>
      <c r="D2" s="1" t="s">
        <v>11</v>
      </c>
      <c r="E2" s="1" t="s">
        <v>12</v>
      </c>
    </row>
    <row r="3">
      <c r="A3" s="1" t="s">
        <v>13</v>
      </c>
      <c r="B3" s="1" t="s">
        <v>14</v>
      </c>
      <c r="C3" s="1" t="s">
        <v>15</v>
      </c>
      <c r="D3" s="1" t="s">
        <v>16</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4.43"/>
    <col customWidth="1" min="3" max="3" width="51.57"/>
    <col customWidth="1" min="4" max="4" width="14.0"/>
    <col customWidth="1" min="7" max="7" width="20.86"/>
  </cols>
  <sheetData>
    <row r="1">
      <c r="A1" s="3" t="s">
        <v>4</v>
      </c>
      <c r="B1" s="3"/>
      <c r="C1" s="3"/>
      <c r="D1" s="5" t="s">
        <v>9</v>
      </c>
      <c r="E1" s="5"/>
      <c r="F1" s="5"/>
      <c r="G1" s="5"/>
    </row>
    <row r="2">
      <c r="A2" s="9" t="str">
        <f>IFERROR(__xludf.DUMMYFUNCTION("QUERY('Schema.org mapping'!A5:G1000,""select * where(E='Minimum'or E='Optional' or E='Recommended')"",1 )"),"Property")</f>
        <v>Property</v>
      </c>
      <c r="B2" s="9" t="str">
        <f>IFERROR(__xludf.DUMMYFUNCTION("""COMPUTED_VALUE"""),"Expected Type")</f>
        <v>Expected Type</v>
      </c>
      <c r="C2" s="11" t="str">
        <f>IFERROR(__xludf.DUMMYFUNCTION("""COMPUTED_VALUE"""),"Description")</f>
        <v>Description</v>
      </c>
      <c r="D2" s="12" t="str">
        <f>IFERROR(__xludf.DUMMYFUNCTION("""COMPUTED_VALUE"""),"BSC Description")</f>
        <v>BSC Description</v>
      </c>
      <c r="E2" s="12" t="str">
        <f>IFERROR(__xludf.DUMMYFUNCTION("""COMPUTED_VALUE"""),"Marginality")</f>
        <v>Marginality</v>
      </c>
      <c r="F2" s="13" t="str">
        <f>IFERROR(__xludf.DUMMYFUNCTION("""COMPUTED_VALUE"""),"Cardinality")</f>
        <v>Cardinality</v>
      </c>
      <c r="G2" s="13" t="str">
        <f>IFERROR(__xludf.DUMMYFUNCTION("""COMPUTED_VALUE"""),"Controlled Vocabulary")</f>
        <v>Controlled Vocabulary</v>
      </c>
    </row>
    <row r="3">
      <c r="A3" s="17" t="str">
        <f>IFERROR(__xludf.DUMMYFUNCTION("""COMPUTED_VALUE"""),"dataset")</f>
        <v>dataset</v>
      </c>
      <c r="B3" s="18" t="str">
        <f>IFERROR(__xludf.DUMMYFUNCTION("""COMPUTED_VALUE"""),"Dataset")</f>
        <v>Dataset</v>
      </c>
      <c r="C3" s="18" t="str">
        <f>IFERROR(__xludf.DUMMYFUNCTION("""COMPUTED_VALUE"""),"A dataset contained in this catalog.
Inverse property: includedInDataCatalog.")</f>
        <v>A dataset contained in this catalog.
Inverse property: includedInDataCatalog.</v>
      </c>
      <c r="D3" s="18" t="str">
        <f>IFERROR(__xludf.DUMMYFUNCTION("""COMPUTED_VALUE"""),"")</f>
        <v/>
      </c>
      <c r="E3" s="18" t="str">
        <f>IFERROR(__xludf.DUMMYFUNCTION("""COMPUTED_VALUE"""),"Recommended")</f>
        <v>Recommended</v>
      </c>
      <c r="F3" s="18" t="str">
        <f>IFERROR(__xludf.DUMMYFUNCTION("""COMPUTED_VALUE"""),"MANY")</f>
        <v>MANY</v>
      </c>
      <c r="G3" s="18" t="str">
        <f>IFERROR(__xludf.DUMMYFUNCTION("""COMPUTED_VALUE"""),"")</f>
        <v/>
      </c>
    </row>
    <row r="4">
      <c r="A4" s="19" t="str">
        <f>IFERROR(__xludf.DUMMYFUNCTION("""COMPUTED_VALUE"""),"citation")</f>
        <v>citation</v>
      </c>
      <c r="B4" s="20" t="str">
        <f>IFERROR(__xludf.DUMMYFUNCTION("""COMPUTED_VALUE"""),"CreativeWork or 
Text")</f>
        <v>CreativeWork or 
Text</v>
      </c>
      <c r="C4" s="20" t="str">
        <f>IFERROR(__xludf.DUMMYFUNCTION("""COMPUTED_VALUE"""),"A citation or reference to another creative work, such as another publication, web page, scholarly article, etc.")</f>
        <v>A citation or reference to another creative work, such as another publication, web page, scholarly article, etc.</v>
      </c>
      <c r="D4" s="20" t="str">
        <f>IFERROR(__xludf.DUMMYFUNCTION("""COMPUTED_VALUE"""),"CreativeWork:Name,URL")</f>
        <v>CreativeWork:Name,URL</v>
      </c>
      <c r="E4" s="20" t="str">
        <f>IFERROR(__xludf.DUMMYFUNCTION("""COMPUTED_VALUE"""),"Recommended")</f>
        <v>Recommended</v>
      </c>
      <c r="F4" s="20" t="str">
        <f>IFERROR(__xludf.DUMMYFUNCTION("""COMPUTED_VALUE"""),"MANY")</f>
        <v>MANY</v>
      </c>
      <c r="G4" s="20" t="str">
        <f>IFERROR(__xludf.DUMMYFUNCTION("""COMPUTED_VALUE"""),"")</f>
        <v/>
      </c>
    </row>
    <row r="5">
      <c r="A5" s="19" t="str">
        <f>IFERROR(__xludf.DUMMYFUNCTION("""COMPUTED_VALUE"""),"dateModified")</f>
        <v>dateModified</v>
      </c>
      <c r="B5" s="20" t="str">
        <f>IFERROR(__xludf.DUMMYFUNCTION("""COMPUTED_VALUE"""),"Date or 
DateTime")</f>
        <v>Date or 
DateTime</v>
      </c>
      <c r="C5" s="20" t="str">
        <f>IFERROR(__xludf.DUMMYFUNCTION("""COMPUTED_VALUE"""),"The date on which the CreativeWork was most recently modified or when the item's entry was modified within a DataFeed.")</f>
        <v>The date on which the CreativeWork was most recently modified or when the item's entry was modified within a DataFeed.</v>
      </c>
      <c r="D5" s="20" t="str">
        <f>IFERROR(__xludf.DUMMYFUNCTION("""COMPUTED_VALUE"""),"")</f>
        <v/>
      </c>
      <c r="E5" s="20" t="str">
        <f>IFERROR(__xludf.DUMMYFUNCTION("""COMPUTED_VALUE"""),"Recommended")</f>
        <v>Recommended</v>
      </c>
      <c r="F5" s="20" t="str">
        <f>IFERROR(__xludf.DUMMYFUNCTION("""COMPUTED_VALUE"""),"ONE")</f>
        <v>ONE</v>
      </c>
      <c r="G5" s="20" t="str">
        <f>IFERROR(__xludf.DUMMYFUNCTION("""COMPUTED_VALUE"""),"")</f>
        <v/>
      </c>
    </row>
    <row r="6">
      <c r="A6" s="19" t="str">
        <f>IFERROR(__xludf.DUMMYFUNCTION("""COMPUTED_VALUE"""),"datePublished")</f>
        <v>datePublished</v>
      </c>
      <c r="B6" s="20" t="str">
        <f>IFERROR(__xludf.DUMMYFUNCTION("""COMPUTED_VALUE"""),"Date")</f>
        <v>Date</v>
      </c>
      <c r="C6" s="20" t="str">
        <f>IFERROR(__xludf.DUMMYFUNCTION("""COMPUTED_VALUE"""),"Date of first broadcast/publication.")</f>
        <v>Date of first broadcast/publication.</v>
      </c>
      <c r="D6" s="20" t="str">
        <f>IFERROR(__xludf.DUMMYFUNCTION("""COMPUTED_VALUE"""),"")</f>
        <v/>
      </c>
      <c r="E6" s="20" t="str">
        <f>IFERROR(__xludf.DUMMYFUNCTION("""COMPUTED_VALUE"""),"Optional")</f>
        <v>Optional</v>
      </c>
      <c r="F6" s="20" t="str">
        <f>IFERROR(__xludf.DUMMYFUNCTION("""COMPUTED_VALUE"""),"ONE")</f>
        <v>ONE</v>
      </c>
      <c r="G6" s="20" t="str">
        <f>IFERROR(__xludf.DUMMYFUNCTION("""COMPUTED_VALUE"""),"")</f>
        <v/>
      </c>
    </row>
    <row r="7">
      <c r="A7" s="19" t="str">
        <f>IFERROR(__xludf.DUMMYFUNCTION("""COMPUTED_VALUE"""),"fileFormat")</f>
        <v>fileFormat</v>
      </c>
      <c r="B7" s="20" t="str">
        <f>IFERROR(__xludf.DUMMYFUNCTION("""COMPUTED_VALUE"""),"Text or 
URL")</f>
        <v>Text or 
URL</v>
      </c>
      <c r="C7" s="20" t="str">
        <f>IFERROR(__xludf.DUMMYFUNCTION("""COMPUTED_VALUE"""),"Media type, typically MIME format (see IANA site) of the content e.g. application/zip of a SoftwareApplication binary. In cases where a CreativeWork has several media type representations, 'encoding' can be used to indicate each MediaObject alongside part"&amp;"icular fileFormat information. Unregistered or niche file formats can be indicated instead via the most appropriate URL, e.g. defining Web page or a Wikipedia entry.")</f>
        <v>Media type, typically MIME format (see IANA site) of the content e.g. application/zip of a SoftwareApplication binary. In cases where a CreativeWork has several media type representations, 'encoding' can be used to indicate each MediaObject alongside particular fileFormat information. Unregistered or niche file formats can be indicated instead via the most appropriate URL, e.g. defining Web page or a Wikipedia entry.</v>
      </c>
      <c r="D7" s="20" t="str">
        <f>IFERROR(__xludf.DUMMYFUNCTION("""COMPUTED_VALUE"""),"")</f>
        <v/>
      </c>
      <c r="E7" s="20" t="str">
        <f>IFERROR(__xludf.DUMMYFUNCTION("""COMPUTED_VALUE"""),"Optional")</f>
        <v>Optional</v>
      </c>
      <c r="F7" s="20" t="str">
        <f>IFERROR(__xludf.DUMMYFUNCTION("""COMPUTED_VALUE"""),"MANY")</f>
        <v>MANY</v>
      </c>
      <c r="G7" s="20" t="str">
        <f>IFERROR(__xludf.DUMMYFUNCTION("""COMPUTED_VALUE"""),"")</f>
        <v/>
      </c>
    </row>
    <row r="8">
      <c r="A8" s="19" t="str">
        <f>IFERROR(__xludf.DUMMYFUNCTION("""COMPUTED_VALUE"""),"keywords")</f>
        <v>keywords</v>
      </c>
      <c r="B8" s="20" t="str">
        <f>IFERROR(__xludf.DUMMYFUNCTION("""COMPUTED_VALUE"""),"Text")</f>
        <v>Text</v>
      </c>
      <c r="C8" s="20" t="str">
        <f>IFERROR(__xludf.DUMMYFUNCTION("""COMPUTED_VALUE"""),"Keywords or tags used to describe this content. Multiple entries in a keywords list are typically delimited by commas.")</f>
        <v>Keywords or tags used to describe this content. Multiple entries in a keywords list are typically delimited by commas.</v>
      </c>
      <c r="D8" s="20" t="str">
        <f>IFERROR(__xludf.DUMMYFUNCTION("""COMPUTED_VALUE"""),"")</f>
        <v/>
      </c>
      <c r="E8" s="20" t="str">
        <f>IFERROR(__xludf.DUMMYFUNCTION("""COMPUTED_VALUE"""),"Minimum")</f>
        <v>Minimum</v>
      </c>
      <c r="F8" s="20" t="str">
        <f>IFERROR(__xludf.DUMMYFUNCTION("""COMPUTED_VALUE"""),"MANY")</f>
        <v>MANY</v>
      </c>
      <c r="G8" s="20" t="str">
        <f>IFERROR(__xludf.DUMMYFUNCTION("""COMPUTED_VALUE"""),"")</f>
        <v/>
      </c>
    </row>
    <row r="9">
      <c r="A9" s="19" t="str">
        <f>IFERROR(__xludf.DUMMYFUNCTION("""COMPUTED_VALUE"""),"license")</f>
        <v>license</v>
      </c>
      <c r="B9" s="20" t="str">
        <f>IFERROR(__xludf.DUMMYFUNCTION("""COMPUTED_VALUE"""),"CreativeWork or 
URL")</f>
        <v>CreativeWork or 
URL</v>
      </c>
      <c r="C9" s="20" t="str">
        <f>IFERROR(__xludf.DUMMYFUNCTION("""COMPUTED_VALUE"""),"A license document that applies to this content, typically indicated by URL.")</f>
        <v>A license document that applies to this content, typically indicated by URL.</v>
      </c>
      <c r="D9" s="20" t="str">
        <f>IFERROR(__xludf.DUMMYFUNCTION("""COMPUTED_VALUE"""),"CreativeWork:Name,URL")</f>
        <v>CreativeWork:Name,URL</v>
      </c>
      <c r="E9" s="20" t="str">
        <f>IFERROR(__xludf.DUMMYFUNCTION("""COMPUTED_VALUE"""),"Recommended")</f>
        <v>Recommended</v>
      </c>
      <c r="F9" s="20" t="str">
        <f>IFERROR(__xludf.DUMMYFUNCTION("""COMPUTED_VALUE"""),"ONE")</f>
        <v>ONE</v>
      </c>
      <c r="G9" s="20" t="str">
        <f>IFERROR(__xludf.DUMMYFUNCTION("""COMPUTED_VALUE"""),"")</f>
        <v/>
      </c>
    </row>
    <row r="10">
      <c r="A10" s="19" t="str">
        <f>IFERROR(__xludf.DUMMYFUNCTION("""COMPUTED_VALUE"""),"provider")</f>
        <v>provider</v>
      </c>
      <c r="B10" t="str">
        <f>IFERROR(__xludf.DUMMYFUNCTION("""COMPUTED_VALUE"""),"Organization or 
Person")</f>
        <v>Organization or 
Person</v>
      </c>
      <c r="C10" s="25" t="str">
        <f>IFERROR(__xludf.DUMMYFUNCTION("""COMPUTED_VALUE"""),"The service provider, service operator, or service performer; the goods producer. Another party (a seller) may offer those services or goods on behalf of the provider. A provider may also serve as the seller. Supersedes carrier.")</f>
        <v>The service provider, service operator, or service performer; the goods producer. Another party (a seller) may offer those services or goods on behalf of the provider. A provider may also serve as the seller. Supersedes carrier.</v>
      </c>
      <c r="D10" t="str">
        <f>IFERROR(__xludf.DUMMYFUNCTION("""COMPUTED_VALUE"""),"person:email,name")</f>
        <v>person:email,name</v>
      </c>
      <c r="E10" t="str">
        <f>IFERROR(__xludf.DUMMYFUNCTION("""COMPUTED_VALUE"""),"Minimum")</f>
        <v>Minimum</v>
      </c>
      <c r="F10" t="str">
        <f>IFERROR(__xludf.DUMMYFUNCTION("""COMPUTED_VALUE"""),"ONE")</f>
        <v>ONE</v>
      </c>
      <c r="G10" t="str">
        <f>IFERROR(__xludf.DUMMYFUNCTION("""COMPUTED_VALUE"""),"")</f>
        <v/>
      </c>
    </row>
    <row r="11">
      <c r="A11" s="19" t="str">
        <f>IFERROR(__xludf.DUMMYFUNCTION("""COMPUTED_VALUE"""),"publication")</f>
        <v>publication</v>
      </c>
      <c r="B11" t="str">
        <f>IFERROR(__xludf.DUMMYFUNCTION("""COMPUTED_VALUE"""),"PublicationEvent")</f>
        <v>PublicationEvent</v>
      </c>
      <c r="C11" s="25" t="str">
        <f>IFERROR(__xludf.DUMMYFUNCTION("""COMPUTED_VALUE"""),"A publication event associated with the item.")</f>
        <v>A publication event associated with the item.</v>
      </c>
      <c r="D11" t="str">
        <f>IFERROR(__xludf.DUMMYFUNCTION("""COMPUTED_VALUE"""),"")</f>
        <v/>
      </c>
      <c r="E11" t="str">
        <f>IFERROR(__xludf.DUMMYFUNCTION("""COMPUTED_VALUE"""),"Recommended")</f>
        <v>Recommended</v>
      </c>
      <c r="F11" t="str">
        <f>IFERROR(__xludf.DUMMYFUNCTION("""COMPUTED_VALUE"""),"MANY")</f>
        <v>MANY</v>
      </c>
      <c r="G11" t="str">
        <f>IFERROR(__xludf.DUMMYFUNCTION("""COMPUTED_VALUE"""),"")</f>
        <v/>
      </c>
    </row>
    <row r="12">
      <c r="A12" s="19" t="str">
        <f>IFERROR(__xludf.DUMMYFUNCTION("""COMPUTED_VALUE"""),"sourceOrganization")</f>
        <v>sourceOrganization</v>
      </c>
      <c r="B12" t="str">
        <f>IFERROR(__xludf.DUMMYFUNCTION("""COMPUTED_VALUE"""),"Organization")</f>
        <v>Organization</v>
      </c>
      <c r="C12" s="25" t="str">
        <f>IFERROR(__xludf.DUMMYFUNCTION("""COMPUTED_VALUE"""),"The Organization on whose behalf the creator was working.")</f>
        <v>The Organization on whose behalf the creator was working.</v>
      </c>
      <c r="D12" t="str">
        <f>IFERROR(__xludf.DUMMYFUNCTION("""COMPUTED_VALUE"""),"organization:name,location")</f>
        <v>organization:name,location</v>
      </c>
      <c r="E12" t="str">
        <f>IFERROR(__xludf.DUMMYFUNCTION("""COMPUTED_VALUE"""),"Recommended")</f>
        <v>Recommended</v>
      </c>
      <c r="F12" t="str">
        <f>IFERROR(__xludf.DUMMYFUNCTION("""COMPUTED_VALUE"""),"MANY")</f>
        <v>MANY</v>
      </c>
      <c r="G12" t="str">
        <f>IFERROR(__xludf.DUMMYFUNCTION("""COMPUTED_VALUE"""),"")</f>
        <v/>
      </c>
    </row>
    <row r="13">
      <c r="A13" s="19" t="str">
        <f>IFERROR(__xludf.DUMMYFUNCTION("""COMPUTED_VALUE"""),"alternateName")</f>
        <v>alternateName</v>
      </c>
      <c r="B13" t="str">
        <f>IFERROR(__xludf.DUMMYFUNCTION("""COMPUTED_VALUE"""),"Text")</f>
        <v>Text</v>
      </c>
      <c r="C13" s="25" t="str">
        <f>IFERROR(__xludf.DUMMYFUNCTION("""COMPUTED_VALUE"""),"An alias for the item.")</f>
        <v>An alias for the item.</v>
      </c>
      <c r="D13" t="str">
        <f>IFERROR(__xludf.DUMMYFUNCTION("""COMPUTED_VALUE"""),"")</f>
        <v/>
      </c>
      <c r="E13" t="str">
        <f>IFERROR(__xludf.DUMMYFUNCTION("""COMPUTED_VALUE"""),"Recommended")</f>
        <v>Recommended</v>
      </c>
      <c r="F13" t="str">
        <f>IFERROR(__xludf.DUMMYFUNCTION("""COMPUTED_VALUE"""),"MANY")</f>
        <v>MANY</v>
      </c>
      <c r="G13" t="str">
        <f>IFERROR(__xludf.DUMMYFUNCTION("""COMPUTED_VALUE"""),"")</f>
        <v/>
      </c>
    </row>
    <row r="14">
      <c r="A14" s="19" t="str">
        <f>IFERROR(__xludf.DUMMYFUNCTION("""COMPUTED_VALUE"""),"description")</f>
        <v>description</v>
      </c>
      <c r="B14" t="str">
        <f>IFERROR(__xludf.DUMMYFUNCTION("""COMPUTED_VALUE"""),"Text")</f>
        <v>Text</v>
      </c>
      <c r="C14" s="25" t="str">
        <f>IFERROR(__xludf.DUMMYFUNCTION("""COMPUTED_VALUE"""),"A description of the item.")</f>
        <v>A description of the item.</v>
      </c>
      <c r="D14" t="str">
        <f>IFERROR(__xludf.DUMMYFUNCTION("""COMPUTED_VALUE"""),"")</f>
        <v/>
      </c>
      <c r="E14" t="str">
        <f>IFERROR(__xludf.DUMMYFUNCTION("""COMPUTED_VALUE"""),"Minimum")</f>
        <v>Minimum</v>
      </c>
      <c r="F14" t="str">
        <f>IFERROR(__xludf.DUMMYFUNCTION("""COMPUTED_VALUE"""),"ONE")</f>
        <v>ONE</v>
      </c>
      <c r="G14" t="str">
        <f>IFERROR(__xludf.DUMMYFUNCTION("""COMPUTED_VALUE"""),"")</f>
        <v/>
      </c>
    </row>
    <row r="15">
      <c r="A15" s="19" t="str">
        <f>IFERROR(__xludf.DUMMYFUNCTION("""COMPUTED_VALUE"""),"identifier")</f>
        <v>identifier</v>
      </c>
      <c r="B15" t="str">
        <f>IFERROR(__xludf.DUMMYFUNCTION("""COMPUTED_VALUE"""),"PropertyValue or 
Text or 
URL")</f>
        <v>PropertyValue or 
Text or 
URL</v>
      </c>
      <c r="C15" s="25" t="str">
        <f>IFERROR(__xludf.DUMMYFUNCTION("""COMPUTED_VALUE"""),"The identifier property represents any kind of identifier for any kind of Thing, such as ISBNs, GTIN codes, UUIDs etc. Schema.org provides dedicated properties for representing many of these, either as textual strings or as URL (URI) links. See background"&amp;" notes for more details.")</f>
        <v>The identifier property represents any kind of identifier for any kind of Thing, such as ISBNs, GTIN codes, UUIDs etc. Schema.org provides dedicated properties for representing many of these, either as textual strings or as URL (URI) links. See background notes for more details.</v>
      </c>
      <c r="D15" t="str">
        <f>IFERROR(__xludf.DUMMYFUNCTION("""COMPUTED_VALUE"""),"identifier:accessURL,identifierPattern,exampleIdentifeir ")</f>
        <v>identifier:accessURL,identifierPattern,exampleIdentifeir </v>
      </c>
      <c r="E15" t="str">
        <f>IFERROR(__xludf.DUMMYFUNCTION("""COMPUTED_VALUE"""),"Recommended")</f>
        <v>Recommended</v>
      </c>
      <c r="F15" t="str">
        <f>IFERROR(__xludf.DUMMYFUNCTION("""COMPUTED_VALUE"""),"MANY")</f>
        <v>MANY</v>
      </c>
      <c r="G15" t="str">
        <f>IFERROR(__xludf.DUMMYFUNCTION("""COMPUTED_VALUE"""),"")</f>
        <v/>
      </c>
    </row>
    <row r="16">
      <c r="A16" s="19" t="str">
        <f>IFERROR(__xludf.DUMMYFUNCTION("""COMPUTED_VALUE"""),"name")</f>
        <v>name</v>
      </c>
      <c r="B16" t="str">
        <f>IFERROR(__xludf.DUMMYFUNCTION("""COMPUTED_VALUE"""),"Text")</f>
        <v>Text</v>
      </c>
      <c r="C16" s="25" t="str">
        <f>IFERROR(__xludf.DUMMYFUNCTION("""COMPUTED_VALUE"""),"The name of the item.")</f>
        <v>The name of the item.</v>
      </c>
      <c r="D16" t="str">
        <f>IFERROR(__xludf.DUMMYFUNCTION("""COMPUTED_VALUE"""),"")</f>
        <v/>
      </c>
      <c r="E16" t="str">
        <f>IFERROR(__xludf.DUMMYFUNCTION("""COMPUTED_VALUE"""),"Minimum")</f>
        <v>Minimum</v>
      </c>
      <c r="F16" t="str">
        <f>IFERROR(__xludf.DUMMYFUNCTION("""COMPUTED_VALUE"""),"ONE")</f>
        <v>ONE</v>
      </c>
      <c r="G16" t="str">
        <f>IFERROR(__xludf.DUMMYFUNCTION("""COMPUTED_VALUE"""),"")</f>
        <v/>
      </c>
    </row>
    <row r="17">
      <c r="A17" s="19" t="str">
        <f>IFERROR(__xludf.DUMMYFUNCTION("""COMPUTED_VALUE"""),"url")</f>
        <v>url</v>
      </c>
      <c r="B17" t="str">
        <f>IFERROR(__xludf.DUMMYFUNCTION("""COMPUTED_VALUE"""),"URL")</f>
        <v>URL</v>
      </c>
      <c r="C17" s="25" t="str">
        <f>IFERROR(__xludf.DUMMYFUNCTION("""COMPUTED_VALUE"""),"URL of the item.")</f>
        <v>URL of the item.</v>
      </c>
      <c r="D17" t="str">
        <f>IFERROR(__xludf.DUMMYFUNCTION("""COMPUTED_VALUE"""),"")</f>
        <v/>
      </c>
      <c r="E17" t="str">
        <f>IFERROR(__xludf.DUMMYFUNCTION("""COMPUTED_VALUE"""),"Minimum")</f>
        <v>Minimum</v>
      </c>
      <c r="F17" t="str">
        <f>IFERROR(__xludf.DUMMYFUNCTION("""COMPUTED_VALUE"""),"ONE")</f>
        <v>ONE</v>
      </c>
      <c r="G17" t="str">
        <f>IFERROR(__xludf.DUMMYFUNCTION("""COMPUTED_VALUE"""),"")</f>
        <v/>
      </c>
    </row>
    <row r="18">
      <c r="A18" s="19" t="str">
        <f>IFERROR(__xludf.DUMMYFUNCTION("""COMPUTED_VALUE"""),"metrics")</f>
        <v>metrics</v>
      </c>
      <c r="B18" t="str">
        <f>IFERROR(__xludf.DUMMYFUNCTION("""COMPUTED_VALUE"""),"")</f>
        <v/>
      </c>
      <c r="C18" s="25" t="str">
        <f>IFERROR(__xludf.DUMMYFUNCTION("""COMPUTED_VALUE"""),"")</f>
        <v/>
      </c>
      <c r="D18" t="str">
        <f>IFERROR(__xludf.DUMMYFUNCTION("""COMPUTED_VALUE"""),"")</f>
        <v/>
      </c>
      <c r="E18" t="str">
        <f>IFERROR(__xludf.DUMMYFUNCTION("""COMPUTED_VALUE"""),"Optional")</f>
        <v>Optional</v>
      </c>
      <c r="F18" t="str">
        <f>IFERROR(__xludf.DUMMYFUNCTION("""COMPUTED_VALUE"""),"MANY")</f>
        <v>MANY</v>
      </c>
      <c r="G18" t="str">
        <f>IFERROR(__xludf.DUMMYFUNCTION("""COMPUTED_VALUE"""),"")</f>
        <v/>
      </c>
    </row>
    <row r="19">
      <c r="A19" s="19"/>
      <c r="C19" s="25"/>
    </row>
    <row r="20">
      <c r="A20" s="19"/>
      <c r="C20" s="25"/>
    </row>
    <row r="21">
      <c r="A21" s="19"/>
      <c r="C21" s="25"/>
    </row>
    <row r="22">
      <c r="A22" s="19"/>
      <c r="C22" s="25"/>
    </row>
    <row r="23">
      <c r="A23" s="19"/>
      <c r="C23" s="25"/>
    </row>
    <row r="24">
      <c r="A24" s="19"/>
      <c r="C24" s="25"/>
    </row>
    <row r="25">
      <c r="A25" s="19"/>
      <c r="C25" s="25"/>
    </row>
    <row r="26">
      <c r="A26" s="19"/>
      <c r="C26" s="25"/>
    </row>
    <row r="27">
      <c r="A27" s="19"/>
      <c r="C27" s="25"/>
    </row>
    <row r="28">
      <c r="A28" s="19"/>
      <c r="C28" s="25"/>
    </row>
    <row r="29">
      <c r="A29" s="19"/>
      <c r="C29" s="25"/>
    </row>
    <row r="30">
      <c r="A30" s="19"/>
      <c r="C30" s="25"/>
    </row>
    <row r="31">
      <c r="A31" s="19"/>
      <c r="C31" s="25"/>
    </row>
    <row r="32">
      <c r="A32" s="19"/>
      <c r="C32" s="25"/>
    </row>
    <row r="33">
      <c r="A33" s="19"/>
      <c r="C33" s="25"/>
    </row>
    <row r="34">
      <c r="A34" s="19"/>
      <c r="C34" s="25"/>
    </row>
    <row r="35">
      <c r="A35" s="19"/>
      <c r="C35" s="25"/>
    </row>
    <row r="36">
      <c r="A36" s="19"/>
      <c r="C36" s="25"/>
    </row>
    <row r="37">
      <c r="A37" s="19"/>
      <c r="C37" s="25"/>
    </row>
    <row r="38">
      <c r="A38" s="19"/>
      <c r="C38" s="25"/>
    </row>
    <row r="39">
      <c r="A39" s="19"/>
      <c r="C39" s="25"/>
    </row>
    <row r="40">
      <c r="A40" s="19"/>
      <c r="C40" s="25"/>
    </row>
    <row r="41">
      <c r="A41" s="19"/>
      <c r="C41" s="25"/>
    </row>
    <row r="42">
      <c r="A42" s="19"/>
      <c r="C42" s="25"/>
    </row>
    <row r="43">
      <c r="A43" s="19"/>
      <c r="C43" s="25"/>
    </row>
    <row r="44">
      <c r="A44" s="19"/>
      <c r="C44" s="25"/>
    </row>
    <row r="45">
      <c r="A45" s="19"/>
      <c r="C45" s="25"/>
    </row>
    <row r="46">
      <c r="A46" s="19"/>
      <c r="C46" s="25"/>
    </row>
    <row r="47">
      <c r="A47" s="19"/>
      <c r="C47" s="25"/>
    </row>
    <row r="48">
      <c r="A48" s="19"/>
      <c r="C48" s="25"/>
    </row>
    <row r="49">
      <c r="A49" s="19"/>
      <c r="C49" s="25"/>
    </row>
    <row r="50">
      <c r="A50" s="19"/>
      <c r="C50" s="25"/>
    </row>
    <row r="51">
      <c r="A51" s="19"/>
      <c r="C51" s="25"/>
    </row>
    <row r="52">
      <c r="A52" s="19"/>
      <c r="C52" s="25"/>
    </row>
    <row r="53">
      <c r="A53" s="19"/>
      <c r="C53" s="25"/>
    </row>
    <row r="54">
      <c r="A54" s="19"/>
      <c r="C54" s="25"/>
    </row>
    <row r="55">
      <c r="A55" s="19"/>
      <c r="C55" s="25"/>
    </row>
    <row r="56">
      <c r="A56" s="19"/>
      <c r="C56" s="25"/>
    </row>
    <row r="57">
      <c r="A57" s="19"/>
      <c r="C57" s="25"/>
    </row>
    <row r="58">
      <c r="A58" s="19"/>
      <c r="C58" s="25"/>
    </row>
    <row r="59">
      <c r="A59" s="19"/>
      <c r="C59" s="25"/>
    </row>
    <row r="60">
      <c r="A60" s="19"/>
      <c r="C60" s="25"/>
    </row>
    <row r="61">
      <c r="A61" s="19"/>
      <c r="C61" s="25"/>
    </row>
    <row r="62">
      <c r="A62" s="19"/>
      <c r="C62" s="25"/>
    </row>
    <row r="63">
      <c r="A63" s="19"/>
      <c r="C63" s="25"/>
    </row>
    <row r="64">
      <c r="A64" s="19"/>
      <c r="C64" s="25"/>
    </row>
    <row r="65">
      <c r="A65" s="19"/>
      <c r="C65" s="25"/>
    </row>
    <row r="66">
      <c r="A66" s="19"/>
      <c r="C66" s="25"/>
    </row>
    <row r="67">
      <c r="A67" s="19"/>
      <c r="C67" s="25"/>
    </row>
    <row r="68">
      <c r="A68" s="19"/>
      <c r="C68" s="25"/>
    </row>
    <row r="69">
      <c r="A69" s="19"/>
      <c r="C69" s="25"/>
    </row>
    <row r="70">
      <c r="A70" s="19"/>
      <c r="C70" s="25"/>
    </row>
    <row r="71">
      <c r="A71" s="19"/>
      <c r="C71" s="25"/>
    </row>
    <row r="72">
      <c r="A72" s="19"/>
      <c r="C72" s="25"/>
    </row>
    <row r="73">
      <c r="A73" s="19"/>
      <c r="C73" s="25"/>
    </row>
    <row r="74">
      <c r="A74" s="19"/>
      <c r="C74" s="25"/>
    </row>
    <row r="75">
      <c r="A75" s="19"/>
      <c r="C75" s="25"/>
    </row>
    <row r="76">
      <c r="A76" s="19"/>
      <c r="C76" s="25"/>
    </row>
    <row r="77">
      <c r="A77" s="19"/>
      <c r="C77" s="25"/>
    </row>
    <row r="78">
      <c r="A78" s="19"/>
      <c r="C78" s="25"/>
    </row>
    <row r="79">
      <c r="A79" s="19"/>
      <c r="C79" s="25"/>
    </row>
    <row r="80">
      <c r="A80" s="19"/>
      <c r="C80" s="25"/>
    </row>
    <row r="81">
      <c r="A81" s="19"/>
      <c r="C81" s="25"/>
    </row>
    <row r="82">
      <c r="A82" s="19"/>
      <c r="C82" s="25"/>
    </row>
    <row r="83">
      <c r="A83" s="19"/>
      <c r="C83" s="25"/>
    </row>
    <row r="84">
      <c r="A84" s="19"/>
      <c r="C84" s="25"/>
    </row>
    <row r="85">
      <c r="A85" s="19"/>
      <c r="C85" s="25"/>
    </row>
    <row r="86">
      <c r="A86" s="19"/>
      <c r="C86" s="25"/>
    </row>
    <row r="87">
      <c r="A87" s="19"/>
      <c r="C87" s="25"/>
    </row>
    <row r="88">
      <c r="A88" s="19"/>
      <c r="C88" s="25"/>
    </row>
    <row r="89">
      <c r="A89" s="19"/>
      <c r="C89" s="25"/>
    </row>
    <row r="90">
      <c r="A90" s="19"/>
      <c r="C90" s="25"/>
    </row>
    <row r="91">
      <c r="A91" s="19"/>
      <c r="C91" s="25"/>
    </row>
    <row r="92">
      <c r="A92" s="19"/>
      <c r="C92" s="25"/>
    </row>
    <row r="93">
      <c r="A93" s="19"/>
      <c r="C93" s="25"/>
    </row>
    <row r="94">
      <c r="A94" s="19"/>
      <c r="C94" s="25"/>
    </row>
    <row r="95">
      <c r="A95" s="19"/>
      <c r="C95" s="25"/>
    </row>
    <row r="96">
      <c r="A96" s="19"/>
      <c r="C96" s="25"/>
    </row>
    <row r="97">
      <c r="A97" s="19"/>
      <c r="C97" s="25"/>
    </row>
    <row r="98">
      <c r="A98" s="19"/>
      <c r="C98" s="25"/>
    </row>
    <row r="99">
      <c r="A99" s="19"/>
      <c r="C99" s="25"/>
    </row>
    <row r="100">
      <c r="A100" s="19"/>
      <c r="C100" s="25"/>
    </row>
    <row r="101">
      <c r="A101" s="19"/>
      <c r="C101" s="25"/>
    </row>
    <row r="102">
      <c r="A102" s="19"/>
      <c r="C102" s="25"/>
    </row>
    <row r="103">
      <c r="A103" s="19"/>
      <c r="C103" s="25"/>
    </row>
    <row r="104">
      <c r="A104" s="19"/>
      <c r="C104" s="25"/>
    </row>
    <row r="105">
      <c r="A105" s="19"/>
      <c r="C105" s="25"/>
    </row>
    <row r="106">
      <c r="A106" s="19"/>
      <c r="C106" s="25"/>
    </row>
    <row r="107">
      <c r="A107" s="19"/>
      <c r="C107" s="25"/>
    </row>
    <row r="108">
      <c r="A108" s="19"/>
      <c r="C108" s="25"/>
    </row>
    <row r="109">
      <c r="A109" s="19"/>
      <c r="C109" s="25"/>
    </row>
    <row r="110">
      <c r="A110" s="19"/>
      <c r="C110" s="25"/>
    </row>
    <row r="111">
      <c r="A111" s="19"/>
      <c r="C111" s="25"/>
    </row>
    <row r="112">
      <c r="A112" s="19"/>
      <c r="C112" s="25"/>
    </row>
    <row r="113">
      <c r="A113" s="19"/>
      <c r="C113" s="25"/>
    </row>
    <row r="114">
      <c r="A114" s="19"/>
      <c r="C114" s="25"/>
    </row>
    <row r="115">
      <c r="A115" s="19"/>
      <c r="C115" s="25"/>
    </row>
    <row r="116">
      <c r="A116" s="19"/>
      <c r="C116" s="25"/>
    </row>
    <row r="117">
      <c r="A117" s="19"/>
      <c r="C117" s="25"/>
    </row>
    <row r="118">
      <c r="A118" s="19"/>
      <c r="C118" s="25"/>
    </row>
    <row r="119">
      <c r="A119" s="19"/>
      <c r="C119" s="25"/>
    </row>
    <row r="120">
      <c r="A120" s="19"/>
      <c r="C120" s="25"/>
    </row>
    <row r="121">
      <c r="A121" s="19"/>
      <c r="C121" s="25"/>
    </row>
    <row r="122">
      <c r="A122" s="19"/>
      <c r="C122" s="25"/>
    </row>
    <row r="123">
      <c r="A123" s="19"/>
      <c r="C123" s="25"/>
    </row>
    <row r="124">
      <c r="A124" s="19"/>
      <c r="C124" s="25"/>
    </row>
    <row r="125">
      <c r="A125" s="19"/>
      <c r="C125" s="25"/>
    </row>
    <row r="126">
      <c r="A126" s="19"/>
      <c r="C126" s="25"/>
    </row>
    <row r="127">
      <c r="A127" s="19"/>
      <c r="C127" s="25"/>
    </row>
    <row r="128">
      <c r="A128" s="19"/>
      <c r="C128" s="25"/>
    </row>
    <row r="129">
      <c r="A129" s="19"/>
      <c r="C129" s="25"/>
    </row>
    <row r="130">
      <c r="A130" s="19"/>
      <c r="C130" s="25"/>
    </row>
    <row r="131">
      <c r="A131" s="19"/>
      <c r="C131" s="25"/>
    </row>
    <row r="132">
      <c r="A132" s="19"/>
      <c r="C132" s="25"/>
    </row>
    <row r="133">
      <c r="A133" s="19"/>
      <c r="C133" s="25"/>
    </row>
    <row r="134">
      <c r="A134" s="19"/>
      <c r="C134" s="25"/>
    </row>
    <row r="135">
      <c r="A135" s="19"/>
      <c r="C135" s="25"/>
    </row>
    <row r="136">
      <c r="A136" s="19"/>
      <c r="C136" s="25"/>
    </row>
    <row r="137">
      <c r="A137" s="19"/>
      <c r="C137" s="25"/>
    </row>
    <row r="138">
      <c r="A138" s="19"/>
      <c r="C138" s="25"/>
    </row>
    <row r="139">
      <c r="A139" s="19"/>
      <c r="C139" s="25"/>
    </row>
    <row r="140">
      <c r="A140" s="19"/>
      <c r="C140" s="25"/>
    </row>
    <row r="141">
      <c r="A141" s="19"/>
      <c r="C141" s="25"/>
    </row>
    <row r="142">
      <c r="A142" s="19"/>
      <c r="C142" s="25"/>
    </row>
    <row r="143">
      <c r="A143" s="19"/>
      <c r="C143" s="25"/>
    </row>
    <row r="144">
      <c r="A144" s="19"/>
      <c r="C144" s="25"/>
    </row>
    <row r="145">
      <c r="A145" s="19"/>
      <c r="C145" s="25"/>
    </row>
    <row r="146">
      <c r="A146" s="19"/>
      <c r="C146" s="25"/>
    </row>
    <row r="147">
      <c r="A147" s="19"/>
      <c r="C147" s="25"/>
    </row>
    <row r="148">
      <c r="A148" s="19"/>
      <c r="C148" s="25"/>
    </row>
    <row r="149">
      <c r="A149" s="19"/>
      <c r="C149" s="25"/>
    </row>
    <row r="150">
      <c r="A150" s="19"/>
      <c r="C150" s="25"/>
    </row>
    <row r="151">
      <c r="A151" s="19"/>
      <c r="C151" s="25"/>
    </row>
    <row r="152">
      <c r="A152" s="19"/>
      <c r="C152" s="25"/>
    </row>
    <row r="153">
      <c r="A153" s="19"/>
      <c r="C153" s="25"/>
    </row>
    <row r="154">
      <c r="A154" s="19"/>
      <c r="C154" s="25"/>
    </row>
    <row r="155">
      <c r="A155" s="19"/>
      <c r="C155" s="25"/>
    </row>
    <row r="156">
      <c r="A156" s="19"/>
      <c r="C156" s="25"/>
    </row>
    <row r="157">
      <c r="A157" s="19"/>
      <c r="C157" s="25"/>
    </row>
    <row r="158">
      <c r="A158" s="19"/>
      <c r="C158" s="25"/>
    </row>
    <row r="159">
      <c r="A159" s="19"/>
      <c r="C159" s="25"/>
    </row>
    <row r="160">
      <c r="A160" s="19"/>
      <c r="C160" s="25"/>
    </row>
    <row r="161">
      <c r="A161" s="19"/>
      <c r="C161" s="25"/>
    </row>
    <row r="162">
      <c r="A162" s="19"/>
      <c r="C162" s="25"/>
    </row>
    <row r="163">
      <c r="A163" s="19"/>
      <c r="C163" s="25"/>
    </row>
    <row r="164">
      <c r="A164" s="19"/>
      <c r="C164" s="25"/>
    </row>
    <row r="165">
      <c r="A165" s="19"/>
      <c r="C165" s="25"/>
    </row>
    <row r="166">
      <c r="A166" s="19"/>
      <c r="C166" s="25"/>
    </row>
    <row r="167">
      <c r="A167" s="19"/>
      <c r="C167" s="25"/>
    </row>
    <row r="168">
      <c r="A168" s="19"/>
      <c r="C168" s="25"/>
    </row>
    <row r="169">
      <c r="A169" s="19"/>
      <c r="C169" s="25"/>
    </row>
    <row r="170">
      <c r="A170" s="19"/>
      <c r="C170" s="25"/>
    </row>
    <row r="171">
      <c r="A171" s="19"/>
      <c r="C171" s="25"/>
    </row>
    <row r="172">
      <c r="A172" s="19"/>
      <c r="C172" s="25"/>
    </row>
    <row r="173">
      <c r="A173" s="19"/>
      <c r="C173" s="25"/>
    </row>
    <row r="174">
      <c r="A174" s="19"/>
      <c r="C174" s="25"/>
    </row>
    <row r="175">
      <c r="A175" s="19"/>
      <c r="C175" s="25"/>
    </row>
    <row r="176">
      <c r="A176" s="19"/>
      <c r="C176" s="25"/>
    </row>
    <row r="177">
      <c r="A177" s="19"/>
      <c r="C177" s="25"/>
    </row>
    <row r="178">
      <c r="A178" s="19"/>
      <c r="C178" s="25"/>
    </row>
    <row r="179">
      <c r="A179" s="19"/>
      <c r="C179" s="25"/>
    </row>
    <row r="180">
      <c r="A180" s="19"/>
      <c r="C180" s="25"/>
    </row>
    <row r="181">
      <c r="A181" s="19"/>
      <c r="C181" s="25"/>
    </row>
    <row r="182">
      <c r="A182" s="19"/>
      <c r="C182" s="25"/>
    </row>
    <row r="183">
      <c r="A183" s="19"/>
      <c r="C183" s="25"/>
    </row>
    <row r="184">
      <c r="A184" s="19"/>
      <c r="C184" s="25"/>
    </row>
    <row r="185">
      <c r="A185" s="19"/>
      <c r="C185" s="25"/>
    </row>
    <row r="186">
      <c r="A186" s="19"/>
      <c r="C186" s="25"/>
    </row>
    <row r="187">
      <c r="A187" s="19"/>
      <c r="C187" s="25"/>
    </row>
    <row r="188">
      <c r="A188" s="19"/>
      <c r="C188" s="25"/>
    </row>
    <row r="189">
      <c r="A189" s="19"/>
      <c r="C189" s="25"/>
    </row>
    <row r="190">
      <c r="A190" s="19"/>
      <c r="C190" s="25"/>
    </row>
    <row r="191">
      <c r="A191" s="19"/>
      <c r="C191" s="25"/>
    </row>
    <row r="192">
      <c r="A192" s="19"/>
      <c r="C192" s="25"/>
    </row>
    <row r="193">
      <c r="A193" s="19"/>
      <c r="C193" s="25"/>
    </row>
    <row r="194">
      <c r="A194" s="19"/>
      <c r="C194" s="25"/>
    </row>
    <row r="195">
      <c r="A195" s="19"/>
      <c r="C195" s="25"/>
    </row>
    <row r="196">
      <c r="A196" s="19"/>
      <c r="C196" s="25"/>
    </row>
    <row r="197">
      <c r="A197" s="19"/>
      <c r="C197" s="25"/>
    </row>
    <row r="198">
      <c r="A198" s="19"/>
      <c r="C198" s="25"/>
    </row>
    <row r="199">
      <c r="A199" s="19"/>
      <c r="C199" s="25"/>
    </row>
    <row r="200">
      <c r="A200" s="19"/>
      <c r="C200" s="25"/>
    </row>
    <row r="201">
      <c r="A201" s="19"/>
      <c r="C201" s="25"/>
    </row>
    <row r="202">
      <c r="A202" s="19"/>
      <c r="C202" s="25"/>
    </row>
    <row r="203">
      <c r="A203" s="19"/>
      <c r="C203" s="25"/>
    </row>
    <row r="204">
      <c r="A204" s="19"/>
      <c r="C204" s="25"/>
    </row>
    <row r="205">
      <c r="A205" s="19"/>
      <c r="C205" s="25"/>
    </row>
    <row r="206">
      <c r="A206" s="19"/>
      <c r="C206" s="25"/>
    </row>
    <row r="207">
      <c r="A207" s="19"/>
      <c r="C207" s="25"/>
    </row>
    <row r="208">
      <c r="A208" s="19"/>
      <c r="C208" s="25"/>
    </row>
    <row r="209">
      <c r="A209" s="19"/>
      <c r="C209" s="25"/>
    </row>
    <row r="210">
      <c r="A210" s="19"/>
      <c r="C210" s="25"/>
    </row>
    <row r="211">
      <c r="A211" s="19"/>
      <c r="C211" s="25"/>
    </row>
    <row r="212">
      <c r="A212" s="19"/>
      <c r="C212" s="25"/>
    </row>
    <row r="213">
      <c r="A213" s="19"/>
      <c r="C213" s="25"/>
    </row>
    <row r="214">
      <c r="A214" s="19"/>
      <c r="C214" s="25"/>
    </row>
    <row r="215">
      <c r="A215" s="19"/>
      <c r="C215" s="25"/>
    </row>
    <row r="216">
      <c r="A216" s="19"/>
      <c r="C216" s="25"/>
    </row>
    <row r="217">
      <c r="A217" s="19"/>
      <c r="C217" s="25"/>
    </row>
    <row r="218">
      <c r="A218" s="19"/>
      <c r="C218" s="25"/>
    </row>
    <row r="219">
      <c r="A219" s="19"/>
      <c r="C219" s="25"/>
    </row>
    <row r="220">
      <c r="A220" s="19"/>
      <c r="C220" s="25"/>
    </row>
    <row r="221">
      <c r="A221" s="19"/>
      <c r="C221" s="25"/>
    </row>
    <row r="222">
      <c r="A222" s="19"/>
      <c r="C222" s="25"/>
    </row>
    <row r="223">
      <c r="A223" s="19"/>
      <c r="C223" s="25"/>
    </row>
    <row r="224">
      <c r="A224" s="19"/>
      <c r="C224" s="25"/>
    </row>
    <row r="225">
      <c r="A225" s="19"/>
      <c r="C225" s="25"/>
    </row>
    <row r="226">
      <c r="A226" s="19"/>
      <c r="C226" s="25"/>
    </row>
    <row r="227">
      <c r="A227" s="19"/>
      <c r="C227" s="25"/>
    </row>
    <row r="228">
      <c r="A228" s="19"/>
      <c r="C228" s="25"/>
    </row>
    <row r="229">
      <c r="A229" s="19"/>
      <c r="C229" s="25"/>
    </row>
    <row r="230">
      <c r="A230" s="19"/>
      <c r="C230" s="25"/>
    </row>
    <row r="231">
      <c r="A231" s="19"/>
      <c r="C231" s="25"/>
    </row>
    <row r="232">
      <c r="A232" s="19"/>
      <c r="C232" s="25"/>
    </row>
    <row r="233">
      <c r="A233" s="19"/>
      <c r="C233" s="25"/>
    </row>
    <row r="234">
      <c r="A234" s="19"/>
      <c r="C234" s="25"/>
    </row>
    <row r="235">
      <c r="A235" s="19"/>
      <c r="C235" s="25"/>
    </row>
    <row r="236">
      <c r="A236" s="19"/>
      <c r="C236" s="25"/>
    </row>
    <row r="237">
      <c r="A237" s="19"/>
      <c r="C237" s="25"/>
    </row>
    <row r="238">
      <c r="A238" s="19"/>
      <c r="C238" s="25"/>
    </row>
    <row r="239">
      <c r="A239" s="19"/>
      <c r="C239" s="25"/>
    </row>
    <row r="240">
      <c r="A240" s="19"/>
      <c r="C240" s="25"/>
    </row>
    <row r="241">
      <c r="A241" s="19"/>
      <c r="C241" s="25"/>
    </row>
    <row r="242">
      <c r="A242" s="19"/>
      <c r="C242" s="25"/>
    </row>
    <row r="243">
      <c r="A243" s="19"/>
      <c r="C243" s="25"/>
    </row>
    <row r="244">
      <c r="A244" s="19"/>
      <c r="C244" s="25"/>
    </row>
    <row r="245">
      <c r="A245" s="19"/>
      <c r="C245" s="25"/>
    </row>
    <row r="246">
      <c r="A246" s="19"/>
      <c r="C246" s="25"/>
    </row>
    <row r="247">
      <c r="A247" s="19"/>
      <c r="C247" s="25"/>
    </row>
    <row r="248">
      <c r="A248" s="19"/>
      <c r="C248" s="25"/>
    </row>
    <row r="249">
      <c r="A249" s="19"/>
      <c r="C249" s="25"/>
    </row>
    <row r="250">
      <c r="A250" s="19"/>
      <c r="C250" s="25"/>
    </row>
    <row r="251">
      <c r="A251" s="19"/>
      <c r="C251" s="25"/>
    </row>
    <row r="252">
      <c r="A252" s="19"/>
      <c r="C252" s="25"/>
    </row>
    <row r="253">
      <c r="A253" s="19"/>
      <c r="C253" s="25"/>
    </row>
    <row r="254">
      <c r="A254" s="19"/>
      <c r="C254" s="25"/>
    </row>
    <row r="255">
      <c r="A255" s="19"/>
      <c r="C255" s="25"/>
    </row>
    <row r="256">
      <c r="A256" s="19"/>
      <c r="C256" s="25"/>
    </row>
    <row r="257">
      <c r="A257" s="19"/>
      <c r="C257" s="25"/>
    </row>
    <row r="258">
      <c r="A258" s="19"/>
      <c r="C258" s="25"/>
    </row>
    <row r="259">
      <c r="A259" s="19"/>
      <c r="C259" s="25"/>
    </row>
    <row r="260">
      <c r="A260" s="19"/>
      <c r="C260" s="25"/>
    </row>
    <row r="261">
      <c r="A261" s="19"/>
      <c r="C261" s="25"/>
    </row>
    <row r="262">
      <c r="A262" s="19"/>
      <c r="C262" s="25"/>
    </row>
    <row r="263">
      <c r="A263" s="19"/>
      <c r="C263" s="25"/>
    </row>
    <row r="264">
      <c r="A264" s="19"/>
      <c r="C264" s="25"/>
    </row>
    <row r="265">
      <c r="A265" s="19"/>
      <c r="C265" s="25"/>
    </row>
    <row r="266">
      <c r="A266" s="19"/>
      <c r="C266" s="25"/>
    </row>
    <row r="267">
      <c r="A267" s="19"/>
      <c r="C267" s="25"/>
    </row>
    <row r="268">
      <c r="A268" s="19"/>
      <c r="C268" s="25"/>
    </row>
    <row r="269">
      <c r="A269" s="19"/>
      <c r="C269" s="25"/>
    </row>
    <row r="270">
      <c r="A270" s="19"/>
      <c r="C270" s="25"/>
    </row>
    <row r="271">
      <c r="A271" s="19"/>
      <c r="C271" s="25"/>
    </row>
    <row r="272">
      <c r="A272" s="19"/>
      <c r="C272" s="25"/>
    </row>
    <row r="273">
      <c r="A273" s="19"/>
      <c r="C273" s="25"/>
    </row>
    <row r="274">
      <c r="A274" s="19"/>
      <c r="C274" s="25"/>
    </row>
    <row r="275">
      <c r="A275" s="19"/>
      <c r="C275" s="25"/>
    </row>
    <row r="276">
      <c r="A276" s="19"/>
      <c r="C276" s="25"/>
    </row>
    <row r="277">
      <c r="A277" s="19"/>
      <c r="C277" s="25"/>
    </row>
    <row r="278">
      <c r="A278" s="19"/>
      <c r="C278" s="25"/>
    </row>
    <row r="279">
      <c r="A279" s="19"/>
      <c r="C279" s="25"/>
    </row>
    <row r="280">
      <c r="A280" s="19"/>
      <c r="C280" s="25"/>
    </row>
    <row r="281">
      <c r="A281" s="19"/>
      <c r="C281" s="25"/>
    </row>
    <row r="282">
      <c r="A282" s="19"/>
      <c r="C282" s="25"/>
    </row>
    <row r="283">
      <c r="A283" s="19"/>
      <c r="C283" s="25"/>
    </row>
    <row r="284">
      <c r="A284" s="19"/>
      <c r="C284" s="25"/>
    </row>
    <row r="285">
      <c r="A285" s="19"/>
      <c r="C285" s="25"/>
    </row>
    <row r="286">
      <c r="A286" s="19"/>
      <c r="C286" s="25"/>
    </row>
    <row r="287">
      <c r="A287" s="19"/>
      <c r="C287" s="25"/>
    </row>
    <row r="288">
      <c r="A288" s="19"/>
      <c r="C288" s="25"/>
    </row>
    <row r="289">
      <c r="A289" s="19"/>
      <c r="C289" s="25"/>
    </row>
    <row r="290">
      <c r="A290" s="19"/>
      <c r="C290" s="25"/>
    </row>
    <row r="291">
      <c r="A291" s="19"/>
      <c r="C291" s="25"/>
    </row>
    <row r="292">
      <c r="A292" s="19"/>
      <c r="C292" s="25"/>
    </row>
    <row r="293">
      <c r="A293" s="19"/>
      <c r="C293" s="25"/>
    </row>
    <row r="294">
      <c r="A294" s="19"/>
      <c r="C294" s="25"/>
    </row>
    <row r="295">
      <c r="A295" s="19"/>
      <c r="C295" s="25"/>
    </row>
    <row r="296">
      <c r="A296" s="19"/>
      <c r="C296" s="25"/>
    </row>
    <row r="297">
      <c r="A297" s="19"/>
      <c r="C297" s="25"/>
    </row>
    <row r="298">
      <c r="A298" s="19"/>
      <c r="C298" s="25"/>
    </row>
    <row r="299">
      <c r="A299" s="19"/>
      <c r="C299" s="25"/>
    </row>
    <row r="300">
      <c r="A300" s="19"/>
      <c r="C300" s="25"/>
    </row>
    <row r="301">
      <c r="A301" s="19"/>
      <c r="C301" s="25"/>
    </row>
    <row r="302">
      <c r="A302" s="19"/>
      <c r="C302" s="25"/>
    </row>
    <row r="303">
      <c r="A303" s="19"/>
      <c r="C303" s="25"/>
    </row>
    <row r="304">
      <c r="A304" s="19"/>
      <c r="C304" s="25"/>
    </row>
    <row r="305">
      <c r="A305" s="19"/>
      <c r="C305" s="25"/>
    </row>
    <row r="306">
      <c r="A306" s="19"/>
      <c r="C306" s="25"/>
    </row>
    <row r="307">
      <c r="A307" s="19"/>
      <c r="C307" s="25"/>
    </row>
    <row r="308">
      <c r="A308" s="19"/>
      <c r="C308" s="25"/>
    </row>
    <row r="309">
      <c r="A309" s="19"/>
      <c r="C309" s="25"/>
    </row>
    <row r="310">
      <c r="A310" s="19"/>
      <c r="C310" s="25"/>
    </row>
    <row r="311">
      <c r="A311" s="19"/>
      <c r="C311" s="25"/>
    </row>
    <row r="312">
      <c r="A312" s="19"/>
      <c r="C312" s="25"/>
    </row>
    <row r="313">
      <c r="A313" s="19"/>
      <c r="C313" s="25"/>
    </row>
    <row r="314">
      <c r="A314" s="19"/>
      <c r="C314" s="25"/>
    </row>
    <row r="315">
      <c r="A315" s="19"/>
      <c r="C315" s="25"/>
    </row>
    <row r="316">
      <c r="A316" s="19"/>
      <c r="C316" s="25"/>
    </row>
    <row r="317">
      <c r="A317" s="19"/>
      <c r="C317" s="25"/>
    </row>
    <row r="318">
      <c r="A318" s="19"/>
      <c r="C318" s="25"/>
    </row>
    <row r="319">
      <c r="A319" s="19"/>
      <c r="C319" s="25"/>
    </row>
    <row r="320">
      <c r="A320" s="19"/>
      <c r="C320" s="25"/>
    </row>
    <row r="321">
      <c r="A321" s="19"/>
      <c r="C321" s="25"/>
    </row>
    <row r="322">
      <c r="A322" s="19"/>
      <c r="C322" s="25"/>
    </row>
    <row r="323">
      <c r="A323" s="19"/>
      <c r="C323" s="25"/>
    </row>
    <row r="324">
      <c r="A324" s="19"/>
      <c r="C324" s="25"/>
    </row>
    <row r="325">
      <c r="A325" s="19"/>
      <c r="C325" s="25"/>
    </row>
    <row r="326">
      <c r="A326" s="19"/>
      <c r="C326" s="25"/>
    </row>
    <row r="327">
      <c r="A327" s="19"/>
      <c r="C327" s="25"/>
    </row>
    <row r="328">
      <c r="A328" s="19"/>
      <c r="C328" s="25"/>
    </row>
    <row r="329">
      <c r="A329" s="19"/>
      <c r="C329" s="25"/>
    </row>
    <row r="330">
      <c r="A330" s="19"/>
      <c r="C330" s="25"/>
    </row>
    <row r="331">
      <c r="A331" s="19"/>
      <c r="C331" s="25"/>
    </row>
    <row r="332">
      <c r="A332" s="19"/>
      <c r="C332" s="25"/>
    </row>
    <row r="333">
      <c r="A333" s="19"/>
      <c r="C333" s="25"/>
    </row>
    <row r="334">
      <c r="A334" s="19"/>
      <c r="C334" s="25"/>
    </row>
    <row r="335">
      <c r="A335" s="19"/>
      <c r="C335" s="25"/>
    </row>
    <row r="336">
      <c r="A336" s="19"/>
      <c r="C336" s="25"/>
    </row>
    <row r="337">
      <c r="A337" s="19"/>
      <c r="C337" s="25"/>
    </row>
    <row r="338">
      <c r="A338" s="19"/>
      <c r="C338" s="25"/>
    </row>
    <row r="339">
      <c r="A339" s="19"/>
      <c r="C339" s="25"/>
    </row>
    <row r="340">
      <c r="A340" s="19"/>
      <c r="C340" s="25"/>
    </row>
    <row r="341">
      <c r="A341" s="19"/>
      <c r="C341" s="25"/>
    </row>
    <row r="342">
      <c r="A342" s="19"/>
      <c r="C342" s="25"/>
    </row>
    <row r="343">
      <c r="A343" s="19"/>
      <c r="C343" s="25"/>
    </row>
    <row r="344">
      <c r="A344" s="19"/>
      <c r="C344" s="25"/>
    </row>
    <row r="345">
      <c r="A345" s="19"/>
      <c r="C345" s="25"/>
    </row>
    <row r="346">
      <c r="A346" s="19"/>
      <c r="C346" s="25"/>
    </row>
    <row r="347">
      <c r="A347" s="19"/>
      <c r="C347" s="25"/>
    </row>
    <row r="348">
      <c r="A348" s="19"/>
      <c r="C348" s="25"/>
    </row>
    <row r="349">
      <c r="A349" s="19"/>
      <c r="C349" s="25"/>
    </row>
    <row r="350">
      <c r="A350" s="19"/>
      <c r="C350" s="25"/>
    </row>
    <row r="351">
      <c r="A351" s="19"/>
      <c r="C351" s="25"/>
    </row>
    <row r="352">
      <c r="A352" s="19"/>
      <c r="C352" s="25"/>
    </row>
    <row r="353">
      <c r="A353" s="19"/>
      <c r="C353" s="25"/>
    </row>
    <row r="354">
      <c r="A354" s="19"/>
      <c r="C354" s="25"/>
    </row>
    <row r="355">
      <c r="A355" s="19"/>
      <c r="C355" s="25"/>
    </row>
    <row r="356">
      <c r="A356" s="19"/>
      <c r="C356" s="25"/>
    </row>
    <row r="357">
      <c r="A357" s="19"/>
      <c r="C357" s="25"/>
    </row>
    <row r="358">
      <c r="A358" s="19"/>
      <c r="C358" s="25"/>
    </row>
    <row r="359">
      <c r="A359" s="19"/>
      <c r="C359" s="25"/>
    </row>
    <row r="360">
      <c r="A360" s="19"/>
      <c r="C360" s="25"/>
    </row>
    <row r="361">
      <c r="A361" s="19"/>
      <c r="C361" s="25"/>
    </row>
    <row r="362">
      <c r="A362" s="19"/>
      <c r="C362" s="25"/>
    </row>
    <row r="363">
      <c r="A363" s="19"/>
      <c r="C363" s="25"/>
    </row>
    <row r="364">
      <c r="A364" s="19"/>
      <c r="C364" s="25"/>
    </row>
    <row r="365">
      <c r="A365" s="19"/>
      <c r="C365" s="25"/>
    </row>
    <row r="366">
      <c r="A366" s="19"/>
      <c r="C366" s="25"/>
    </row>
    <row r="367">
      <c r="A367" s="19"/>
      <c r="C367" s="25"/>
    </row>
    <row r="368">
      <c r="A368" s="19"/>
      <c r="C368" s="25"/>
    </row>
    <row r="369">
      <c r="A369" s="19"/>
      <c r="C369" s="25"/>
    </row>
    <row r="370">
      <c r="A370" s="19"/>
      <c r="C370" s="25"/>
    </row>
    <row r="371">
      <c r="A371" s="19"/>
      <c r="C371" s="25"/>
    </row>
    <row r="372">
      <c r="A372" s="19"/>
      <c r="C372" s="25"/>
    </row>
    <row r="373">
      <c r="A373" s="19"/>
      <c r="C373" s="25"/>
    </row>
    <row r="374">
      <c r="A374" s="19"/>
      <c r="C374" s="25"/>
    </row>
    <row r="375">
      <c r="A375" s="19"/>
      <c r="C375" s="25"/>
    </row>
    <row r="376">
      <c r="A376" s="19"/>
      <c r="C376" s="25"/>
    </row>
    <row r="377">
      <c r="A377" s="19"/>
      <c r="C377" s="25"/>
    </row>
    <row r="378">
      <c r="A378" s="19"/>
      <c r="C378" s="25"/>
    </row>
    <row r="379">
      <c r="A379" s="19"/>
      <c r="C379" s="25"/>
    </row>
    <row r="380">
      <c r="A380" s="19"/>
      <c r="C380" s="25"/>
    </row>
    <row r="381">
      <c r="A381" s="19"/>
      <c r="C381" s="25"/>
    </row>
    <row r="382">
      <c r="A382" s="19"/>
      <c r="C382" s="25"/>
    </row>
    <row r="383">
      <c r="A383" s="19"/>
      <c r="C383" s="25"/>
    </row>
    <row r="384">
      <c r="A384" s="19"/>
      <c r="C384" s="25"/>
    </row>
    <row r="385">
      <c r="A385" s="19"/>
      <c r="C385" s="25"/>
    </row>
    <row r="386">
      <c r="A386" s="19"/>
      <c r="C386" s="25"/>
    </row>
    <row r="387">
      <c r="A387" s="19"/>
      <c r="C387" s="25"/>
    </row>
    <row r="388">
      <c r="A388" s="19"/>
      <c r="C388" s="25"/>
    </row>
    <row r="389">
      <c r="A389" s="19"/>
      <c r="C389" s="25"/>
    </row>
    <row r="390">
      <c r="A390" s="19"/>
      <c r="C390" s="25"/>
    </row>
    <row r="391">
      <c r="A391" s="19"/>
      <c r="C391" s="25"/>
    </row>
    <row r="392">
      <c r="A392" s="19"/>
      <c r="C392" s="25"/>
    </row>
    <row r="393">
      <c r="A393" s="19"/>
      <c r="C393" s="25"/>
    </row>
    <row r="394">
      <c r="A394" s="19"/>
      <c r="C394" s="25"/>
    </row>
    <row r="395">
      <c r="A395" s="19"/>
      <c r="C395" s="25"/>
    </row>
    <row r="396">
      <c r="A396" s="19"/>
      <c r="C396" s="25"/>
    </row>
    <row r="397">
      <c r="A397" s="19"/>
      <c r="C397" s="25"/>
    </row>
    <row r="398">
      <c r="A398" s="19"/>
      <c r="C398" s="25"/>
    </row>
    <row r="399">
      <c r="A399" s="19"/>
      <c r="C399" s="25"/>
    </row>
    <row r="400">
      <c r="A400" s="19"/>
      <c r="C400" s="25"/>
    </row>
    <row r="401">
      <c r="A401" s="19"/>
      <c r="C401" s="25"/>
    </row>
    <row r="402">
      <c r="A402" s="19"/>
      <c r="C402" s="25"/>
    </row>
    <row r="403">
      <c r="A403" s="19"/>
      <c r="C403" s="25"/>
    </row>
    <row r="404">
      <c r="A404" s="19"/>
      <c r="C404" s="25"/>
    </row>
    <row r="405">
      <c r="A405" s="19"/>
      <c r="C405" s="25"/>
    </row>
    <row r="406">
      <c r="A406" s="19"/>
      <c r="C406" s="25"/>
    </row>
    <row r="407">
      <c r="A407" s="19"/>
      <c r="C407" s="25"/>
    </row>
    <row r="408">
      <c r="A408" s="19"/>
      <c r="C408" s="25"/>
    </row>
    <row r="409">
      <c r="A409" s="19"/>
      <c r="C409" s="25"/>
    </row>
    <row r="410">
      <c r="A410" s="19"/>
      <c r="C410" s="25"/>
    </row>
    <row r="411">
      <c r="A411" s="19"/>
      <c r="C411" s="25"/>
    </row>
    <row r="412">
      <c r="A412" s="19"/>
      <c r="C412" s="25"/>
    </row>
    <row r="413">
      <c r="A413" s="19"/>
      <c r="C413" s="25"/>
    </row>
    <row r="414">
      <c r="A414" s="19"/>
      <c r="C414" s="25"/>
    </row>
    <row r="415">
      <c r="A415" s="19"/>
      <c r="C415" s="25"/>
    </row>
    <row r="416">
      <c r="A416" s="19"/>
      <c r="C416" s="25"/>
    </row>
    <row r="417">
      <c r="A417" s="19"/>
      <c r="C417" s="25"/>
    </row>
    <row r="418">
      <c r="A418" s="19"/>
      <c r="C418" s="25"/>
    </row>
    <row r="419">
      <c r="A419" s="19"/>
      <c r="C419" s="25"/>
    </row>
    <row r="420">
      <c r="A420" s="19"/>
      <c r="C420" s="25"/>
    </row>
    <row r="421">
      <c r="A421" s="19"/>
      <c r="C421" s="25"/>
    </row>
    <row r="422">
      <c r="A422" s="19"/>
      <c r="C422" s="25"/>
    </row>
    <row r="423">
      <c r="A423" s="19"/>
      <c r="C423" s="25"/>
    </row>
    <row r="424">
      <c r="A424" s="19"/>
      <c r="C424" s="25"/>
    </row>
    <row r="425">
      <c r="A425" s="19"/>
      <c r="C425" s="25"/>
    </row>
    <row r="426">
      <c r="A426" s="19"/>
      <c r="C426" s="25"/>
    </row>
    <row r="427">
      <c r="A427" s="19"/>
      <c r="C427" s="25"/>
    </row>
    <row r="428">
      <c r="A428" s="19"/>
      <c r="C428" s="25"/>
    </row>
    <row r="429">
      <c r="A429" s="19"/>
      <c r="C429" s="25"/>
    </row>
    <row r="430">
      <c r="A430" s="19"/>
      <c r="C430" s="25"/>
    </row>
    <row r="431">
      <c r="A431" s="19"/>
      <c r="C431" s="25"/>
    </row>
    <row r="432">
      <c r="A432" s="19"/>
      <c r="C432" s="25"/>
    </row>
    <row r="433">
      <c r="A433" s="19"/>
      <c r="C433" s="25"/>
    </row>
    <row r="434">
      <c r="A434" s="19"/>
      <c r="C434" s="25"/>
    </row>
    <row r="435">
      <c r="A435" s="19"/>
      <c r="C435" s="25"/>
    </row>
    <row r="436">
      <c r="A436" s="19"/>
      <c r="C436" s="25"/>
    </row>
    <row r="437">
      <c r="A437" s="19"/>
      <c r="C437" s="25"/>
    </row>
    <row r="438">
      <c r="A438" s="19"/>
      <c r="C438" s="25"/>
    </row>
    <row r="439">
      <c r="A439" s="19"/>
      <c r="C439" s="25"/>
    </row>
    <row r="440">
      <c r="A440" s="19"/>
      <c r="C440" s="25"/>
    </row>
    <row r="441">
      <c r="A441" s="19"/>
      <c r="C441" s="25"/>
    </row>
    <row r="442">
      <c r="A442" s="19"/>
      <c r="C442" s="25"/>
    </row>
    <row r="443">
      <c r="A443" s="19"/>
      <c r="C443" s="25"/>
    </row>
    <row r="444">
      <c r="A444" s="19"/>
      <c r="C444" s="25"/>
    </row>
    <row r="445">
      <c r="A445" s="19"/>
      <c r="C445" s="25"/>
    </row>
    <row r="446">
      <c r="A446" s="19"/>
      <c r="C446" s="25"/>
    </row>
    <row r="447">
      <c r="A447" s="19"/>
      <c r="C447" s="25"/>
    </row>
    <row r="448">
      <c r="A448" s="19"/>
      <c r="C448" s="25"/>
    </row>
    <row r="449">
      <c r="A449" s="19"/>
      <c r="C449" s="25"/>
    </row>
    <row r="450">
      <c r="A450" s="19"/>
      <c r="C450" s="25"/>
    </row>
    <row r="451">
      <c r="A451" s="19"/>
      <c r="C451" s="25"/>
    </row>
    <row r="452">
      <c r="A452" s="19"/>
      <c r="C452" s="25"/>
    </row>
    <row r="453">
      <c r="A453" s="19"/>
      <c r="C453" s="25"/>
    </row>
    <row r="454">
      <c r="A454" s="19"/>
      <c r="C454" s="25"/>
    </row>
    <row r="455">
      <c r="A455" s="19"/>
      <c r="C455" s="25"/>
    </row>
    <row r="456">
      <c r="A456" s="19"/>
      <c r="C456" s="25"/>
    </row>
    <row r="457">
      <c r="A457" s="19"/>
      <c r="C457" s="25"/>
    </row>
    <row r="458">
      <c r="A458" s="19"/>
      <c r="C458" s="25"/>
    </row>
    <row r="459">
      <c r="A459" s="19"/>
      <c r="C459" s="25"/>
    </row>
    <row r="460">
      <c r="A460" s="19"/>
      <c r="C460" s="25"/>
    </row>
    <row r="461">
      <c r="A461" s="19"/>
      <c r="C461" s="25"/>
    </row>
    <row r="462">
      <c r="A462" s="19"/>
      <c r="C462" s="25"/>
    </row>
    <row r="463">
      <c r="A463" s="19"/>
      <c r="C463" s="25"/>
    </row>
    <row r="464">
      <c r="A464" s="19"/>
      <c r="C464" s="25"/>
    </row>
    <row r="465">
      <c r="A465" s="19"/>
      <c r="C465" s="25"/>
    </row>
    <row r="466">
      <c r="A466" s="19"/>
      <c r="C466" s="25"/>
    </row>
    <row r="467">
      <c r="A467" s="19"/>
      <c r="C467" s="25"/>
    </row>
    <row r="468">
      <c r="A468" s="19"/>
      <c r="C468" s="25"/>
    </row>
    <row r="469">
      <c r="A469" s="19"/>
      <c r="C469" s="25"/>
    </row>
    <row r="470">
      <c r="A470" s="19"/>
      <c r="C470" s="25"/>
    </row>
    <row r="471">
      <c r="A471" s="19"/>
      <c r="C471" s="25"/>
    </row>
    <row r="472">
      <c r="A472" s="19"/>
      <c r="C472" s="25"/>
    </row>
    <row r="473">
      <c r="A473" s="19"/>
      <c r="C473" s="25"/>
    </row>
    <row r="474">
      <c r="A474" s="19"/>
      <c r="C474" s="25"/>
    </row>
    <row r="475">
      <c r="A475" s="19"/>
      <c r="C475" s="25"/>
    </row>
    <row r="476">
      <c r="A476" s="19"/>
      <c r="C476" s="25"/>
    </row>
    <row r="477">
      <c r="A477" s="19"/>
      <c r="C477" s="25"/>
    </row>
    <row r="478">
      <c r="A478" s="19"/>
      <c r="C478" s="25"/>
    </row>
    <row r="479">
      <c r="A479" s="19"/>
      <c r="C479" s="25"/>
    </row>
    <row r="480">
      <c r="A480" s="19"/>
      <c r="C480" s="25"/>
    </row>
    <row r="481">
      <c r="A481" s="19"/>
      <c r="C481" s="25"/>
    </row>
    <row r="482">
      <c r="A482" s="19"/>
      <c r="C482" s="25"/>
    </row>
    <row r="483">
      <c r="A483" s="19"/>
      <c r="C483" s="25"/>
    </row>
    <row r="484">
      <c r="A484" s="19"/>
      <c r="C484" s="25"/>
    </row>
    <row r="485">
      <c r="A485" s="19"/>
      <c r="C485" s="25"/>
    </row>
    <row r="486">
      <c r="A486" s="19"/>
      <c r="C486" s="25"/>
    </row>
    <row r="487">
      <c r="A487" s="19"/>
      <c r="C487" s="25"/>
    </row>
    <row r="488">
      <c r="A488" s="19"/>
      <c r="C488" s="25"/>
    </row>
    <row r="489">
      <c r="A489" s="19"/>
      <c r="C489" s="25"/>
    </row>
    <row r="490">
      <c r="A490" s="19"/>
      <c r="C490" s="25"/>
    </row>
    <row r="491">
      <c r="A491" s="19"/>
      <c r="C491" s="25"/>
    </row>
    <row r="492">
      <c r="A492" s="19"/>
      <c r="C492" s="25"/>
    </row>
    <row r="493">
      <c r="A493" s="19"/>
      <c r="C493" s="25"/>
    </row>
    <row r="494">
      <c r="A494" s="19"/>
      <c r="C494" s="25"/>
    </row>
    <row r="495">
      <c r="A495" s="19"/>
      <c r="C495" s="25"/>
    </row>
    <row r="496">
      <c r="A496" s="19"/>
      <c r="C496" s="25"/>
    </row>
    <row r="497">
      <c r="A497" s="19"/>
      <c r="C497" s="25"/>
    </row>
    <row r="498">
      <c r="A498" s="19"/>
      <c r="C498" s="25"/>
    </row>
    <row r="499">
      <c r="A499" s="19"/>
      <c r="C499" s="25"/>
    </row>
    <row r="500">
      <c r="A500" s="19"/>
      <c r="C500" s="25"/>
    </row>
    <row r="501">
      <c r="A501" s="19"/>
      <c r="C501" s="25"/>
    </row>
    <row r="502">
      <c r="A502" s="19"/>
      <c r="C502" s="25"/>
    </row>
    <row r="503">
      <c r="A503" s="19"/>
      <c r="C503" s="25"/>
    </row>
    <row r="504">
      <c r="A504" s="19"/>
      <c r="C504" s="25"/>
    </row>
    <row r="505">
      <c r="A505" s="19"/>
      <c r="C505" s="25"/>
    </row>
    <row r="506">
      <c r="A506" s="19"/>
      <c r="C506" s="25"/>
    </row>
    <row r="507">
      <c r="A507" s="19"/>
      <c r="C507" s="25"/>
    </row>
    <row r="508">
      <c r="A508" s="19"/>
      <c r="C508" s="25"/>
    </row>
    <row r="509">
      <c r="A509" s="19"/>
      <c r="C509" s="25"/>
    </row>
    <row r="510">
      <c r="A510" s="19"/>
      <c r="C510" s="25"/>
    </row>
    <row r="511">
      <c r="A511" s="19"/>
      <c r="C511" s="25"/>
    </row>
    <row r="512">
      <c r="A512" s="19"/>
      <c r="C512" s="25"/>
    </row>
    <row r="513">
      <c r="A513" s="19"/>
      <c r="C513" s="25"/>
    </row>
    <row r="514">
      <c r="A514" s="19"/>
      <c r="C514" s="25"/>
    </row>
    <row r="515">
      <c r="A515" s="19"/>
      <c r="C515" s="25"/>
    </row>
    <row r="516">
      <c r="A516" s="19"/>
      <c r="C516" s="25"/>
    </row>
    <row r="517">
      <c r="A517" s="19"/>
      <c r="C517" s="25"/>
    </row>
    <row r="518">
      <c r="A518" s="19"/>
      <c r="C518" s="25"/>
    </row>
    <row r="519">
      <c r="A519" s="19"/>
      <c r="C519" s="25"/>
    </row>
    <row r="520">
      <c r="A520" s="19"/>
      <c r="C520" s="25"/>
    </row>
    <row r="521">
      <c r="A521" s="19"/>
      <c r="C521" s="25"/>
    </row>
    <row r="522">
      <c r="A522" s="19"/>
      <c r="C522" s="25"/>
    </row>
    <row r="523">
      <c r="A523" s="19"/>
      <c r="C523" s="25"/>
    </row>
    <row r="524">
      <c r="A524" s="19"/>
      <c r="C524" s="25"/>
    </row>
    <row r="525">
      <c r="A525" s="19"/>
      <c r="C525" s="25"/>
    </row>
    <row r="526">
      <c r="A526" s="19"/>
      <c r="C526" s="25"/>
    </row>
    <row r="527">
      <c r="A527" s="19"/>
      <c r="C527" s="25"/>
    </row>
    <row r="528">
      <c r="A528" s="19"/>
      <c r="C528" s="25"/>
    </row>
    <row r="529">
      <c r="A529" s="19"/>
      <c r="C529" s="25"/>
    </row>
    <row r="530">
      <c r="A530" s="19"/>
      <c r="C530" s="25"/>
    </row>
    <row r="531">
      <c r="A531" s="19"/>
      <c r="C531" s="25"/>
    </row>
    <row r="532">
      <c r="A532" s="19"/>
      <c r="C532" s="25"/>
    </row>
    <row r="533">
      <c r="A533" s="19"/>
      <c r="C533" s="25"/>
    </row>
    <row r="534">
      <c r="A534" s="19"/>
      <c r="C534" s="25"/>
    </row>
    <row r="535">
      <c r="A535" s="19"/>
      <c r="C535" s="25"/>
    </row>
    <row r="536">
      <c r="A536" s="19"/>
      <c r="C536" s="25"/>
    </row>
    <row r="537">
      <c r="A537" s="19"/>
      <c r="C537" s="25"/>
    </row>
    <row r="538">
      <c r="A538" s="19"/>
      <c r="C538" s="25"/>
    </row>
    <row r="539">
      <c r="A539" s="19"/>
      <c r="C539" s="25"/>
    </row>
    <row r="540">
      <c r="A540" s="19"/>
      <c r="C540" s="25"/>
    </row>
    <row r="541">
      <c r="A541" s="19"/>
      <c r="C541" s="25"/>
    </row>
    <row r="542">
      <c r="A542" s="19"/>
      <c r="C542" s="25"/>
    </row>
    <row r="543">
      <c r="A543" s="19"/>
      <c r="C543" s="25"/>
    </row>
    <row r="544">
      <c r="A544" s="19"/>
      <c r="C544" s="25"/>
    </row>
    <row r="545">
      <c r="A545" s="19"/>
      <c r="C545" s="25"/>
    </row>
    <row r="546">
      <c r="A546" s="19"/>
      <c r="C546" s="25"/>
    </row>
    <row r="547">
      <c r="A547" s="19"/>
      <c r="C547" s="25"/>
    </row>
    <row r="548">
      <c r="A548" s="19"/>
      <c r="C548" s="25"/>
    </row>
    <row r="549">
      <c r="A549" s="19"/>
      <c r="C549" s="25"/>
    </row>
    <row r="550">
      <c r="A550" s="19"/>
      <c r="C550" s="25"/>
    </row>
    <row r="551">
      <c r="A551" s="19"/>
      <c r="C551" s="25"/>
    </row>
    <row r="552">
      <c r="A552" s="19"/>
      <c r="C552" s="25"/>
    </row>
    <row r="553">
      <c r="A553" s="19"/>
      <c r="C553" s="25"/>
    </row>
    <row r="554">
      <c r="A554" s="19"/>
      <c r="C554" s="25"/>
    </row>
    <row r="555">
      <c r="A555" s="19"/>
      <c r="C555" s="25"/>
    </row>
    <row r="556">
      <c r="A556" s="19"/>
      <c r="C556" s="25"/>
    </row>
    <row r="557">
      <c r="A557" s="19"/>
      <c r="C557" s="25"/>
    </row>
    <row r="558">
      <c r="A558" s="19"/>
      <c r="C558" s="25"/>
    </row>
    <row r="559">
      <c r="A559" s="19"/>
      <c r="C559" s="25"/>
    </row>
    <row r="560">
      <c r="A560" s="19"/>
      <c r="C560" s="25"/>
    </row>
    <row r="561">
      <c r="A561" s="19"/>
      <c r="C561" s="25"/>
    </row>
    <row r="562">
      <c r="A562" s="19"/>
      <c r="C562" s="25"/>
    </row>
    <row r="563">
      <c r="A563" s="19"/>
      <c r="C563" s="25"/>
    </row>
    <row r="564">
      <c r="A564" s="19"/>
      <c r="C564" s="25"/>
    </row>
    <row r="565">
      <c r="A565" s="19"/>
      <c r="C565" s="25"/>
    </row>
    <row r="566">
      <c r="A566" s="19"/>
      <c r="C566" s="25"/>
    </row>
    <row r="567">
      <c r="A567" s="19"/>
      <c r="C567" s="25"/>
    </row>
    <row r="568">
      <c r="A568" s="19"/>
      <c r="C568" s="25"/>
    </row>
    <row r="569">
      <c r="A569" s="19"/>
      <c r="C569" s="25"/>
    </row>
    <row r="570">
      <c r="A570" s="19"/>
      <c r="C570" s="25"/>
    </row>
    <row r="571">
      <c r="A571" s="19"/>
      <c r="C571" s="25"/>
    </row>
    <row r="572">
      <c r="A572" s="19"/>
      <c r="C572" s="25"/>
    </row>
    <row r="573">
      <c r="A573" s="19"/>
      <c r="C573" s="25"/>
    </row>
    <row r="574">
      <c r="A574" s="19"/>
      <c r="C574" s="25"/>
    </row>
    <row r="575">
      <c r="A575" s="19"/>
      <c r="C575" s="25"/>
    </row>
    <row r="576">
      <c r="A576" s="19"/>
      <c r="C576" s="25"/>
    </row>
    <row r="577">
      <c r="A577" s="19"/>
      <c r="C577" s="25"/>
    </row>
    <row r="578">
      <c r="A578" s="19"/>
      <c r="C578" s="25"/>
    </row>
    <row r="579">
      <c r="A579" s="19"/>
      <c r="C579" s="25"/>
    </row>
    <row r="580">
      <c r="A580" s="19"/>
      <c r="C580" s="25"/>
    </row>
    <row r="581">
      <c r="A581" s="19"/>
      <c r="C581" s="25"/>
    </row>
    <row r="582">
      <c r="A582" s="19"/>
      <c r="C582" s="25"/>
    </row>
    <row r="583">
      <c r="A583" s="19"/>
      <c r="C583" s="25"/>
    </row>
    <row r="584">
      <c r="A584" s="19"/>
      <c r="C584" s="25"/>
    </row>
    <row r="585">
      <c r="A585" s="19"/>
      <c r="C585" s="25"/>
    </row>
    <row r="586">
      <c r="A586" s="19"/>
      <c r="C586" s="25"/>
    </row>
    <row r="587">
      <c r="A587" s="19"/>
      <c r="C587" s="25"/>
    </row>
    <row r="588">
      <c r="A588" s="19"/>
      <c r="C588" s="25"/>
    </row>
    <row r="589">
      <c r="A589" s="19"/>
      <c r="C589" s="25"/>
    </row>
    <row r="590">
      <c r="A590" s="19"/>
      <c r="C590" s="25"/>
    </row>
    <row r="591">
      <c r="A591" s="19"/>
      <c r="C591" s="25"/>
    </row>
    <row r="592">
      <c r="A592" s="19"/>
      <c r="C592" s="25"/>
    </row>
    <row r="593">
      <c r="A593" s="19"/>
      <c r="C593" s="25"/>
    </row>
    <row r="594">
      <c r="A594" s="19"/>
      <c r="C594" s="25"/>
    </row>
    <row r="595">
      <c r="A595" s="19"/>
      <c r="C595" s="25"/>
    </row>
    <row r="596">
      <c r="A596" s="19"/>
      <c r="C596" s="25"/>
    </row>
    <row r="597">
      <c r="A597" s="19"/>
      <c r="C597" s="25"/>
    </row>
    <row r="598">
      <c r="A598" s="19"/>
      <c r="C598" s="25"/>
    </row>
    <row r="599">
      <c r="A599" s="19"/>
      <c r="C599" s="25"/>
    </row>
    <row r="600">
      <c r="A600" s="19"/>
      <c r="C600" s="25"/>
    </row>
    <row r="601">
      <c r="A601" s="19"/>
      <c r="C601" s="25"/>
    </row>
    <row r="602">
      <c r="A602" s="19"/>
      <c r="C602" s="25"/>
    </row>
    <row r="603">
      <c r="A603" s="19"/>
      <c r="C603" s="25"/>
    </row>
    <row r="604">
      <c r="A604" s="19"/>
      <c r="C604" s="25"/>
    </row>
    <row r="605">
      <c r="A605" s="19"/>
      <c r="C605" s="25"/>
    </row>
    <row r="606">
      <c r="A606" s="19"/>
      <c r="C606" s="25"/>
    </row>
    <row r="607">
      <c r="A607" s="19"/>
      <c r="C607" s="25"/>
    </row>
    <row r="608">
      <c r="A608" s="19"/>
      <c r="C608" s="25"/>
    </row>
    <row r="609">
      <c r="A609" s="19"/>
      <c r="C609" s="25"/>
    </row>
    <row r="610">
      <c r="A610" s="19"/>
      <c r="C610" s="25"/>
    </row>
    <row r="611">
      <c r="A611" s="19"/>
      <c r="C611" s="25"/>
    </row>
    <row r="612">
      <c r="A612" s="19"/>
      <c r="C612" s="25"/>
    </row>
    <row r="613">
      <c r="A613" s="19"/>
      <c r="C613" s="25"/>
    </row>
    <row r="614">
      <c r="A614" s="19"/>
      <c r="C614" s="25"/>
    </row>
    <row r="615">
      <c r="A615" s="19"/>
      <c r="C615" s="25"/>
    </row>
    <row r="616">
      <c r="A616" s="19"/>
      <c r="C616" s="25"/>
    </row>
    <row r="617">
      <c r="A617" s="19"/>
      <c r="C617" s="25"/>
    </row>
    <row r="618">
      <c r="A618" s="19"/>
      <c r="C618" s="25"/>
    </row>
    <row r="619">
      <c r="A619" s="19"/>
      <c r="C619" s="25"/>
    </row>
    <row r="620">
      <c r="A620" s="19"/>
      <c r="C620" s="25"/>
    </row>
    <row r="621">
      <c r="A621" s="19"/>
      <c r="C621" s="25"/>
    </row>
    <row r="622">
      <c r="A622" s="19"/>
      <c r="C622" s="25"/>
    </row>
    <row r="623">
      <c r="A623" s="19"/>
      <c r="C623" s="25"/>
    </row>
    <row r="624">
      <c r="A624" s="19"/>
      <c r="C624" s="25"/>
    </row>
    <row r="625">
      <c r="A625" s="19"/>
      <c r="C625" s="25"/>
    </row>
    <row r="626">
      <c r="A626" s="19"/>
      <c r="C626" s="25"/>
    </row>
    <row r="627">
      <c r="A627" s="19"/>
      <c r="C627" s="25"/>
    </row>
    <row r="628">
      <c r="A628" s="19"/>
      <c r="C628" s="25"/>
    </row>
    <row r="629">
      <c r="A629" s="19"/>
      <c r="C629" s="25"/>
    </row>
    <row r="630">
      <c r="A630" s="19"/>
      <c r="C630" s="25"/>
    </row>
    <row r="631">
      <c r="A631" s="19"/>
      <c r="C631" s="25"/>
    </row>
    <row r="632">
      <c r="A632" s="19"/>
      <c r="C632" s="25"/>
    </row>
    <row r="633">
      <c r="A633" s="19"/>
      <c r="C633" s="25"/>
    </row>
    <row r="634">
      <c r="A634" s="19"/>
      <c r="C634" s="25"/>
    </row>
    <row r="635">
      <c r="A635" s="19"/>
      <c r="C635" s="25"/>
    </row>
    <row r="636">
      <c r="A636" s="19"/>
      <c r="C636" s="25"/>
    </row>
    <row r="637">
      <c r="A637" s="19"/>
      <c r="C637" s="25"/>
    </row>
    <row r="638">
      <c r="A638" s="19"/>
      <c r="C638" s="25"/>
    </row>
    <row r="639">
      <c r="A639" s="19"/>
      <c r="C639" s="25"/>
    </row>
    <row r="640">
      <c r="A640" s="19"/>
      <c r="C640" s="25"/>
    </row>
    <row r="641">
      <c r="A641" s="19"/>
      <c r="C641" s="25"/>
    </row>
    <row r="642">
      <c r="A642" s="19"/>
      <c r="C642" s="25"/>
    </row>
    <row r="643">
      <c r="A643" s="19"/>
      <c r="C643" s="25"/>
    </row>
    <row r="644">
      <c r="A644" s="19"/>
      <c r="C644" s="25"/>
    </row>
    <row r="645">
      <c r="A645" s="19"/>
      <c r="C645" s="25"/>
    </row>
    <row r="646">
      <c r="A646" s="19"/>
      <c r="C646" s="25"/>
    </row>
    <row r="647">
      <c r="A647" s="19"/>
      <c r="C647" s="25"/>
    </row>
    <row r="648">
      <c r="A648" s="19"/>
      <c r="C648" s="25"/>
    </row>
    <row r="649">
      <c r="A649" s="19"/>
      <c r="C649" s="25"/>
    </row>
    <row r="650">
      <c r="A650" s="19"/>
      <c r="C650" s="25"/>
    </row>
    <row r="651">
      <c r="A651" s="19"/>
      <c r="C651" s="25"/>
    </row>
    <row r="652">
      <c r="A652" s="19"/>
      <c r="C652" s="25"/>
    </row>
    <row r="653">
      <c r="A653" s="19"/>
      <c r="C653" s="25"/>
    </row>
    <row r="654">
      <c r="A654" s="19"/>
      <c r="C654" s="25"/>
    </row>
    <row r="655">
      <c r="A655" s="19"/>
      <c r="C655" s="25"/>
    </row>
    <row r="656">
      <c r="A656" s="19"/>
      <c r="C656" s="25"/>
    </row>
    <row r="657">
      <c r="A657" s="19"/>
      <c r="C657" s="25"/>
    </row>
    <row r="658">
      <c r="A658" s="19"/>
      <c r="C658" s="25"/>
    </row>
    <row r="659">
      <c r="A659" s="19"/>
      <c r="C659" s="25"/>
    </row>
    <row r="660">
      <c r="A660" s="19"/>
      <c r="C660" s="25"/>
    </row>
    <row r="661">
      <c r="A661" s="19"/>
      <c r="C661" s="25"/>
    </row>
    <row r="662">
      <c r="A662" s="19"/>
      <c r="C662" s="25"/>
    </row>
    <row r="663">
      <c r="A663" s="19"/>
      <c r="C663" s="25"/>
    </row>
    <row r="664">
      <c r="A664" s="19"/>
      <c r="C664" s="25"/>
    </row>
    <row r="665">
      <c r="A665" s="19"/>
      <c r="C665" s="25"/>
    </row>
    <row r="666">
      <c r="A666" s="19"/>
      <c r="C666" s="25"/>
    </row>
    <row r="667">
      <c r="A667" s="19"/>
      <c r="C667" s="25"/>
    </row>
    <row r="668">
      <c r="A668" s="19"/>
      <c r="C668" s="25"/>
    </row>
    <row r="669">
      <c r="A669" s="19"/>
      <c r="C669" s="25"/>
    </row>
    <row r="670">
      <c r="A670" s="19"/>
      <c r="C670" s="25"/>
    </row>
    <row r="671">
      <c r="A671" s="19"/>
      <c r="C671" s="25"/>
    </row>
    <row r="672">
      <c r="A672" s="19"/>
      <c r="C672" s="25"/>
    </row>
    <row r="673">
      <c r="A673" s="19"/>
      <c r="C673" s="25"/>
    </row>
    <row r="674">
      <c r="A674" s="19"/>
      <c r="C674" s="25"/>
    </row>
    <row r="675">
      <c r="A675" s="19"/>
      <c r="C675" s="25"/>
    </row>
    <row r="676">
      <c r="A676" s="19"/>
      <c r="C676" s="25"/>
    </row>
    <row r="677">
      <c r="A677" s="19"/>
      <c r="C677" s="25"/>
    </row>
    <row r="678">
      <c r="A678" s="19"/>
      <c r="C678" s="25"/>
    </row>
    <row r="679">
      <c r="A679" s="19"/>
      <c r="C679" s="25"/>
    </row>
    <row r="680">
      <c r="A680" s="19"/>
      <c r="C680" s="25"/>
    </row>
    <row r="681">
      <c r="A681" s="19"/>
      <c r="C681" s="25"/>
    </row>
    <row r="682">
      <c r="A682" s="19"/>
      <c r="C682" s="25"/>
    </row>
    <row r="683">
      <c r="A683" s="19"/>
      <c r="C683" s="25"/>
    </row>
    <row r="684">
      <c r="A684" s="19"/>
      <c r="C684" s="25"/>
    </row>
    <row r="685">
      <c r="A685" s="19"/>
      <c r="C685" s="25"/>
    </row>
    <row r="686">
      <c r="A686" s="19"/>
      <c r="C686" s="25"/>
    </row>
    <row r="687">
      <c r="A687" s="19"/>
      <c r="C687" s="25"/>
    </row>
    <row r="688">
      <c r="A688" s="19"/>
      <c r="C688" s="25"/>
    </row>
    <row r="689">
      <c r="A689" s="19"/>
      <c r="C689" s="25"/>
    </row>
    <row r="690">
      <c r="A690" s="19"/>
      <c r="C690" s="25"/>
    </row>
    <row r="691">
      <c r="A691" s="19"/>
      <c r="C691" s="25"/>
    </row>
    <row r="692">
      <c r="A692" s="19"/>
      <c r="C692" s="25"/>
    </row>
    <row r="693">
      <c r="A693" s="19"/>
      <c r="C693" s="25"/>
    </row>
    <row r="694">
      <c r="A694" s="19"/>
      <c r="C694" s="25"/>
    </row>
    <row r="695">
      <c r="A695" s="19"/>
      <c r="C695" s="25"/>
    </row>
    <row r="696">
      <c r="A696" s="19"/>
      <c r="C696" s="25"/>
    </row>
    <row r="697">
      <c r="A697" s="19"/>
      <c r="C697" s="25"/>
    </row>
    <row r="698">
      <c r="A698" s="19"/>
      <c r="C698" s="25"/>
    </row>
    <row r="699">
      <c r="A699" s="19"/>
      <c r="C699" s="25"/>
    </row>
    <row r="700">
      <c r="A700" s="19"/>
      <c r="C700" s="25"/>
    </row>
    <row r="701">
      <c r="A701" s="19"/>
      <c r="C701" s="25"/>
    </row>
    <row r="702">
      <c r="A702" s="19"/>
      <c r="C702" s="25"/>
    </row>
    <row r="703">
      <c r="A703" s="19"/>
      <c r="C703" s="25"/>
    </row>
    <row r="704">
      <c r="A704" s="19"/>
      <c r="C704" s="25"/>
    </row>
    <row r="705">
      <c r="A705" s="19"/>
      <c r="C705" s="25"/>
    </row>
    <row r="706">
      <c r="A706" s="19"/>
      <c r="C706" s="25"/>
    </row>
    <row r="707">
      <c r="A707" s="19"/>
      <c r="C707" s="25"/>
    </row>
    <row r="708">
      <c r="A708" s="19"/>
      <c r="C708" s="25"/>
    </row>
    <row r="709">
      <c r="A709" s="19"/>
      <c r="C709" s="25"/>
    </row>
    <row r="710">
      <c r="A710" s="19"/>
      <c r="C710" s="25"/>
    </row>
    <row r="711">
      <c r="A711" s="19"/>
      <c r="C711" s="25"/>
    </row>
    <row r="712">
      <c r="A712" s="19"/>
      <c r="C712" s="25"/>
    </row>
    <row r="713">
      <c r="A713" s="19"/>
      <c r="C713" s="25"/>
    </row>
    <row r="714">
      <c r="A714" s="19"/>
      <c r="C714" s="25"/>
    </row>
    <row r="715">
      <c r="A715" s="19"/>
      <c r="C715" s="25"/>
    </row>
    <row r="716">
      <c r="A716" s="19"/>
      <c r="C716" s="25"/>
    </row>
    <row r="717">
      <c r="A717" s="19"/>
      <c r="C717" s="25"/>
    </row>
    <row r="718">
      <c r="A718" s="19"/>
      <c r="C718" s="25"/>
    </row>
    <row r="719">
      <c r="A719" s="19"/>
      <c r="C719" s="25"/>
    </row>
    <row r="720">
      <c r="A720" s="19"/>
      <c r="C720" s="25"/>
    </row>
    <row r="721">
      <c r="A721" s="19"/>
      <c r="C721" s="25"/>
    </row>
    <row r="722">
      <c r="A722" s="19"/>
      <c r="C722" s="25"/>
    </row>
    <row r="723">
      <c r="A723" s="19"/>
      <c r="C723" s="25"/>
    </row>
    <row r="724">
      <c r="A724" s="19"/>
      <c r="C724" s="25"/>
    </row>
    <row r="725">
      <c r="A725" s="19"/>
      <c r="C725" s="25"/>
    </row>
    <row r="726">
      <c r="A726" s="19"/>
      <c r="C726" s="25"/>
    </row>
    <row r="727">
      <c r="A727" s="19"/>
      <c r="C727" s="25"/>
    </row>
    <row r="728">
      <c r="A728" s="19"/>
      <c r="C728" s="25"/>
    </row>
    <row r="729">
      <c r="A729" s="19"/>
      <c r="C729" s="25"/>
    </row>
    <row r="730">
      <c r="A730" s="19"/>
      <c r="C730" s="25"/>
    </row>
    <row r="731">
      <c r="A731" s="19"/>
      <c r="C731" s="25"/>
    </row>
    <row r="732">
      <c r="A732" s="19"/>
      <c r="C732" s="25"/>
    </row>
    <row r="733">
      <c r="A733" s="19"/>
      <c r="C733" s="25"/>
    </row>
    <row r="734">
      <c r="A734" s="19"/>
      <c r="C734" s="25"/>
    </row>
    <row r="735">
      <c r="A735" s="19"/>
      <c r="C735" s="25"/>
    </row>
    <row r="736">
      <c r="A736" s="19"/>
      <c r="C736" s="25"/>
    </row>
    <row r="737">
      <c r="A737" s="19"/>
      <c r="C737" s="25"/>
    </row>
    <row r="738">
      <c r="A738" s="19"/>
      <c r="C738" s="25"/>
    </row>
    <row r="739">
      <c r="A739" s="19"/>
      <c r="C739" s="25"/>
    </row>
    <row r="740">
      <c r="A740" s="19"/>
      <c r="C740" s="25"/>
    </row>
    <row r="741">
      <c r="A741" s="19"/>
      <c r="C741" s="25"/>
    </row>
    <row r="742">
      <c r="A742" s="19"/>
      <c r="C742" s="25"/>
    </row>
    <row r="743">
      <c r="A743" s="19"/>
      <c r="C743" s="25"/>
    </row>
    <row r="744">
      <c r="A744" s="19"/>
      <c r="C744" s="25"/>
    </row>
    <row r="745">
      <c r="A745" s="19"/>
      <c r="C745" s="25"/>
    </row>
    <row r="746">
      <c r="A746" s="19"/>
      <c r="C746" s="25"/>
    </row>
    <row r="747">
      <c r="A747" s="19"/>
      <c r="C747" s="25"/>
    </row>
    <row r="748">
      <c r="A748" s="19"/>
      <c r="C748" s="25"/>
    </row>
    <row r="749">
      <c r="A749" s="19"/>
      <c r="C749" s="25"/>
    </row>
    <row r="750">
      <c r="A750" s="19"/>
      <c r="C750" s="25"/>
    </row>
    <row r="751">
      <c r="A751" s="19"/>
      <c r="C751" s="25"/>
    </row>
    <row r="752">
      <c r="A752" s="19"/>
      <c r="C752" s="25"/>
    </row>
    <row r="753">
      <c r="A753" s="19"/>
      <c r="C753" s="25"/>
    </row>
    <row r="754">
      <c r="A754" s="19"/>
      <c r="C754" s="25"/>
    </row>
    <row r="755">
      <c r="A755" s="19"/>
      <c r="C755" s="25"/>
    </row>
    <row r="756">
      <c r="A756" s="19"/>
      <c r="C756" s="25"/>
    </row>
    <row r="757">
      <c r="A757" s="19"/>
      <c r="C757" s="25"/>
    </row>
    <row r="758">
      <c r="A758" s="19"/>
      <c r="C758" s="25"/>
    </row>
    <row r="759">
      <c r="A759" s="19"/>
      <c r="C759" s="25"/>
    </row>
    <row r="760">
      <c r="A760" s="19"/>
      <c r="C760" s="25"/>
    </row>
    <row r="761">
      <c r="A761" s="19"/>
      <c r="C761" s="25"/>
    </row>
    <row r="762">
      <c r="A762" s="19"/>
      <c r="C762" s="25"/>
    </row>
    <row r="763">
      <c r="A763" s="19"/>
      <c r="C763" s="25"/>
    </row>
    <row r="764">
      <c r="A764" s="19"/>
      <c r="C764" s="25"/>
    </row>
    <row r="765">
      <c r="A765" s="19"/>
      <c r="C765" s="25"/>
    </row>
    <row r="766">
      <c r="A766" s="19"/>
      <c r="C766" s="25"/>
    </row>
    <row r="767">
      <c r="A767" s="19"/>
      <c r="C767" s="25"/>
    </row>
    <row r="768">
      <c r="A768" s="19"/>
      <c r="C768" s="25"/>
    </row>
    <row r="769">
      <c r="A769" s="19"/>
      <c r="C769" s="25"/>
    </row>
    <row r="770">
      <c r="A770" s="19"/>
      <c r="C770" s="25"/>
    </row>
    <row r="771">
      <c r="A771" s="19"/>
      <c r="C771" s="25"/>
    </row>
    <row r="772">
      <c r="A772" s="19"/>
      <c r="C772" s="25"/>
    </row>
    <row r="773">
      <c r="A773" s="19"/>
      <c r="C773" s="25"/>
    </row>
    <row r="774">
      <c r="A774" s="19"/>
      <c r="C774" s="25"/>
    </row>
    <row r="775">
      <c r="A775" s="19"/>
      <c r="C775" s="25"/>
    </row>
    <row r="776">
      <c r="A776" s="19"/>
      <c r="C776" s="25"/>
    </row>
    <row r="777">
      <c r="A777" s="19"/>
      <c r="C777" s="25"/>
    </row>
    <row r="778">
      <c r="A778" s="19"/>
      <c r="C778" s="25"/>
    </row>
    <row r="779">
      <c r="A779" s="19"/>
      <c r="C779" s="25"/>
    </row>
    <row r="780">
      <c r="A780" s="19"/>
      <c r="C780" s="25"/>
    </row>
    <row r="781">
      <c r="A781" s="19"/>
      <c r="C781" s="25"/>
    </row>
    <row r="782">
      <c r="A782" s="19"/>
      <c r="C782" s="25"/>
    </row>
    <row r="783">
      <c r="A783" s="19"/>
      <c r="C783" s="25"/>
    </row>
    <row r="784">
      <c r="A784" s="19"/>
      <c r="C784" s="25"/>
    </row>
    <row r="785">
      <c r="A785" s="19"/>
      <c r="C785" s="25"/>
    </row>
    <row r="786">
      <c r="A786" s="19"/>
      <c r="C786" s="25"/>
    </row>
    <row r="787">
      <c r="A787" s="19"/>
      <c r="C787" s="25"/>
    </row>
    <row r="788">
      <c r="A788" s="19"/>
      <c r="C788" s="25"/>
    </row>
    <row r="789">
      <c r="A789" s="19"/>
      <c r="C789" s="25"/>
    </row>
    <row r="790">
      <c r="A790" s="19"/>
      <c r="C790" s="25"/>
    </row>
    <row r="791">
      <c r="A791" s="19"/>
      <c r="C791" s="25"/>
    </row>
    <row r="792">
      <c r="A792" s="19"/>
      <c r="C792" s="25"/>
    </row>
    <row r="793">
      <c r="A793" s="19"/>
      <c r="C793" s="25"/>
    </row>
    <row r="794">
      <c r="A794" s="19"/>
      <c r="C794" s="25"/>
    </row>
    <row r="795">
      <c r="A795" s="19"/>
      <c r="C795" s="25"/>
    </row>
    <row r="796">
      <c r="A796" s="19"/>
      <c r="C796" s="25"/>
    </row>
    <row r="797">
      <c r="A797" s="19"/>
      <c r="C797" s="25"/>
    </row>
    <row r="798">
      <c r="A798" s="19"/>
      <c r="C798" s="25"/>
    </row>
    <row r="799">
      <c r="A799" s="19"/>
      <c r="C799" s="25"/>
    </row>
    <row r="800">
      <c r="A800" s="19"/>
      <c r="C800" s="25"/>
    </row>
    <row r="801">
      <c r="A801" s="19"/>
      <c r="C801" s="25"/>
    </row>
    <row r="802">
      <c r="A802" s="19"/>
      <c r="C802" s="25"/>
    </row>
    <row r="803">
      <c r="A803" s="19"/>
      <c r="C803" s="25"/>
    </row>
    <row r="804">
      <c r="A804" s="19"/>
      <c r="C804" s="25"/>
    </row>
    <row r="805">
      <c r="A805" s="19"/>
      <c r="C805" s="25"/>
    </row>
    <row r="806">
      <c r="A806" s="19"/>
      <c r="C806" s="25"/>
    </row>
    <row r="807">
      <c r="A807" s="19"/>
      <c r="C807" s="25"/>
    </row>
    <row r="808">
      <c r="A808" s="19"/>
      <c r="C808" s="25"/>
    </row>
    <row r="809">
      <c r="A809" s="19"/>
      <c r="C809" s="25"/>
    </row>
    <row r="810">
      <c r="A810" s="19"/>
      <c r="C810" s="25"/>
    </row>
    <row r="811">
      <c r="A811" s="19"/>
      <c r="C811" s="25"/>
    </row>
    <row r="812">
      <c r="A812" s="19"/>
      <c r="C812" s="25"/>
    </row>
    <row r="813">
      <c r="A813" s="19"/>
      <c r="C813" s="25"/>
    </row>
    <row r="814">
      <c r="A814" s="19"/>
      <c r="C814" s="25"/>
    </row>
    <row r="815">
      <c r="A815" s="19"/>
      <c r="C815" s="25"/>
    </row>
    <row r="816">
      <c r="A816" s="19"/>
      <c r="C816" s="25"/>
    </row>
    <row r="817">
      <c r="A817" s="19"/>
      <c r="C817" s="25"/>
    </row>
    <row r="818">
      <c r="A818" s="19"/>
      <c r="C818" s="25"/>
    </row>
    <row r="819">
      <c r="A819" s="19"/>
      <c r="C819" s="25"/>
    </row>
    <row r="820">
      <c r="A820" s="19"/>
      <c r="C820" s="25"/>
    </row>
    <row r="821">
      <c r="A821" s="19"/>
      <c r="C821" s="25"/>
    </row>
    <row r="822">
      <c r="A822" s="19"/>
      <c r="C822" s="25"/>
    </row>
    <row r="823">
      <c r="A823" s="19"/>
      <c r="C823" s="25"/>
    </row>
    <row r="824">
      <c r="A824" s="19"/>
      <c r="C824" s="25"/>
    </row>
    <row r="825">
      <c r="A825" s="19"/>
      <c r="C825" s="25"/>
    </row>
    <row r="826">
      <c r="A826" s="19"/>
      <c r="C826" s="25"/>
    </row>
    <row r="827">
      <c r="A827" s="19"/>
      <c r="C827" s="25"/>
    </row>
    <row r="828">
      <c r="A828" s="19"/>
      <c r="C828" s="25"/>
    </row>
    <row r="829">
      <c r="A829" s="19"/>
      <c r="C829" s="25"/>
    </row>
    <row r="830">
      <c r="A830" s="19"/>
      <c r="C830" s="25"/>
    </row>
    <row r="831">
      <c r="A831" s="19"/>
      <c r="C831" s="25"/>
    </row>
    <row r="832">
      <c r="A832" s="19"/>
      <c r="C832" s="25"/>
    </row>
    <row r="833">
      <c r="A833" s="19"/>
      <c r="C833" s="25"/>
    </row>
    <row r="834">
      <c r="A834" s="19"/>
      <c r="C834" s="25"/>
    </row>
    <row r="835">
      <c r="A835" s="19"/>
      <c r="C835" s="25"/>
    </row>
    <row r="836">
      <c r="A836" s="19"/>
      <c r="C836" s="25"/>
    </row>
    <row r="837">
      <c r="A837" s="19"/>
      <c r="C837" s="25"/>
    </row>
    <row r="838">
      <c r="A838" s="19"/>
      <c r="C838" s="25"/>
    </row>
    <row r="839">
      <c r="A839" s="19"/>
      <c r="C839" s="25"/>
    </row>
    <row r="840">
      <c r="A840" s="19"/>
      <c r="C840" s="25"/>
    </row>
    <row r="841">
      <c r="A841" s="19"/>
      <c r="C841" s="25"/>
    </row>
    <row r="842">
      <c r="A842" s="19"/>
      <c r="C842" s="25"/>
    </row>
    <row r="843">
      <c r="A843" s="19"/>
      <c r="C843" s="25"/>
    </row>
    <row r="844">
      <c r="A844" s="19"/>
      <c r="C844" s="25"/>
    </row>
    <row r="845">
      <c r="A845" s="19"/>
      <c r="C845" s="25"/>
    </row>
    <row r="846">
      <c r="A846" s="19"/>
      <c r="C846" s="25"/>
    </row>
    <row r="847">
      <c r="A847" s="19"/>
      <c r="C847" s="25"/>
    </row>
    <row r="848">
      <c r="A848" s="19"/>
      <c r="C848" s="25"/>
    </row>
    <row r="849">
      <c r="A849" s="19"/>
      <c r="C849" s="25"/>
    </row>
    <row r="850">
      <c r="A850" s="19"/>
      <c r="C850" s="25"/>
    </row>
    <row r="851">
      <c r="A851" s="19"/>
      <c r="C851" s="25"/>
    </row>
    <row r="852">
      <c r="A852" s="19"/>
      <c r="C852" s="25"/>
    </row>
    <row r="853">
      <c r="A853" s="19"/>
      <c r="C853" s="25"/>
    </row>
    <row r="854">
      <c r="A854" s="19"/>
      <c r="C854" s="25"/>
    </row>
    <row r="855">
      <c r="A855" s="19"/>
      <c r="C855" s="25"/>
    </row>
    <row r="856">
      <c r="A856" s="19"/>
      <c r="C856" s="25"/>
    </row>
    <row r="857">
      <c r="A857" s="19"/>
      <c r="C857" s="25"/>
    </row>
    <row r="858">
      <c r="A858" s="19"/>
      <c r="C858" s="25"/>
    </row>
    <row r="859">
      <c r="A859" s="19"/>
      <c r="C859" s="25"/>
    </row>
    <row r="860">
      <c r="A860" s="19"/>
      <c r="C860" s="25"/>
    </row>
    <row r="861">
      <c r="A861" s="19"/>
      <c r="C861" s="25"/>
    </row>
    <row r="862">
      <c r="A862" s="19"/>
      <c r="C862" s="25"/>
    </row>
    <row r="863">
      <c r="A863" s="19"/>
      <c r="C863" s="25"/>
    </row>
    <row r="864">
      <c r="A864" s="19"/>
      <c r="C864" s="25"/>
    </row>
    <row r="865">
      <c r="A865" s="19"/>
      <c r="C865" s="25"/>
    </row>
    <row r="866">
      <c r="A866" s="19"/>
      <c r="C866" s="25"/>
    </row>
    <row r="867">
      <c r="A867" s="19"/>
      <c r="C867" s="25"/>
    </row>
    <row r="868">
      <c r="A868" s="19"/>
      <c r="C868" s="25"/>
    </row>
    <row r="869">
      <c r="A869" s="19"/>
      <c r="C869" s="25"/>
    </row>
    <row r="870">
      <c r="A870" s="19"/>
      <c r="C870" s="25"/>
    </row>
    <row r="871">
      <c r="A871" s="19"/>
      <c r="C871" s="25"/>
    </row>
    <row r="872">
      <c r="A872" s="19"/>
      <c r="C872" s="25"/>
    </row>
    <row r="873">
      <c r="A873" s="19"/>
      <c r="C873" s="25"/>
    </row>
    <row r="874">
      <c r="A874" s="19"/>
      <c r="C874" s="25"/>
    </row>
    <row r="875">
      <c r="A875" s="19"/>
      <c r="C875" s="25"/>
    </row>
    <row r="876">
      <c r="A876" s="19"/>
      <c r="C876" s="25"/>
    </row>
    <row r="877">
      <c r="A877" s="19"/>
      <c r="C877" s="25"/>
    </row>
    <row r="878">
      <c r="A878" s="19"/>
      <c r="C878" s="25"/>
    </row>
    <row r="879">
      <c r="A879" s="19"/>
      <c r="C879" s="25"/>
    </row>
    <row r="880">
      <c r="A880" s="19"/>
      <c r="C880" s="25"/>
    </row>
    <row r="881">
      <c r="A881" s="19"/>
      <c r="C881" s="25"/>
    </row>
    <row r="882">
      <c r="A882" s="19"/>
      <c r="C882" s="25"/>
    </row>
    <row r="883">
      <c r="A883" s="19"/>
      <c r="C883" s="25"/>
    </row>
    <row r="884">
      <c r="A884" s="19"/>
      <c r="C884" s="25"/>
    </row>
    <row r="885">
      <c r="A885" s="19"/>
      <c r="C885" s="25"/>
    </row>
    <row r="886">
      <c r="A886" s="19"/>
      <c r="C886" s="25"/>
    </row>
    <row r="887">
      <c r="A887" s="19"/>
      <c r="C887" s="25"/>
    </row>
    <row r="888">
      <c r="A888" s="19"/>
      <c r="C888" s="25"/>
    </row>
    <row r="889">
      <c r="A889" s="19"/>
      <c r="C889" s="25"/>
    </row>
    <row r="890">
      <c r="A890" s="19"/>
      <c r="C890" s="25"/>
    </row>
    <row r="891">
      <c r="A891" s="19"/>
      <c r="C891" s="25"/>
    </row>
    <row r="892">
      <c r="A892" s="19"/>
      <c r="C892" s="25"/>
    </row>
    <row r="893">
      <c r="A893" s="19"/>
      <c r="C893" s="25"/>
    </row>
    <row r="894">
      <c r="A894" s="19"/>
      <c r="C894" s="25"/>
    </row>
    <row r="895">
      <c r="A895" s="19"/>
      <c r="C895" s="25"/>
    </row>
    <row r="896">
      <c r="A896" s="19"/>
      <c r="C896" s="25"/>
    </row>
    <row r="897">
      <c r="A897" s="19"/>
      <c r="C897" s="25"/>
    </row>
    <row r="898">
      <c r="A898" s="19"/>
      <c r="C898" s="25"/>
    </row>
    <row r="899">
      <c r="A899" s="19"/>
      <c r="C899" s="25"/>
    </row>
    <row r="900">
      <c r="A900" s="19"/>
      <c r="C900" s="25"/>
    </row>
    <row r="901">
      <c r="A901" s="19"/>
      <c r="C901" s="25"/>
    </row>
    <row r="902">
      <c r="A902" s="19"/>
      <c r="C902" s="25"/>
    </row>
    <row r="903">
      <c r="A903" s="19"/>
      <c r="C903" s="25"/>
    </row>
    <row r="904">
      <c r="A904" s="19"/>
      <c r="C904" s="25"/>
    </row>
    <row r="905">
      <c r="A905" s="19"/>
      <c r="C905" s="25"/>
    </row>
    <row r="906">
      <c r="A906" s="19"/>
      <c r="C906" s="25"/>
    </row>
    <row r="907">
      <c r="A907" s="19"/>
      <c r="C907" s="25"/>
    </row>
    <row r="908">
      <c r="A908" s="19"/>
      <c r="C908" s="25"/>
    </row>
    <row r="909">
      <c r="A909" s="19"/>
      <c r="C909" s="25"/>
    </row>
    <row r="910">
      <c r="A910" s="19"/>
      <c r="C910" s="25"/>
    </row>
    <row r="911">
      <c r="A911" s="19"/>
      <c r="C911" s="25"/>
    </row>
    <row r="912">
      <c r="A912" s="19"/>
      <c r="C912" s="25"/>
    </row>
    <row r="913">
      <c r="A913" s="19"/>
      <c r="C913" s="25"/>
    </row>
    <row r="914">
      <c r="A914" s="19"/>
      <c r="C914" s="25"/>
    </row>
    <row r="915">
      <c r="A915" s="19"/>
      <c r="C915" s="25"/>
    </row>
    <row r="916">
      <c r="A916" s="19"/>
      <c r="C916" s="25"/>
    </row>
    <row r="917">
      <c r="A917" s="19"/>
      <c r="C917" s="25"/>
    </row>
    <row r="918">
      <c r="A918" s="19"/>
      <c r="C918" s="25"/>
    </row>
    <row r="919">
      <c r="A919" s="19"/>
      <c r="C919" s="25"/>
    </row>
    <row r="920">
      <c r="A920" s="19"/>
      <c r="C920" s="25"/>
    </row>
    <row r="921">
      <c r="A921" s="19"/>
      <c r="C921" s="25"/>
    </row>
    <row r="922">
      <c r="A922" s="19"/>
      <c r="C922" s="25"/>
    </row>
    <row r="923">
      <c r="A923" s="19"/>
      <c r="C923" s="25"/>
    </row>
    <row r="924">
      <c r="A924" s="19"/>
      <c r="C924" s="25"/>
    </row>
    <row r="925">
      <c r="A925" s="19"/>
      <c r="C925" s="25"/>
    </row>
    <row r="926">
      <c r="A926" s="19"/>
      <c r="C926" s="25"/>
    </row>
    <row r="927">
      <c r="A927" s="19"/>
      <c r="C927" s="25"/>
    </row>
    <row r="928">
      <c r="A928" s="19"/>
      <c r="C928" s="25"/>
    </row>
    <row r="929">
      <c r="A929" s="19"/>
      <c r="C929" s="25"/>
    </row>
    <row r="930">
      <c r="A930" s="19"/>
      <c r="C930" s="25"/>
    </row>
    <row r="931">
      <c r="A931" s="19"/>
      <c r="C931" s="25"/>
    </row>
    <row r="932">
      <c r="A932" s="19"/>
      <c r="C932" s="25"/>
    </row>
    <row r="933">
      <c r="A933" s="19"/>
      <c r="C933" s="25"/>
    </row>
    <row r="934">
      <c r="A934" s="19"/>
      <c r="C934" s="25"/>
    </row>
    <row r="935">
      <c r="A935" s="19"/>
      <c r="C935" s="25"/>
    </row>
    <row r="936">
      <c r="A936" s="19"/>
      <c r="C936" s="25"/>
    </row>
    <row r="937">
      <c r="A937" s="19"/>
      <c r="C937" s="25"/>
    </row>
    <row r="938">
      <c r="A938" s="19"/>
      <c r="C938" s="25"/>
    </row>
    <row r="939">
      <c r="A939" s="19"/>
      <c r="C939" s="25"/>
    </row>
    <row r="940">
      <c r="A940" s="19"/>
      <c r="C940" s="25"/>
    </row>
    <row r="941">
      <c r="A941" s="19"/>
      <c r="C941" s="25"/>
    </row>
    <row r="942">
      <c r="A942" s="19"/>
      <c r="C942" s="25"/>
    </row>
    <row r="943">
      <c r="A943" s="19"/>
      <c r="C943" s="25"/>
    </row>
    <row r="944">
      <c r="A944" s="19"/>
      <c r="C944" s="25"/>
    </row>
    <row r="945">
      <c r="A945" s="19"/>
      <c r="C945" s="25"/>
    </row>
    <row r="946">
      <c r="A946" s="19"/>
      <c r="C946" s="25"/>
    </row>
    <row r="947">
      <c r="A947" s="19"/>
      <c r="C947" s="25"/>
    </row>
    <row r="948">
      <c r="A948" s="19"/>
      <c r="C948" s="25"/>
    </row>
    <row r="949">
      <c r="A949" s="19"/>
      <c r="C949" s="25"/>
    </row>
    <row r="950">
      <c r="A950" s="19"/>
      <c r="C950" s="25"/>
    </row>
    <row r="951">
      <c r="A951" s="19"/>
      <c r="C951" s="25"/>
    </row>
    <row r="952">
      <c r="A952" s="19"/>
      <c r="C952" s="25"/>
    </row>
    <row r="953">
      <c r="A953" s="19"/>
      <c r="C953" s="25"/>
    </row>
    <row r="954">
      <c r="A954" s="19"/>
      <c r="C954" s="25"/>
    </row>
    <row r="955">
      <c r="A955" s="19"/>
      <c r="C955" s="25"/>
    </row>
    <row r="956">
      <c r="A956" s="19"/>
      <c r="C956" s="25"/>
    </row>
    <row r="957">
      <c r="A957" s="19"/>
      <c r="C957" s="25"/>
    </row>
    <row r="958">
      <c r="A958" s="19"/>
      <c r="C958" s="25"/>
    </row>
    <row r="959">
      <c r="A959" s="19"/>
      <c r="C959" s="25"/>
    </row>
    <row r="960">
      <c r="A960" s="19"/>
      <c r="C960" s="25"/>
    </row>
    <row r="961">
      <c r="A961" s="19"/>
      <c r="C961" s="25"/>
    </row>
    <row r="962">
      <c r="A962" s="19"/>
      <c r="C962" s="25"/>
    </row>
    <row r="963">
      <c r="A963" s="19"/>
      <c r="C963" s="25"/>
    </row>
    <row r="964">
      <c r="A964" s="19"/>
      <c r="C964" s="25"/>
    </row>
    <row r="965">
      <c r="A965" s="19"/>
      <c r="C965" s="25"/>
    </row>
    <row r="966">
      <c r="A966" s="19"/>
      <c r="C966" s="25"/>
    </row>
    <row r="967">
      <c r="A967" s="19"/>
      <c r="C967" s="25"/>
    </row>
    <row r="968">
      <c r="A968" s="19"/>
      <c r="C968" s="25"/>
    </row>
    <row r="969">
      <c r="A969" s="19"/>
      <c r="C969" s="25"/>
    </row>
    <row r="970">
      <c r="A970" s="19"/>
      <c r="C970" s="25"/>
    </row>
    <row r="971">
      <c r="A971" s="19"/>
      <c r="C971" s="25"/>
    </row>
    <row r="972">
      <c r="A972" s="19"/>
      <c r="C972" s="25"/>
    </row>
    <row r="973">
      <c r="A973" s="19"/>
      <c r="C973" s="25"/>
    </row>
    <row r="974">
      <c r="A974" s="19"/>
      <c r="C974" s="25"/>
    </row>
    <row r="975">
      <c r="A975" s="19"/>
      <c r="C975" s="25"/>
    </row>
    <row r="976">
      <c r="A976" s="19"/>
      <c r="C976" s="25"/>
    </row>
    <row r="977">
      <c r="A977" s="19"/>
      <c r="C977" s="25"/>
    </row>
    <row r="978">
      <c r="A978" s="19"/>
      <c r="C978" s="25"/>
    </row>
    <row r="979">
      <c r="A979" s="19"/>
      <c r="C979" s="25"/>
    </row>
    <row r="980">
      <c r="A980" s="19"/>
      <c r="C980" s="25"/>
    </row>
    <row r="981">
      <c r="A981" s="19"/>
      <c r="C981" s="25"/>
    </row>
    <row r="982">
      <c r="A982" s="19"/>
      <c r="C982" s="25"/>
    </row>
    <row r="983">
      <c r="A983" s="19"/>
      <c r="C983" s="25"/>
    </row>
    <row r="984">
      <c r="A984" s="19"/>
      <c r="C984" s="25"/>
    </row>
    <row r="985">
      <c r="A985" s="19"/>
      <c r="C985" s="25"/>
    </row>
    <row r="986">
      <c r="A986" s="19"/>
      <c r="C986" s="25"/>
    </row>
    <row r="987">
      <c r="A987" s="19"/>
      <c r="C987" s="25"/>
    </row>
    <row r="988">
      <c r="A988" s="19"/>
      <c r="C988" s="25"/>
    </row>
    <row r="989">
      <c r="A989" s="19"/>
      <c r="C989" s="25"/>
    </row>
    <row r="990">
      <c r="A990" s="19"/>
      <c r="C990" s="25"/>
    </row>
    <row r="991">
      <c r="A991" s="19"/>
      <c r="C991" s="25"/>
    </row>
    <row r="992">
      <c r="A992" s="19"/>
      <c r="C992" s="25"/>
    </row>
    <row r="993">
      <c r="A993" s="19"/>
      <c r="C993" s="25"/>
    </row>
    <row r="994">
      <c r="A994" s="19"/>
      <c r="C994" s="25"/>
    </row>
    <row r="995">
      <c r="A995" s="19"/>
      <c r="C995" s="25"/>
    </row>
    <row r="996">
      <c r="A996" s="19"/>
      <c r="C996" s="25"/>
    </row>
    <row r="997">
      <c r="A997" s="19"/>
      <c r="C997" s="25"/>
    </row>
    <row r="998">
      <c r="A998" s="19"/>
      <c r="C998" s="25"/>
    </row>
    <row r="999">
      <c r="A999" s="19"/>
      <c r="C999" s="25"/>
    </row>
    <row r="1000">
      <c r="A1000" s="19"/>
      <c r="C1000" s="25"/>
    </row>
  </sheetData>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hyperlinks>
    <hyperlink r:id="rId1" ref="A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43"/>
    <col customWidth="1" min="2" max="2" width="22.29"/>
    <col customWidth="1" min="3" max="3" width="57.43"/>
  </cols>
  <sheetData>
    <row r="1">
      <c r="A1" s="35"/>
      <c r="B1" s="36" t="s">
        <v>40</v>
      </c>
      <c r="C1" s="37" t="s">
        <v>41</v>
      </c>
      <c r="D1" s="38" t="s">
        <v>42</v>
      </c>
      <c r="E1" s="36" t="s">
        <v>43</v>
      </c>
      <c r="F1" s="35"/>
      <c r="G1" s="35"/>
      <c r="H1" s="35"/>
      <c r="I1" s="35"/>
      <c r="J1" s="35"/>
      <c r="K1" s="35"/>
      <c r="L1" s="35"/>
      <c r="M1" s="35"/>
      <c r="N1" s="35"/>
      <c r="O1" s="35"/>
      <c r="P1" s="35"/>
      <c r="Q1" s="35"/>
      <c r="R1" s="35"/>
      <c r="S1" s="35"/>
      <c r="T1" s="35"/>
      <c r="U1" s="35"/>
      <c r="V1" s="35"/>
      <c r="W1" s="35"/>
      <c r="X1" s="35"/>
      <c r="Y1" s="35"/>
      <c r="Z1" s="35"/>
      <c r="AA1" s="35"/>
      <c r="AB1" s="35"/>
    </row>
    <row r="2">
      <c r="A2" s="39">
        <v>1.0</v>
      </c>
      <c r="B2" s="35" t="s">
        <v>44</v>
      </c>
      <c r="C2" s="40" t="s">
        <v>45</v>
      </c>
      <c r="D2" s="35" t="s">
        <v>47</v>
      </c>
      <c r="E2" s="41" t="s">
        <v>48</v>
      </c>
      <c r="F2" s="41" t="s">
        <v>49</v>
      </c>
      <c r="G2" s="35"/>
      <c r="H2" s="35"/>
      <c r="I2" s="35"/>
      <c r="J2" s="35"/>
      <c r="K2" s="35"/>
      <c r="L2" s="35"/>
      <c r="M2" s="35"/>
      <c r="N2" s="35"/>
      <c r="O2" s="35"/>
      <c r="P2" s="35"/>
      <c r="Q2" s="35"/>
      <c r="R2" s="35"/>
      <c r="S2" s="35"/>
      <c r="T2" s="35"/>
      <c r="U2" s="35"/>
      <c r="V2" s="35"/>
      <c r="W2" s="35"/>
      <c r="X2" s="35"/>
      <c r="Y2" s="35"/>
      <c r="Z2" s="35"/>
      <c r="AA2" s="35"/>
      <c r="AB2" s="35"/>
    </row>
    <row r="3">
      <c r="A3" s="39">
        <v>2.0</v>
      </c>
      <c r="B3" s="35" t="s">
        <v>44</v>
      </c>
      <c r="C3" s="40" t="s">
        <v>50</v>
      </c>
      <c r="D3" s="35" t="s">
        <v>51</v>
      </c>
      <c r="E3" s="43" t="s">
        <v>52</v>
      </c>
      <c r="F3" s="43" t="s">
        <v>54</v>
      </c>
      <c r="G3" s="35"/>
      <c r="H3" s="35"/>
      <c r="I3" s="35"/>
      <c r="J3" s="35"/>
      <c r="K3" s="35"/>
      <c r="L3" s="35"/>
      <c r="M3" s="35"/>
      <c r="N3" s="35"/>
      <c r="O3" s="35"/>
      <c r="P3" s="35"/>
      <c r="Q3" s="35"/>
      <c r="R3" s="35"/>
      <c r="S3" s="35"/>
      <c r="T3" s="35"/>
      <c r="U3" s="35"/>
      <c r="V3" s="35"/>
      <c r="W3" s="35"/>
      <c r="X3" s="35"/>
      <c r="Y3" s="35"/>
      <c r="Z3" s="35"/>
      <c r="AA3" s="35"/>
      <c r="AB3" s="35"/>
    </row>
    <row r="4">
      <c r="A4" s="39">
        <v>3.0</v>
      </c>
      <c r="B4" s="35" t="s">
        <v>44</v>
      </c>
      <c r="C4" s="40" t="s">
        <v>55</v>
      </c>
      <c r="D4" s="35" t="s">
        <v>51</v>
      </c>
      <c r="E4" s="43" t="s">
        <v>56</v>
      </c>
      <c r="F4" s="35"/>
      <c r="G4" s="35"/>
      <c r="H4" s="35"/>
      <c r="I4" s="35"/>
      <c r="J4" s="35"/>
      <c r="K4" s="35"/>
      <c r="L4" s="35"/>
      <c r="M4" s="35"/>
      <c r="N4" s="35"/>
      <c r="O4" s="35"/>
      <c r="P4" s="35"/>
      <c r="Q4" s="35"/>
      <c r="R4" s="35"/>
      <c r="S4" s="35"/>
      <c r="T4" s="35"/>
      <c r="U4" s="35"/>
      <c r="V4" s="35"/>
      <c r="W4" s="35"/>
      <c r="X4" s="35"/>
      <c r="Y4" s="35"/>
      <c r="Z4" s="35"/>
      <c r="AA4" s="35"/>
      <c r="AB4" s="35"/>
    </row>
    <row r="5">
      <c r="A5" s="39">
        <v>4.0</v>
      </c>
      <c r="B5" s="35" t="s">
        <v>58</v>
      </c>
      <c r="C5" s="40" t="s">
        <v>59</v>
      </c>
      <c r="D5" s="35" t="s">
        <v>60</v>
      </c>
      <c r="E5" s="41" t="s">
        <v>61</v>
      </c>
      <c r="F5" s="46" t="s">
        <v>62</v>
      </c>
      <c r="G5" s="48" t="s">
        <v>64</v>
      </c>
      <c r="H5" s="35"/>
      <c r="I5" s="35"/>
      <c r="J5" s="35"/>
      <c r="K5" s="35"/>
      <c r="L5" s="35"/>
      <c r="M5" s="35"/>
      <c r="N5" s="35"/>
      <c r="O5" s="35"/>
      <c r="P5" s="35"/>
      <c r="Q5" s="35"/>
      <c r="R5" s="35"/>
      <c r="S5" s="35"/>
      <c r="T5" s="35"/>
      <c r="U5" s="35"/>
      <c r="V5" s="35"/>
      <c r="W5" s="35"/>
      <c r="X5" s="35"/>
      <c r="Y5" s="35"/>
      <c r="Z5" s="35"/>
      <c r="AA5" s="35"/>
      <c r="AB5" s="35"/>
    </row>
    <row r="6">
      <c r="A6" s="39">
        <v>5.0</v>
      </c>
      <c r="B6" s="35" t="s">
        <v>58</v>
      </c>
      <c r="C6" s="40" t="s">
        <v>66</v>
      </c>
      <c r="D6" s="35"/>
      <c r="E6" s="35"/>
      <c r="F6" s="35"/>
      <c r="G6" s="35"/>
      <c r="H6" s="35"/>
      <c r="I6" s="35"/>
      <c r="J6" s="35"/>
      <c r="K6" s="35"/>
      <c r="L6" s="35"/>
      <c r="M6" s="35"/>
      <c r="N6" s="35"/>
      <c r="O6" s="35"/>
      <c r="P6" s="35"/>
      <c r="Q6" s="35"/>
      <c r="R6" s="35"/>
      <c r="S6" s="35"/>
      <c r="T6" s="35"/>
      <c r="U6" s="35"/>
      <c r="V6" s="35"/>
      <c r="W6" s="35"/>
      <c r="X6" s="35"/>
      <c r="Y6" s="35"/>
      <c r="Z6" s="35"/>
      <c r="AA6" s="35"/>
      <c r="AB6" s="35"/>
    </row>
    <row r="7">
      <c r="A7" s="39">
        <v>6.0</v>
      </c>
      <c r="B7" s="35" t="s">
        <v>58</v>
      </c>
      <c r="C7" s="40" t="s">
        <v>68</v>
      </c>
      <c r="D7" s="35" t="s">
        <v>70</v>
      </c>
      <c r="E7" s="41" t="s">
        <v>71</v>
      </c>
      <c r="F7" s="35"/>
      <c r="G7" s="35"/>
      <c r="H7" s="35"/>
      <c r="I7" s="35"/>
      <c r="J7" s="35"/>
      <c r="K7" s="35"/>
      <c r="L7" s="35"/>
      <c r="M7" s="35"/>
      <c r="N7" s="35"/>
      <c r="O7" s="35"/>
      <c r="P7" s="35"/>
      <c r="Q7" s="35"/>
      <c r="R7" s="35"/>
      <c r="S7" s="35"/>
      <c r="T7" s="35"/>
      <c r="U7" s="35"/>
      <c r="V7" s="35"/>
      <c r="W7" s="35"/>
      <c r="X7" s="35"/>
      <c r="Y7" s="35"/>
      <c r="Z7" s="35"/>
      <c r="AA7" s="35"/>
      <c r="AB7" s="35"/>
    </row>
    <row r="8">
      <c r="A8" s="39">
        <v>7.0</v>
      </c>
      <c r="B8" s="35" t="s">
        <v>73</v>
      </c>
      <c r="C8" s="40" t="s">
        <v>74</v>
      </c>
      <c r="D8" s="35" t="s">
        <v>75</v>
      </c>
      <c r="E8" s="41" t="s">
        <v>76</v>
      </c>
      <c r="F8" s="41" t="s">
        <v>77</v>
      </c>
      <c r="G8" s="41" t="s">
        <v>78</v>
      </c>
      <c r="H8" s="41" t="s">
        <v>79</v>
      </c>
      <c r="I8" s="50" t="s">
        <v>80</v>
      </c>
      <c r="J8" s="41" t="s">
        <v>81</v>
      </c>
      <c r="K8" s="41" t="s">
        <v>82</v>
      </c>
      <c r="L8" s="41" t="s">
        <v>83</v>
      </c>
      <c r="M8" s="35"/>
      <c r="N8" s="35"/>
      <c r="O8" s="35"/>
      <c r="P8" s="35"/>
      <c r="Q8" s="35"/>
      <c r="R8" s="35"/>
      <c r="S8" s="35"/>
      <c r="T8" s="35"/>
      <c r="U8" s="35"/>
      <c r="V8" s="35"/>
      <c r="W8" s="35"/>
      <c r="X8" s="35"/>
      <c r="Y8" s="35"/>
      <c r="Z8" s="35"/>
      <c r="AA8" s="35"/>
      <c r="AB8" s="35"/>
    </row>
    <row r="9">
      <c r="A9" s="39">
        <v>8.0</v>
      </c>
      <c r="B9" s="35" t="s">
        <v>73</v>
      </c>
      <c r="C9" s="40" t="s">
        <v>87</v>
      </c>
      <c r="D9" s="35" t="s">
        <v>88</v>
      </c>
      <c r="E9" s="41" t="s">
        <v>89</v>
      </c>
      <c r="F9" s="41" t="s">
        <v>90</v>
      </c>
      <c r="G9" s="35"/>
      <c r="H9" s="35"/>
      <c r="I9" s="35"/>
      <c r="J9" s="35"/>
      <c r="K9" s="35"/>
      <c r="L9" s="35"/>
      <c r="M9" s="35"/>
      <c r="N9" s="35"/>
      <c r="O9" s="35"/>
      <c r="P9" s="35"/>
      <c r="Q9" s="35"/>
      <c r="R9" s="35"/>
      <c r="S9" s="35"/>
      <c r="T9" s="35"/>
      <c r="U9" s="35"/>
      <c r="V9" s="35"/>
      <c r="W9" s="35"/>
      <c r="X9" s="35"/>
      <c r="Y9" s="35"/>
      <c r="Z9" s="35"/>
      <c r="AA9" s="35"/>
      <c r="AB9" s="35"/>
    </row>
    <row r="10">
      <c r="A10" s="39">
        <v>9.0</v>
      </c>
      <c r="B10" s="35" t="s">
        <v>91</v>
      </c>
      <c r="C10" s="40" t="s">
        <v>92</v>
      </c>
      <c r="D10" s="35" t="s">
        <v>93</v>
      </c>
      <c r="E10" s="51" t="s">
        <v>94</v>
      </c>
      <c r="F10" s="51" t="s">
        <v>96</v>
      </c>
      <c r="G10" s="51" t="s">
        <v>97</v>
      </c>
      <c r="H10" s="51" t="s">
        <v>98</v>
      </c>
      <c r="I10" s="51" t="s">
        <v>99</v>
      </c>
      <c r="J10" s="35"/>
      <c r="K10" s="35"/>
      <c r="L10" s="35"/>
      <c r="M10" s="35"/>
      <c r="N10" s="35"/>
      <c r="O10" s="35"/>
      <c r="P10" s="35"/>
      <c r="Q10" s="35"/>
      <c r="R10" s="35"/>
      <c r="S10" s="35"/>
      <c r="T10" s="35"/>
      <c r="U10" s="35"/>
      <c r="V10" s="35"/>
      <c r="W10" s="35"/>
      <c r="X10" s="35"/>
      <c r="Y10" s="35"/>
      <c r="Z10" s="35"/>
      <c r="AA10" s="35"/>
      <c r="AB10" s="35"/>
    </row>
    <row r="11">
      <c r="A11" s="39">
        <v>10.0</v>
      </c>
      <c r="B11" s="35" t="s">
        <v>101</v>
      </c>
      <c r="C11" s="40" t="s">
        <v>102</v>
      </c>
      <c r="D11" s="35" t="s">
        <v>103</v>
      </c>
      <c r="E11" s="41" t="s">
        <v>104</v>
      </c>
      <c r="F11" s="35"/>
      <c r="G11" s="35"/>
      <c r="H11" s="35"/>
      <c r="I11" s="35"/>
      <c r="J11" s="35"/>
      <c r="K11" s="35"/>
      <c r="L11" s="35"/>
      <c r="M11" s="35"/>
      <c r="N11" s="35"/>
      <c r="O11" s="35"/>
      <c r="P11" s="35"/>
      <c r="Q11" s="35"/>
      <c r="R11" s="35"/>
      <c r="S11" s="35"/>
      <c r="T11" s="35"/>
      <c r="U11" s="35"/>
      <c r="V11" s="35"/>
      <c r="W11" s="35"/>
      <c r="X11" s="35"/>
      <c r="Y11" s="35"/>
      <c r="Z11" s="35"/>
      <c r="AA11" s="35"/>
      <c r="AB11" s="35"/>
    </row>
    <row r="12">
      <c r="A12" s="39">
        <v>11.0</v>
      </c>
      <c r="B12" s="35" t="s">
        <v>105</v>
      </c>
      <c r="C12" s="40" t="s">
        <v>106</v>
      </c>
      <c r="D12" s="35" t="s">
        <v>107</v>
      </c>
      <c r="E12" s="41" t="s">
        <v>108</v>
      </c>
      <c r="F12" s="35"/>
      <c r="G12" s="35"/>
      <c r="H12" s="35"/>
      <c r="I12" s="35"/>
      <c r="J12" s="35"/>
      <c r="K12" s="35"/>
      <c r="L12" s="35"/>
      <c r="M12" s="35"/>
      <c r="N12" s="35"/>
      <c r="O12" s="35"/>
      <c r="P12" s="35"/>
      <c r="Q12" s="35"/>
      <c r="R12" s="35"/>
      <c r="S12" s="35"/>
      <c r="T12" s="35"/>
      <c r="U12" s="35"/>
      <c r="V12" s="35"/>
      <c r="W12" s="35"/>
      <c r="X12" s="35"/>
      <c r="Y12" s="35"/>
      <c r="Z12" s="35"/>
      <c r="AA12" s="35"/>
      <c r="AB12" s="35"/>
    </row>
    <row r="13">
      <c r="A13" s="39">
        <v>12.0</v>
      </c>
      <c r="B13" s="35" t="s">
        <v>110</v>
      </c>
      <c r="C13" s="40" t="s">
        <v>111</v>
      </c>
      <c r="D13" s="35" t="s">
        <v>113</v>
      </c>
      <c r="E13" s="41" t="s">
        <v>114</v>
      </c>
      <c r="F13" s="35"/>
      <c r="G13" s="35"/>
      <c r="H13" s="35"/>
      <c r="I13" s="35"/>
      <c r="J13" s="35"/>
      <c r="K13" s="35"/>
      <c r="L13" s="35"/>
      <c r="M13" s="35"/>
      <c r="N13" s="35"/>
      <c r="O13" s="35"/>
      <c r="P13" s="35"/>
      <c r="Q13" s="35"/>
      <c r="R13" s="35"/>
      <c r="S13" s="35"/>
      <c r="T13" s="35"/>
      <c r="U13" s="35"/>
      <c r="V13" s="35"/>
      <c r="W13" s="35"/>
      <c r="X13" s="35"/>
      <c r="Y13" s="35"/>
      <c r="Z13" s="35"/>
      <c r="AA13" s="35"/>
      <c r="AB13" s="35"/>
    </row>
    <row r="14">
      <c r="A14" s="39">
        <v>13.0</v>
      </c>
      <c r="B14" s="35" t="s">
        <v>115</v>
      </c>
      <c r="C14" s="40" t="s">
        <v>116</v>
      </c>
      <c r="D14" s="35" t="s">
        <v>117</v>
      </c>
      <c r="E14" s="41" t="s">
        <v>118</v>
      </c>
      <c r="F14" s="35"/>
      <c r="G14" s="35"/>
      <c r="H14" s="35"/>
      <c r="I14" s="35"/>
      <c r="J14" s="35"/>
      <c r="K14" s="35"/>
      <c r="L14" s="35"/>
      <c r="M14" s="35"/>
      <c r="N14" s="35"/>
      <c r="O14" s="35"/>
      <c r="P14" s="35"/>
      <c r="Q14" s="35"/>
      <c r="R14" s="35"/>
      <c r="S14" s="35"/>
      <c r="T14" s="35"/>
      <c r="U14" s="35"/>
      <c r="V14" s="35"/>
      <c r="W14" s="35"/>
      <c r="X14" s="35"/>
      <c r="Y14" s="35"/>
      <c r="Z14" s="35"/>
      <c r="AA14" s="35"/>
      <c r="AB14" s="35"/>
    </row>
    <row r="15">
      <c r="A15" s="39">
        <v>14.0</v>
      </c>
      <c r="B15" s="35" t="s">
        <v>120</v>
      </c>
      <c r="C15" s="40" t="s">
        <v>121</v>
      </c>
      <c r="D15" s="35"/>
      <c r="E15" s="50" t="s">
        <v>122</v>
      </c>
      <c r="F15" s="35"/>
      <c r="G15" s="35"/>
      <c r="H15" s="35"/>
      <c r="I15" s="35"/>
      <c r="J15" s="35"/>
      <c r="K15" s="35"/>
      <c r="L15" s="35"/>
      <c r="M15" s="35"/>
      <c r="N15" s="35"/>
      <c r="O15" s="35"/>
      <c r="P15" s="35"/>
      <c r="Q15" s="35"/>
      <c r="R15" s="35"/>
      <c r="S15" s="35"/>
      <c r="T15" s="35"/>
      <c r="U15" s="35"/>
      <c r="V15" s="35"/>
      <c r="W15" s="35"/>
      <c r="X15" s="35"/>
      <c r="Y15" s="35"/>
      <c r="Z15" s="35"/>
      <c r="AA15" s="35"/>
      <c r="AB15" s="35"/>
    </row>
    <row r="16">
      <c r="A16" s="39">
        <v>15.0</v>
      </c>
      <c r="B16" s="35" t="s">
        <v>123</v>
      </c>
      <c r="C16" s="40" t="s">
        <v>124</v>
      </c>
      <c r="D16" s="35" t="s">
        <v>93</v>
      </c>
      <c r="E16" s="51" t="s">
        <v>126</v>
      </c>
      <c r="F16" s="35"/>
      <c r="G16" s="35"/>
      <c r="H16" s="35"/>
      <c r="I16" s="35"/>
      <c r="J16" s="35"/>
      <c r="K16" s="35"/>
      <c r="L16" s="35"/>
      <c r="M16" s="35"/>
      <c r="N16" s="35"/>
      <c r="O16" s="35"/>
      <c r="P16" s="35"/>
      <c r="Q16" s="35"/>
      <c r="R16" s="35"/>
      <c r="S16" s="35"/>
      <c r="T16" s="35"/>
      <c r="U16" s="35"/>
      <c r="V16" s="35"/>
      <c r="W16" s="35"/>
      <c r="X16" s="35"/>
      <c r="Y16" s="35"/>
      <c r="Z16" s="35"/>
      <c r="AA16" s="35"/>
      <c r="AB16" s="35"/>
    </row>
    <row r="17">
      <c r="A17" s="52">
        <v>16.0</v>
      </c>
      <c r="B17" s="35" t="s">
        <v>127</v>
      </c>
      <c r="C17" s="35" t="s">
        <v>128</v>
      </c>
      <c r="D17" s="35" t="s">
        <v>51</v>
      </c>
      <c r="E17" s="41" t="s">
        <v>129</v>
      </c>
      <c r="F17" s="35"/>
      <c r="G17" s="35"/>
      <c r="H17" s="35"/>
      <c r="I17" s="35"/>
      <c r="J17" s="35"/>
      <c r="K17" s="35"/>
      <c r="L17" s="35"/>
      <c r="M17" s="35"/>
      <c r="N17" s="35"/>
      <c r="O17" s="35"/>
      <c r="P17" s="35"/>
      <c r="Q17" s="35"/>
      <c r="R17" s="35"/>
      <c r="S17" s="35"/>
      <c r="T17" s="35"/>
      <c r="U17" s="35"/>
      <c r="V17" s="35"/>
      <c r="W17" s="35"/>
      <c r="X17" s="35"/>
      <c r="Y17" s="35"/>
      <c r="Z17" s="35"/>
      <c r="AA17" s="35"/>
      <c r="AB17" s="35"/>
    </row>
    <row r="18">
      <c r="A18" s="39">
        <v>17.0</v>
      </c>
      <c r="B18" s="35" t="s">
        <v>130</v>
      </c>
      <c r="C18" s="35" t="s">
        <v>131</v>
      </c>
      <c r="D18" s="35"/>
      <c r="E18" s="41" t="s">
        <v>132</v>
      </c>
      <c r="F18" s="35"/>
      <c r="G18" s="35"/>
      <c r="H18" s="35"/>
      <c r="I18" s="35"/>
      <c r="J18" s="35"/>
      <c r="K18" s="35"/>
      <c r="L18" s="35"/>
      <c r="M18" s="35"/>
      <c r="N18" s="35"/>
      <c r="O18" s="35"/>
      <c r="P18" s="35"/>
      <c r="Q18" s="35"/>
      <c r="R18" s="35"/>
      <c r="S18" s="35"/>
      <c r="T18" s="35"/>
      <c r="U18" s="35"/>
      <c r="V18" s="35"/>
      <c r="W18" s="35"/>
      <c r="X18" s="35"/>
      <c r="Y18" s="35"/>
      <c r="Z18" s="35"/>
      <c r="AA18" s="35"/>
      <c r="AB18" s="35"/>
    </row>
    <row r="19">
      <c r="A19" s="53"/>
      <c r="B19" s="35"/>
      <c r="C19" s="35"/>
      <c r="D19" s="35"/>
      <c r="E19" s="35"/>
      <c r="F19" s="35"/>
      <c r="G19" s="35"/>
      <c r="H19" s="35"/>
      <c r="I19" s="35"/>
      <c r="J19" s="35"/>
      <c r="K19" s="35"/>
      <c r="L19" s="35"/>
      <c r="M19" s="35"/>
      <c r="N19" s="35"/>
      <c r="O19" s="35"/>
      <c r="P19" s="35"/>
      <c r="Q19" s="35"/>
      <c r="R19" s="35"/>
      <c r="S19" s="35"/>
      <c r="T19" s="35"/>
      <c r="U19" s="35"/>
      <c r="V19" s="35"/>
      <c r="W19" s="35"/>
      <c r="X19" s="35"/>
      <c r="Y19" s="35"/>
      <c r="Z19" s="35"/>
      <c r="AA19" s="35"/>
      <c r="AB19" s="35"/>
    </row>
    <row r="20">
      <c r="A20" s="35"/>
      <c r="B20" s="35"/>
      <c r="C20" s="35"/>
      <c r="D20" s="35"/>
      <c r="E20" s="35"/>
      <c r="F20" s="35"/>
      <c r="G20" s="35"/>
      <c r="H20" s="35"/>
      <c r="I20" s="35"/>
      <c r="J20" s="35"/>
      <c r="K20" s="35"/>
      <c r="L20" s="35"/>
      <c r="M20" s="35"/>
      <c r="N20" s="35"/>
      <c r="O20" s="35"/>
      <c r="P20" s="35"/>
      <c r="Q20" s="35"/>
      <c r="R20" s="35"/>
      <c r="S20" s="35"/>
      <c r="T20" s="35"/>
      <c r="U20" s="35"/>
      <c r="V20" s="35"/>
      <c r="W20" s="35"/>
      <c r="X20" s="35"/>
      <c r="Y20" s="35"/>
      <c r="Z20" s="35"/>
      <c r="AA20" s="35"/>
      <c r="AB20" s="35"/>
    </row>
    <row r="21">
      <c r="A21" s="35"/>
      <c r="B21" s="35"/>
      <c r="C21" s="35"/>
      <c r="D21" s="35"/>
      <c r="E21" s="35"/>
      <c r="F21" s="35"/>
      <c r="G21" s="35"/>
      <c r="H21" s="35"/>
      <c r="I21" s="35"/>
      <c r="J21" s="35"/>
      <c r="K21" s="35"/>
      <c r="L21" s="35"/>
      <c r="M21" s="35"/>
      <c r="N21" s="35"/>
      <c r="O21" s="35"/>
      <c r="P21" s="35"/>
      <c r="Q21" s="35"/>
      <c r="R21" s="35"/>
      <c r="S21" s="35"/>
      <c r="T21" s="35"/>
      <c r="U21" s="35"/>
      <c r="V21" s="35"/>
      <c r="W21" s="35"/>
      <c r="X21" s="35"/>
      <c r="Y21" s="35"/>
      <c r="Z21" s="35"/>
      <c r="AA21" s="35"/>
      <c r="AB21" s="35"/>
    </row>
    <row r="22">
      <c r="A22" s="35"/>
      <c r="B22" s="35"/>
      <c r="C22" s="35"/>
      <c r="D22" s="35"/>
      <c r="E22" s="35"/>
      <c r="F22" s="35"/>
      <c r="G22" s="35"/>
      <c r="H22" s="35"/>
      <c r="I22" s="35"/>
      <c r="J22" s="35"/>
      <c r="K22" s="35"/>
      <c r="L22" s="35"/>
      <c r="M22" s="35"/>
      <c r="N22" s="35"/>
      <c r="O22" s="35"/>
      <c r="P22" s="35"/>
      <c r="Q22" s="35"/>
      <c r="R22" s="35"/>
      <c r="S22" s="35"/>
      <c r="T22" s="35"/>
      <c r="U22" s="35"/>
      <c r="V22" s="35"/>
      <c r="W22" s="35"/>
      <c r="X22" s="35"/>
      <c r="Y22" s="35"/>
      <c r="Z22" s="35"/>
      <c r="AA22" s="35"/>
      <c r="AB22" s="35"/>
    </row>
    <row r="23">
      <c r="A23" s="35"/>
      <c r="B23" s="35"/>
      <c r="C23" s="35"/>
      <c r="D23" s="35"/>
      <c r="E23" s="35"/>
      <c r="F23" s="35"/>
      <c r="G23" s="35"/>
      <c r="H23" s="35"/>
      <c r="I23" s="35"/>
      <c r="J23" s="35"/>
      <c r="K23" s="35"/>
      <c r="L23" s="35"/>
      <c r="M23" s="35"/>
      <c r="N23" s="35"/>
      <c r="O23" s="35"/>
      <c r="P23" s="35"/>
      <c r="Q23" s="35"/>
      <c r="R23" s="35"/>
      <c r="S23" s="35"/>
      <c r="T23" s="35"/>
      <c r="U23" s="35"/>
      <c r="V23" s="35"/>
      <c r="W23" s="35"/>
      <c r="X23" s="35"/>
      <c r="Y23" s="35"/>
      <c r="Z23" s="35"/>
      <c r="AA23" s="35"/>
      <c r="AB23" s="35"/>
    </row>
    <row r="24">
      <c r="A24" s="35"/>
      <c r="B24" s="35"/>
      <c r="C24" s="35"/>
      <c r="D24" s="35"/>
      <c r="E24" s="35"/>
      <c r="F24" s="35"/>
      <c r="G24" s="35"/>
      <c r="H24" s="35"/>
      <c r="I24" s="35"/>
      <c r="J24" s="35"/>
      <c r="K24" s="35"/>
      <c r="L24" s="35"/>
      <c r="M24" s="35"/>
      <c r="N24" s="35"/>
      <c r="O24" s="35"/>
      <c r="P24" s="35"/>
      <c r="Q24" s="35"/>
      <c r="R24" s="35"/>
      <c r="S24" s="35"/>
      <c r="T24" s="35"/>
      <c r="U24" s="35"/>
      <c r="V24" s="35"/>
      <c r="W24" s="35"/>
      <c r="X24" s="35"/>
      <c r="Y24" s="35"/>
      <c r="Z24" s="35"/>
      <c r="AA24" s="35"/>
      <c r="AB24" s="35"/>
    </row>
    <row r="25">
      <c r="A25" s="35"/>
      <c r="B25" s="35"/>
      <c r="C25" s="35"/>
      <c r="D25" s="35"/>
      <c r="E25" s="35"/>
      <c r="F25" s="35"/>
      <c r="G25" s="35"/>
      <c r="H25" s="35"/>
      <c r="I25" s="35"/>
      <c r="J25" s="35"/>
      <c r="K25" s="35"/>
      <c r="L25" s="35"/>
      <c r="M25" s="35"/>
      <c r="N25" s="35"/>
      <c r="O25" s="35"/>
      <c r="P25" s="35"/>
      <c r="Q25" s="35"/>
      <c r="R25" s="35"/>
      <c r="S25" s="35"/>
      <c r="T25" s="35"/>
      <c r="U25" s="35"/>
      <c r="V25" s="35"/>
      <c r="W25" s="35"/>
      <c r="X25" s="35"/>
      <c r="Y25" s="35"/>
      <c r="Z25" s="35"/>
      <c r="AA25" s="35"/>
      <c r="AB25" s="35"/>
    </row>
    <row r="26">
      <c r="A26" s="35"/>
      <c r="B26" s="35"/>
      <c r="C26" s="35"/>
      <c r="D26" s="35"/>
      <c r="E26" s="35"/>
      <c r="F26" s="35"/>
      <c r="G26" s="35"/>
      <c r="H26" s="35"/>
      <c r="I26" s="35"/>
      <c r="J26" s="35"/>
      <c r="K26" s="35"/>
      <c r="L26" s="35"/>
      <c r="M26" s="35"/>
      <c r="N26" s="35"/>
      <c r="O26" s="35"/>
      <c r="P26" s="35"/>
      <c r="Q26" s="35"/>
      <c r="R26" s="35"/>
      <c r="S26" s="35"/>
      <c r="T26" s="35"/>
      <c r="U26" s="35"/>
      <c r="V26" s="35"/>
      <c r="W26" s="35"/>
      <c r="X26" s="35"/>
      <c r="Y26" s="35"/>
      <c r="Z26" s="35"/>
      <c r="AA26" s="35"/>
      <c r="AB26" s="35"/>
    </row>
    <row r="27">
      <c r="A27" s="35"/>
      <c r="B27" s="35"/>
      <c r="C27" s="35"/>
      <c r="D27" s="35"/>
      <c r="E27" s="35"/>
      <c r="F27" s="35"/>
      <c r="G27" s="35"/>
      <c r="H27" s="35"/>
      <c r="I27" s="35"/>
      <c r="J27" s="35"/>
      <c r="K27" s="35"/>
      <c r="L27" s="35"/>
      <c r="M27" s="35"/>
      <c r="N27" s="35"/>
      <c r="O27" s="35"/>
      <c r="P27" s="35"/>
      <c r="Q27" s="35"/>
      <c r="R27" s="35"/>
      <c r="S27" s="35"/>
      <c r="T27" s="35"/>
      <c r="U27" s="35"/>
      <c r="V27" s="35"/>
      <c r="W27" s="35"/>
      <c r="X27" s="35"/>
      <c r="Y27" s="35"/>
      <c r="Z27" s="35"/>
      <c r="AA27" s="35"/>
      <c r="AB27" s="35"/>
    </row>
    <row r="28">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c r="AA28" s="35"/>
      <c r="AB28" s="35"/>
    </row>
    <row r="29">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c r="AA29" s="35"/>
      <c r="AB29" s="35"/>
    </row>
    <row r="30">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c r="AA30" s="35"/>
      <c r="AB30" s="35"/>
    </row>
    <row r="31">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c r="AA31" s="35"/>
      <c r="AB31" s="35"/>
    </row>
    <row r="32">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c r="AA32" s="35"/>
      <c r="AB32" s="35"/>
    </row>
    <row r="33">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c r="AA33" s="35"/>
      <c r="AB33" s="35"/>
    </row>
    <row r="34">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c r="AA34" s="35"/>
      <c r="AB34" s="35"/>
    </row>
    <row r="35">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c r="AA35" s="35"/>
      <c r="AB35" s="35"/>
    </row>
    <row r="36">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c r="AA36" s="35"/>
      <c r="AB36" s="35"/>
    </row>
    <row r="37">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c r="AA37" s="35"/>
      <c r="AB37" s="35"/>
    </row>
    <row r="38">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c r="AA38" s="35"/>
      <c r="AB38" s="35"/>
    </row>
    <row r="39">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row>
    <row r="40">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row>
    <row r="4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c r="AA41" s="35"/>
      <c r="AB41" s="35"/>
    </row>
    <row r="42">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c r="AA42" s="35"/>
      <c r="AB42" s="35"/>
    </row>
    <row r="43">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c r="AA43" s="35"/>
      <c r="AB43" s="35"/>
    </row>
    <row r="44">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c r="AA44" s="35"/>
      <c r="AB44" s="35"/>
    </row>
    <row r="45">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row>
    <row r="46">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row>
    <row r="47">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row>
    <row r="48">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row>
    <row r="49">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row>
    <row r="50">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row>
    <row r="5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row>
    <row r="52">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row>
    <row r="53">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row>
    <row r="54">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row>
    <row r="55">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row>
    <row r="56">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row>
    <row r="57">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row>
    <row r="58">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row>
    <row r="59">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row>
    <row r="60">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row>
    <row r="6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row>
    <row r="62">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row>
    <row r="63">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row>
    <row r="64">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row>
    <row r="65">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c r="AA65" s="35"/>
      <c r="AB65" s="35"/>
    </row>
    <row r="66">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c r="AA66" s="35"/>
      <c r="AB66" s="35"/>
    </row>
    <row r="67">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c r="AA67" s="35"/>
      <c r="AB67" s="35"/>
    </row>
    <row r="68">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c r="AA68" s="35"/>
      <c r="AB68" s="35"/>
    </row>
    <row r="69">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c r="AA69" s="35"/>
      <c r="AB69" s="35"/>
    </row>
    <row r="70">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c r="AA70" s="35"/>
      <c r="AB70" s="35"/>
    </row>
    <row r="7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c r="AA71" s="35"/>
      <c r="AB71" s="35"/>
    </row>
    <row r="72">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c r="AA72" s="35"/>
      <c r="AB72" s="35"/>
    </row>
    <row r="73">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c r="AA73" s="35"/>
      <c r="AB73" s="35"/>
    </row>
    <row r="74">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c r="AA74" s="35"/>
      <c r="AB74" s="35"/>
    </row>
    <row r="75">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c r="AA75" s="35"/>
      <c r="AB75" s="35"/>
    </row>
    <row r="76">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c r="AA76" s="35"/>
      <c r="AB76" s="35"/>
    </row>
    <row r="77">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c r="AA77" s="35"/>
      <c r="AB77" s="35"/>
    </row>
    <row r="78">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c r="AA78" s="35"/>
      <c r="AB78" s="35"/>
    </row>
    <row r="79">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c r="AA79" s="35"/>
      <c r="AB79" s="35"/>
    </row>
    <row r="80">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c r="AA80" s="35"/>
      <c r="AB80" s="35"/>
    </row>
    <row r="8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c r="AA81" s="35"/>
      <c r="AB81" s="35"/>
    </row>
    <row r="82">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c r="AA82" s="35"/>
      <c r="AB82" s="35"/>
    </row>
    <row r="83">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c r="AA83" s="35"/>
      <c r="AB83" s="35"/>
    </row>
    <row r="84">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c r="AA84" s="35"/>
      <c r="AB84" s="35"/>
    </row>
    <row r="85">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c r="AA85" s="35"/>
      <c r="AB85" s="35"/>
    </row>
    <row r="86">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row>
    <row r="87">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row>
    <row r="88">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c r="AA88" s="35"/>
      <c r="AB88" s="35"/>
    </row>
    <row r="89">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row>
    <row r="90">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c r="AA90" s="35"/>
      <c r="AB90" s="35"/>
    </row>
    <row r="9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c r="AA91" s="35"/>
      <c r="AB91" s="35"/>
    </row>
    <row r="92">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c r="AA92" s="35"/>
      <c r="AB92" s="35"/>
    </row>
    <row r="93">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c r="AA93" s="35"/>
      <c r="AB93" s="35"/>
    </row>
    <row r="94">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c r="AA94" s="35"/>
      <c r="AB94" s="35"/>
    </row>
    <row r="95">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c r="AA95" s="35"/>
      <c r="AB95" s="35"/>
    </row>
    <row r="96">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c r="AA96" s="35"/>
      <c r="AB96" s="35"/>
    </row>
    <row r="97">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c r="AA97" s="35"/>
      <c r="AB97" s="35"/>
    </row>
    <row r="98">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c r="AA98" s="35"/>
      <c r="AB98" s="35"/>
    </row>
    <row r="99">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c r="AA99" s="35"/>
      <c r="AB99" s="35"/>
    </row>
  </sheetData>
  <hyperlinks>
    <hyperlink r:id="rId1" ref="D1"/>
  </hyperlinks>
  <drawing r:id="rId2"/>
</worksheet>
</file>