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baA\OneDrive\Escritorio\IMA_Fungus_submision_FrothEpi\FrothEpi_Github\Plant_host\data\"/>
    </mc:Choice>
  </mc:AlternateContent>
  <xr:revisionPtr revIDLastSave="0" documentId="13_ncr:1_{2C5F7A7E-C0B2-48D4-9E8E-75795836AD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owcytometry_hos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L2" i="3" s="1"/>
  <c r="J3" i="3"/>
  <c r="J4" i="3"/>
  <c r="M4" i="3" s="1"/>
  <c r="J5" i="3"/>
  <c r="L4" i="3" s="1"/>
  <c r="J6" i="3"/>
  <c r="M6" i="3" s="1"/>
  <c r="J7" i="3"/>
  <c r="J8" i="3"/>
  <c r="J9" i="3"/>
  <c r="J10" i="3"/>
  <c r="M10" i="3"/>
  <c r="J11" i="3"/>
  <c r="J12" i="3"/>
  <c r="J13" i="3"/>
  <c r="J14" i="3"/>
  <c r="J15" i="3"/>
  <c r="J16" i="3"/>
  <c r="M16" i="3"/>
  <c r="J17" i="3"/>
  <c r="L16" i="3" s="1"/>
  <c r="J18" i="3"/>
  <c r="J19" i="3"/>
  <c r="J20" i="3"/>
  <c r="J21" i="3"/>
  <c r="J22" i="3"/>
  <c r="M22" i="3"/>
  <c r="J23" i="3"/>
  <c r="L22" i="3" s="1"/>
  <c r="J24" i="3"/>
  <c r="M24" i="3" s="1"/>
  <c r="J25" i="3"/>
  <c r="J26" i="3"/>
  <c r="J27" i="3"/>
  <c r="J28" i="3"/>
  <c r="J29" i="3"/>
  <c r="L28" i="3" s="1"/>
  <c r="J30" i="3"/>
  <c r="J31" i="3"/>
  <c r="J32" i="3"/>
  <c r="J33" i="3"/>
  <c r="J34" i="3"/>
  <c r="L34" i="3" s="1"/>
  <c r="J35" i="3"/>
  <c r="J36" i="3"/>
  <c r="L36" i="3" s="1"/>
  <c r="M36" i="3"/>
  <c r="J37" i="3"/>
  <c r="J38" i="3"/>
  <c r="J39" i="3"/>
  <c r="J40" i="3"/>
  <c r="L40" i="3" s="1"/>
  <c r="M40" i="3"/>
  <c r="J41" i="3"/>
  <c r="J42" i="3"/>
  <c r="L42" i="3" s="1"/>
  <c r="M42" i="3"/>
  <c r="J43" i="3"/>
  <c r="J44" i="3"/>
  <c r="L44" i="3" s="1"/>
  <c r="J45" i="3"/>
  <c r="J46" i="3"/>
  <c r="M46" i="3" s="1"/>
  <c r="J47" i="3"/>
  <c r="J48" i="3"/>
  <c r="L48" i="3" s="1"/>
  <c r="J49" i="3"/>
  <c r="J50" i="3"/>
  <c r="J51" i="3"/>
  <c r="J52" i="3"/>
  <c r="L52" i="3" s="1"/>
  <c r="J53" i="3"/>
  <c r="J54" i="3"/>
  <c r="M54" i="3"/>
  <c r="J55" i="3"/>
  <c r="J56" i="3"/>
  <c r="J57" i="3"/>
  <c r="J58" i="3"/>
  <c r="L58" i="3" s="1"/>
  <c r="M58" i="3"/>
  <c r="J59" i="3"/>
  <c r="J60" i="3"/>
  <c r="L60" i="3" s="1"/>
  <c r="M60" i="3"/>
  <c r="J61" i="3"/>
  <c r="J92" i="3"/>
  <c r="L92" i="3" s="1"/>
  <c r="J93" i="3"/>
  <c r="J94" i="3"/>
  <c r="M94" i="3" s="1"/>
  <c r="J95" i="3"/>
  <c r="J96" i="3"/>
  <c r="J97" i="3"/>
  <c r="J98" i="3"/>
  <c r="M98" i="3"/>
  <c r="J99" i="3"/>
  <c r="J100" i="3"/>
  <c r="J101" i="3"/>
  <c r="J102" i="3"/>
  <c r="L102" i="3" s="1"/>
  <c r="J103" i="3"/>
  <c r="J104" i="3"/>
  <c r="M104" i="3"/>
  <c r="J105" i="3"/>
  <c r="L104" i="3" s="1"/>
  <c r="J106" i="3"/>
  <c r="J107" i="3"/>
  <c r="J108" i="3"/>
  <c r="J109" i="3"/>
  <c r="J110" i="3"/>
  <c r="J111" i="3"/>
  <c r="L110" i="3" s="1"/>
  <c r="J112" i="3"/>
  <c r="M112" i="3" s="1"/>
  <c r="J113" i="3"/>
  <c r="J62" i="3"/>
  <c r="J63" i="3"/>
  <c r="J64" i="3"/>
  <c r="J65" i="3"/>
  <c r="M64" i="3" s="1"/>
  <c r="J66" i="3"/>
  <c r="L66" i="3" s="1"/>
  <c r="M66" i="3"/>
  <c r="J67" i="3"/>
  <c r="J68" i="3"/>
  <c r="J69" i="3"/>
  <c r="J70" i="3"/>
  <c r="L70" i="3" s="1"/>
  <c r="J71" i="3"/>
  <c r="J72" i="3"/>
  <c r="M72" i="3" s="1"/>
  <c r="J73" i="3"/>
  <c r="J74" i="3"/>
  <c r="L74" i="3" s="1"/>
  <c r="J75" i="3"/>
  <c r="J76" i="3"/>
  <c r="L76" i="3" s="1"/>
  <c r="J77" i="3"/>
  <c r="J78" i="3"/>
  <c r="L78" i="3" s="1"/>
  <c r="J79" i="3"/>
  <c r="J80" i="3"/>
  <c r="J81" i="3"/>
  <c r="J82" i="3"/>
  <c r="J83" i="3"/>
  <c r="M82" i="3" s="1"/>
  <c r="J84" i="3"/>
  <c r="L84" i="3" s="1"/>
  <c r="M84" i="3"/>
  <c r="J85" i="3"/>
  <c r="J86" i="3"/>
  <c r="J87" i="3"/>
  <c r="J88" i="3"/>
  <c r="L88" i="3" s="1"/>
  <c r="J89" i="3"/>
  <c r="J90" i="3"/>
  <c r="M90" i="3" s="1"/>
  <c r="J91" i="3"/>
  <c r="L108" i="3" l="1"/>
  <c r="M48" i="3"/>
  <c r="M30" i="3"/>
  <c r="L20" i="3"/>
  <c r="L8" i="3"/>
  <c r="L82" i="3"/>
  <c r="L64" i="3"/>
  <c r="N62" i="3" s="1"/>
  <c r="M106" i="3"/>
  <c r="L90" i="3"/>
  <c r="L72" i="3"/>
  <c r="L46" i="3"/>
  <c r="L38" i="3"/>
  <c r="L80" i="3"/>
  <c r="L62" i="3"/>
  <c r="L54" i="3"/>
  <c r="L26" i="3"/>
  <c r="M18" i="3"/>
  <c r="M88" i="3"/>
  <c r="M70" i="3"/>
  <c r="M28" i="3"/>
  <c r="M78" i="3"/>
  <c r="M52" i="3"/>
  <c r="M34" i="3"/>
  <c r="L14" i="3"/>
  <c r="L56" i="3"/>
  <c r="L86" i="3"/>
  <c r="L68" i="3"/>
  <c r="M110" i="3"/>
  <c r="M100" i="3"/>
  <c r="M12" i="3"/>
  <c r="M2" i="3"/>
  <c r="L96" i="3"/>
  <c r="M76" i="3"/>
  <c r="L98" i="3"/>
  <c r="L50" i="3"/>
  <c r="L32" i="3"/>
  <c r="N32" i="3" s="1"/>
  <c r="L10" i="3"/>
  <c r="L112" i="3"/>
  <c r="L106" i="3"/>
  <c r="L100" i="3"/>
  <c r="L94" i="3"/>
  <c r="N92" i="3" s="1"/>
  <c r="L30" i="3"/>
  <c r="L24" i="3"/>
  <c r="L18" i="3"/>
  <c r="L12" i="3"/>
  <c r="L6" i="3"/>
  <c r="M86" i="3"/>
  <c r="M80" i="3"/>
  <c r="M74" i="3"/>
  <c r="M68" i="3"/>
  <c r="M92" i="3"/>
  <c r="M56" i="3"/>
  <c r="M50" i="3"/>
  <c r="M44" i="3"/>
  <c r="M38" i="3"/>
  <c r="M62" i="3"/>
  <c r="M108" i="3"/>
  <c r="M102" i="3"/>
  <c r="M96" i="3"/>
  <c r="M32" i="3"/>
  <c r="M26" i="3"/>
  <c r="M20" i="3"/>
  <c r="M14" i="3"/>
  <c r="M8" i="3"/>
  <c r="O32" i="3" l="1"/>
  <c r="O62" i="3"/>
  <c r="N2" i="3"/>
  <c r="O2" i="3"/>
  <c r="O92" i="3"/>
</calcChain>
</file>

<file path=xl/sharedStrings.xml><?xml version="1.0" encoding="utf-8"?>
<sst xmlns="http://schemas.openxmlformats.org/spreadsheetml/2006/main" count="240" uniqueCount="188">
  <si>
    <t>nucleids</t>
  </si>
  <si>
    <t>nucleids_(ST)</t>
  </si>
  <si>
    <t>mean</t>
  </si>
  <si>
    <t>mean_(ST)</t>
  </si>
  <si>
    <t>CV</t>
  </si>
  <si>
    <t>CV_(ST)</t>
  </si>
  <si>
    <t>pg/2C</t>
  </si>
  <si>
    <t>pg/2C_(ST)</t>
  </si>
  <si>
    <t>Sample_ID</t>
  </si>
  <si>
    <t>UZ_15.23(11)</t>
  </si>
  <si>
    <t>UZ_15.23(7)</t>
  </si>
  <si>
    <t>UZ_15.23(10)</t>
  </si>
  <si>
    <t>UZ_15.23(5)</t>
  </si>
  <si>
    <t>UZ_15.23(4)</t>
  </si>
  <si>
    <t>UZ_15.23(3)</t>
  </si>
  <si>
    <t>UZ_15.23(2)</t>
  </si>
  <si>
    <t>UZ_15.23(8)</t>
  </si>
  <si>
    <t>UZ_15.23(12)</t>
  </si>
  <si>
    <t>UZ_16.23(1)</t>
  </si>
  <si>
    <t>UZ_16.23(2)</t>
  </si>
  <si>
    <t>UZ_16.23(3)</t>
  </si>
  <si>
    <t>UZ_16.23(4)</t>
  </si>
  <si>
    <t>UZ_16.23(5)</t>
  </si>
  <si>
    <t>UZ_16.23(7)</t>
  </si>
  <si>
    <t>UZ_16.23(8)</t>
  </si>
  <si>
    <t>UZ_9.23(1)</t>
  </si>
  <si>
    <t>UZ_9.23(2)</t>
  </si>
  <si>
    <t>UZ_9.23(4)</t>
  </si>
  <si>
    <t>UZ_10.23(3)</t>
  </si>
  <si>
    <t>UZ_10.23(4)</t>
  </si>
  <si>
    <t>UZ_11.23(1)</t>
  </si>
  <si>
    <t>UZ_11.23(2)</t>
  </si>
  <si>
    <t>UZ_11.23(3)</t>
  </si>
  <si>
    <t>UZ_11.23(4)</t>
  </si>
  <si>
    <t>UZ_11.23(5)</t>
  </si>
  <si>
    <t>UZ_11.23(7)</t>
  </si>
  <si>
    <t>UZ_11.23(8)</t>
  </si>
  <si>
    <t>UZ_12.23(1)</t>
  </si>
  <si>
    <t>UZ_12.23(5)</t>
  </si>
  <si>
    <t>UZ_12.23(6)</t>
  </si>
  <si>
    <t>UZ_14.23(1)</t>
  </si>
  <si>
    <t>UZ_14.23(2)</t>
  </si>
  <si>
    <t>UZ_14.23(3)</t>
  </si>
  <si>
    <t>UZ_14.23(4)</t>
  </si>
  <si>
    <t>UZ_14.23(5)</t>
  </si>
  <si>
    <t>UZ_14.23(6)</t>
  </si>
  <si>
    <t>UZ_14.23(7)</t>
  </si>
  <si>
    <t>UZ_14.23(8)</t>
  </si>
  <si>
    <t>UZ_14.23(9)</t>
  </si>
  <si>
    <t>UZ_14.23(10)</t>
  </si>
  <si>
    <t>UZ_14.23(11)</t>
  </si>
  <si>
    <t>UZ_14.23(12)</t>
  </si>
  <si>
    <t>UZ_14.23(13)</t>
  </si>
  <si>
    <t>UZ_14.23(14)</t>
  </si>
  <si>
    <t>UZ_14.23(15)</t>
  </si>
  <si>
    <t>UZ_15.23(7)/Psativ-1</t>
  </si>
  <si>
    <t>UZ_15.23(7)/Psativ-2</t>
  </si>
  <si>
    <t>UZ_16.23(8)/Secale-1</t>
  </si>
  <si>
    <t>UZ_16.23(8)/Secale-2</t>
  </si>
  <si>
    <t>UZ_16.23(7)/Secale-1</t>
  </si>
  <si>
    <t>UZ_16.23(7)/Secale-2</t>
  </si>
  <si>
    <t>UZ_16.23(5)/Secale-1</t>
  </si>
  <si>
    <t>UZ_16.23(5)/Secale-2</t>
  </si>
  <si>
    <t>UZ_15.23(19)/Psativ-1</t>
  </si>
  <si>
    <t>UZ_15.23(19)/Psativ-2</t>
  </si>
  <si>
    <t>UZ_15.23(11)/Psativ-1</t>
  </si>
  <si>
    <t>UZ_15.23(11)/Psativ-2</t>
  </si>
  <si>
    <t>UZ_16.23(1)/Secale-1</t>
  </si>
  <si>
    <t>UZ_16.23(1)/Secale-2</t>
  </si>
  <si>
    <t>UZ_16.23(2)/Secale-1</t>
  </si>
  <si>
    <t>UZ_16.23(2)/Secale-2</t>
  </si>
  <si>
    <t>UZ_16.23(3)/Secale-1</t>
  </si>
  <si>
    <t>UZ_16.23(3)/Secale-2</t>
  </si>
  <si>
    <t>UZ_15.23(4)/Psativ-1</t>
  </si>
  <si>
    <t>UZ_15.23(4)/Psativ-2</t>
  </si>
  <si>
    <t>UZ_15.23(2)/Psativ-1</t>
  </si>
  <si>
    <t>UZ_15.23(2)/Psativ-2</t>
  </si>
  <si>
    <t>UZ_9.23(1)/Lyco-1</t>
  </si>
  <si>
    <t>UZ_9.23(1)/Lyco-2</t>
  </si>
  <si>
    <t>UZ_9.23(2)/Lyco-1</t>
  </si>
  <si>
    <t>UZ_9.23(2)/Lyco-2</t>
  </si>
  <si>
    <t>UZ_9.23(4)/Lyco-1</t>
  </si>
  <si>
    <t>UZ_9.23(4)/Lyco-2</t>
  </si>
  <si>
    <t>UZ_11.23(1)/Lyco-1</t>
  </si>
  <si>
    <t>UZ_11.23(1)/Lyco-2</t>
  </si>
  <si>
    <t>UZ_11.23(5)/Lyco-1</t>
  </si>
  <si>
    <t>UZ_11.23(5)/Lyco-2</t>
  </si>
  <si>
    <t>UZ_11.23(8)/Lyco-1</t>
  </si>
  <si>
    <t>UZ_11.23(8)/Lyco-2</t>
  </si>
  <si>
    <t>UZ_14.23(7)/Lyco-1</t>
  </si>
  <si>
    <t>UZ_14.23(7)/Lyco-2</t>
  </si>
  <si>
    <t>UZ_25.22(1)</t>
  </si>
  <si>
    <t>UZ_25.22(2)</t>
  </si>
  <si>
    <t>UZ_25.22(3)</t>
  </si>
  <si>
    <t>UZ_25.22(6)</t>
  </si>
  <si>
    <t>UZ_25.22(13)</t>
  </si>
  <si>
    <t>UZ_25.22(14)</t>
  </si>
  <si>
    <t>UZ_25.22(15)</t>
  </si>
  <si>
    <t>UZ_15.23(5)/Psativ-1</t>
  </si>
  <si>
    <t>UZ_15.23(5)/Psativ-2</t>
  </si>
  <si>
    <t>UZ_15.23(3)/Psativ-3</t>
  </si>
  <si>
    <t>UZ_15.23(3)/Psativ-4</t>
  </si>
  <si>
    <t>UZ_15.23(8)/Psativ-1</t>
  </si>
  <si>
    <t>UZ_15.23(8)/Psativ-2</t>
  </si>
  <si>
    <t>UZ_10.23(3)/Lyco-1</t>
  </si>
  <si>
    <t>UZ_10.23(3)/Lyco-2</t>
  </si>
  <si>
    <t>UZ_10.23(4)/Lyco-1</t>
  </si>
  <si>
    <t>UZ_10.23(4)/Lyco-2</t>
  </si>
  <si>
    <t xml:space="preserve">  </t>
  </si>
  <si>
    <t>UZ_11.23(2)/Lyco-1</t>
  </si>
  <si>
    <t>UZ_11.23(2)/Lyco-2</t>
  </si>
  <si>
    <t>UZ_14.23(1)/Lyco-1</t>
  </si>
  <si>
    <t>UZ_14.23(1)/Lyco-2</t>
  </si>
  <si>
    <t>UZ_14.23(4)/Lyco-1</t>
  </si>
  <si>
    <t>UZ_14.23(4)/Lyco-2</t>
  </si>
  <si>
    <t>UZ_14.23(10)/Lyco-1</t>
  </si>
  <si>
    <t>UZ_14.23(10)/Lyco-2</t>
  </si>
  <si>
    <t>UZ_14.23(15)/Lyco-1</t>
  </si>
  <si>
    <t>UZ_14.23(15)/Lyco-2</t>
  </si>
  <si>
    <t>UZ_14.23(6)/Lyco-1</t>
  </si>
  <si>
    <t>UZ_14.23(6)/Lyco-2</t>
  </si>
  <si>
    <t>UZ_14.23(2)/Lyco-1</t>
  </si>
  <si>
    <t>UZ_14.23(2)/Lyco-2</t>
  </si>
  <si>
    <t>UZ_14.23(3)/Lyco-1</t>
  </si>
  <si>
    <t>UZ_14.23(3)/Lyco-2</t>
  </si>
  <si>
    <t>UZ_16.23(4)/Secale-1</t>
  </si>
  <si>
    <t>UZ_16.23(4)/Secale-2</t>
  </si>
  <si>
    <t>UZ_26.22(1)</t>
  </si>
  <si>
    <t>UZ_26.22(2)</t>
  </si>
  <si>
    <t>UZ_26.22(2)/Psativ-1</t>
  </si>
  <si>
    <t>UZ_26.22(2)/Psativ-2</t>
  </si>
  <si>
    <t>UZ_14.23(5)/Lyco-1</t>
  </si>
  <si>
    <t>UZ_14.23(5)/Lyco-2</t>
  </si>
  <si>
    <t>UZ_12.23(1)/Lyco-1</t>
  </si>
  <si>
    <t>UZ_12.23(1)/Lyco-2</t>
  </si>
  <si>
    <t>UZ_12.23(5)/Lyco-1</t>
  </si>
  <si>
    <t>UZ_12.23(5)/Lyco-2</t>
  </si>
  <si>
    <t>UZ_14.23(8)/Lyco-1</t>
  </si>
  <si>
    <t>UZ_14.23(8)/Lyco-2</t>
  </si>
  <si>
    <t>UZ_14.23(9)/Lyco-1</t>
  </si>
  <si>
    <t>UZ_14.23(9)/Lyco-2</t>
  </si>
  <si>
    <t>UZ_15.23(12)/Psativ-1</t>
  </si>
  <si>
    <t>UZ_15.23(12)/Psativ-2</t>
  </si>
  <si>
    <t>UZ_25.22(1)/Secale-1</t>
  </si>
  <si>
    <t>UZ_25.22(1)/Secale-2</t>
  </si>
  <si>
    <t>UZ_25.22(2)/Secale-1</t>
  </si>
  <si>
    <t>UZ_25.22(2)/Secale-2</t>
  </si>
  <si>
    <t>UZ_11.23(3)/Lyco-1</t>
  </si>
  <si>
    <t>UZ_11.23(3)/Lyco-2</t>
  </si>
  <si>
    <t>UZ_14.23(11)/Lyco-1</t>
  </si>
  <si>
    <t>UZ_14.23(11)/Lyco-2</t>
  </si>
  <si>
    <t>UZ_14.23(12)/Lyco-1</t>
  </si>
  <si>
    <t>UZ_14.23(12)/Lyco-2</t>
  </si>
  <si>
    <t>UZ_11.23(4)/Lyco-1</t>
  </si>
  <si>
    <t>UZ_11.23(4)/Lyco-2</t>
  </si>
  <si>
    <t>UZ_11.23(7)/Lyco-1</t>
  </si>
  <si>
    <t>UZ_11.23(7)/Lyco-2</t>
  </si>
  <si>
    <t>UZ_25.22(13A)/Secale-1</t>
  </si>
  <si>
    <t>UZ_25.22(13A)/Secale-2</t>
  </si>
  <si>
    <t>UZ_25.22(14A)/Secale-1</t>
  </si>
  <si>
    <t>UZ_25.22(14A)/Secale-2</t>
  </si>
  <si>
    <t>UZ_14.23(13)/Lyco-1</t>
  </si>
  <si>
    <t>UZ_14.23(13)/Lyco-2</t>
  </si>
  <si>
    <t>UZ_14.23(14)/Lyco-1</t>
  </si>
  <si>
    <t>UZ_14.23(14)/Lyco-2</t>
  </si>
  <si>
    <t>UZ_12.23(6)/Lyco-3</t>
  </si>
  <si>
    <t>UZ_12.23(6)/Lyco-4</t>
  </si>
  <si>
    <t>UZ_25.23(3A)/Secale-1</t>
  </si>
  <si>
    <t>UZ_25.23(3A)/Secale-2</t>
  </si>
  <si>
    <t>UZ_25.23(5)</t>
  </si>
  <si>
    <t>UZ_25.23(5A)/Secale-1</t>
  </si>
  <si>
    <t>UZ_25.23(5A)/Secale-2</t>
  </si>
  <si>
    <t>Mon4x</t>
  </si>
  <si>
    <t>Can4x</t>
  </si>
  <si>
    <t>Can8x</t>
  </si>
  <si>
    <t>Cab6x</t>
  </si>
  <si>
    <t>meassurement_ID</t>
  </si>
  <si>
    <t>Plo_pop</t>
  </si>
  <si>
    <t>mesnGS_Sample</t>
  </si>
  <si>
    <t>SD_Sample</t>
  </si>
  <si>
    <t>meanGS_Pop</t>
  </si>
  <si>
    <t>SD_Pop</t>
  </si>
  <si>
    <t>UZ_26.22(1)/Psativ-1</t>
  </si>
  <si>
    <t>UZ_26.22(1)/Psativ-2</t>
  </si>
  <si>
    <t>UZ_25.22(11)/Secale-1</t>
  </si>
  <si>
    <t>UZ_25.22(11)/Secale-2</t>
  </si>
  <si>
    <t>UZ_25.23(6)/Secale-1</t>
  </si>
  <si>
    <t>UZ_25.23(6)/Secale-2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</si>
</sst>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BEFA"/>
      <color rgb="FFA791F7"/>
      <color rgb="FFF9EFA5"/>
      <color rgb="FFFA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13"/>
  <sheetViews>
    <sheetView tabSelected="1" zoomScaleNormal="100" workbookViewId="0"/>
  </sheetViews>
  <sheetFormatPr baseColWidth="10" defaultColWidth="7.21875" defaultRowHeight="10.199999999999999" x14ac:dyDescent="0.3"/>
  <cols>
    <col min="1" max="1" width="9.21875" style="3" bestFit="1" customWidth="1"/>
    <col min="2" max="2" width="5.5546875" style="3" bestFit="1" customWidth="1"/>
    <col min="3" max="3" width="15.109375" style="3" bestFit="1" customWidth="1"/>
    <col min="4" max="4" width="5.88671875" style="3" bestFit="1" customWidth="1"/>
    <col min="5" max="5" width="9.33203125" style="3" bestFit="1" customWidth="1"/>
    <col min="6" max="6" width="4.109375" style="3" bestFit="1" customWidth="1"/>
    <col min="7" max="7" width="7.44140625" style="3" bestFit="1" customWidth="1"/>
    <col min="8" max="8" width="3.44140625" style="3" bestFit="1" customWidth="1"/>
    <col min="9" max="9" width="6.21875" style="3" bestFit="1" customWidth="1"/>
    <col min="10" max="10" width="4.44140625" style="3" bestFit="1" customWidth="1"/>
    <col min="11" max="11" width="7.88671875" style="3" bestFit="1" customWidth="1"/>
    <col min="12" max="12" width="11.109375" style="3" bestFit="1" customWidth="1"/>
    <col min="13" max="13" width="7.88671875" style="3" bestFit="1" customWidth="1"/>
    <col min="14" max="14" width="8.88671875" style="3" bestFit="1" customWidth="1"/>
    <col min="15" max="15" width="5.6640625" style="3" bestFit="1" customWidth="1"/>
    <col min="16" max="16" width="1.44140625" style="3" bestFit="1" customWidth="1"/>
    <col min="17" max="16384" width="7.21875" style="3"/>
  </cols>
  <sheetData>
    <row r="1" spans="1:15" x14ac:dyDescent="0.3">
      <c r="A1" s="1" t="s">
        <v>8</v>
      </c>
      <c r="B1" s="1" t="s">
        <v>177</v>
      </c>
      <c r="C1" s="1" t="s">
        <v>176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178</v>
      </c>
      <c r="M1" s="2" t="s">
        <v>179</v>
      </c>
      <c r="N1" s="1" t="s">
        <v>180</v>
      </c>
      <c r="O1" s="1" t="s">
        <v>181</v>
      </c>
    </row>
    <row r="2" spans="1:15" x14ac:dyDescent="0.3">
      <c r="A2" s="10" t="s">
        <v>25</v>
      </c>
      <c r="B2" s="10" t="s">
        <v>172</v>
      </c>
      <c r="C2" s="4" t="s">
        <v>77</v>
      </c>
      <c r="D2" s="4">
        <v>6677</v>
      </c>
      <c r="E2" s="4">
        <v>9259</v>
      </c>
      <c r="F2" s="4">
        <v>57874</v>
      </c>
      <c r="G2" s="4">
        <v>14208</v>
      </c>
      <c r="H2" s="4">
        <v>1.5</v>
      </c>
      <c r="I2" s="4">
        <v>2.67</v>
      </c>
      <c r="J2" s="5">
        <f t="shared" ref="J2:J25" si="0">(K2*F2)/G2</f>
        <v>7.9837443693693686</v>
      </c>
      <c r="K2" s="4">
        <v>1.96</v>
      </c>
      <c r="L2" s="7">
        <f>(SUM(J2:J3))/2</f>
        <v>7.8900605218515087</v>
      </c>
      <c r="M2" s="7">
        <f>STDEV(J2:J3)</f>
        <v>0.13248896773505042</v>
      </c>
      <c r="N2" s="7">
        <f>AVERAGE(L2:L31)</f>
        <v>7.5397596643316893</v>
      </c>
      <c r="O2" s="7">
        <f>STDEV(L2:L31)</f>
        <v>0.20933645662387793</v>
      </c>
    </row>
    <row r="3" spans="1:15" x14ac:dyDescent="0.3">
      <c r="A3" s="11"/>
      <c r="B3" s="11"/>
      <c r="C3" s="4" t="s">
        <v>78</v>
      </c>
      <c r="D3" s="4">
        <v>6339</v>
      </c>
      <c r="E3" s="4">
        <v>7041</v>
      </c>
      <c r="F3" s="4">
        <v>58799</v>
      </c>
      <c r="G3" s="4">
        <v>14782</v>
      </c>
      <c r="H3" s="4">
        <v>1.83</v>
      </c>
      <c r="I3" s="4">
        <v>2.61</v>
      </c>
      <c r="J3" s="5">
        <f t="shared" si="0"/>
        <v>7.7963766743336489</v>
      </c>
      <c r="K3" s="4">
        <v>1.96</v>
      </c>
      <c r="L3" s="9"/>
      <c r="M3" s="9"/>
      <c r="N3" s="8"/>
      <c r="O3" s="8"/>
    </row>
    <row r="4" spans="1:15" x14ac:dyDescent="0.3">
      <c r="A4" s="10" t="s">
        <v>26</v>
      </c>
      <c r="B4" s="10" t="s">
        <v>172</v>
      </c>
      <c r="C4" s="4" t="s">
        <v>79</v>
      </c>
      <c r="D4" s="4">
        <v>5322</v>
      </c>
      <c r="E4" s="4">
        <v>5775</v>
      </c>
      <c r="F4" s="4">
        <v>59745</v>
      </c>
      <c r="G4" s="4">
        <v>15046</v>
      </c>
      <c r="H4" s="4">
        <v>1.45</v>
      </c>
      <c r="I4" s="4">
        <v>2.88</v>
      </c>
      <c r="J4" s="5">
        <f t="shared" si="0"/>
        <v>7.7828127076963973</v>
      </c>
      <c r="K4" s="4">
        <v>1.96</v>
      </c>
      <c r="L4" s="7">
        <f>(SUM(J4:J5))/2</f>
        <v>7.8166867370052531</v>
      </c>
      <c r="M4" s="7">
        <f>STDEV(J4:J5)</f>
        <v>4.790511166080752E-2</v>
      </c>
      <c r="N4" s="8"/>
      <c r="O4" s="8"/>
    </row>
    <row r="5" spans="1:15" x14ac:dyDescent="0.3">
      <c r="A5" s="11"/>
      <c r="B5" s="11"/>
      <c r="C5" s="4" t="s">
        <v>80</v>
      </c>
      <c r="D5" s="4">
        <v>5547</v>
      </c>
      <c r="E5" s="4">
        <v>7366</v>
      </c>
      <c r="F5" s="4">
        <v>60213</v>
      </c>
      <c r="G5" s="4">
        <v>15033</v>
      </c>
      <c r="H5" s="4">
        <v>1.42</v>
      </c>
      <c r="I5" s="4">
        <v>2.62</v>
      </c>
      <c r="J5" s="5">
        <f t="shared" si="0"/>
        <v>7.8505607663141088</v>
      </c>
      <c r="K5" s="4">
        <v>1.96</v>
      </c>
      <c r="L5" s="9"/>
      <c r="M5" s="9"/>
      <c r="N5" s="8"/>
      <c r="O5" s="8"/>
    </row>
    <row r="6" spans="1:15" x14ac:dyDescent="0.3">
      <c r="A6" s="10" t="s">
        <v>27</v>
      </c>
      <c r="B6" s="10" t="s">
        <v>172</v>
      </c>
      <c r="C6" s="4" t="s">
        <v>81</v>
      </c>
      <c r="D6" s="4">
        <v>11575</v>
      </c>
      <c r="E6" s="4">
        <v>5076</v>
      </c>
      <c r="F6" s="4">
        <v>57487</v>
      </c>
      <c r="G6" s="4">
        <v>14790</v>
      </c>
      <c r="H6" s="4">
        <v>1.8</v>
      </c>
      <c r="I6" s="4">
        <v>2.61</v>
      </c>
      <c r="J6" s="5">
        <f t="shared" si="0"/>
        <v>7.6182907369844495</v>
      </c>
      <c r="K6" s="4">
        <v>1.96</v>
      </c>
      <c r="L6" s="7">
        <f>(SUM(J6:J7))/2</f>
        <v>7.6634925567562835</v>
      </c>
      <c r="M6" s="7">
        <f>STDEV(J6:J7)</f>
        <v>6.3925026565271367E-2</v>
      </c>
      <c r="N6" s="8"/>
      <c r="O6" s="8"/>
    </row>
    <row r="7" spans="1:15" x14ac:dyDescent="0.3">
      <c r="A7" s="11"/>
      <c r="B7" s="11"/>
      <c r="C7" s="4" t="s">
        <v>82</v>
      </c>
      <c r="D7" s="4">
        <v>9218</v>
      </c>
      <c r="E7" s="4">
        <v>5354</v>
      </c>
      <c r="F7" s="4">
        <v>56301</v>
      </c>
      <c r="G7" s="4">
        <v>14315</v>
      </c>
      <c r="H7" s="4">
        <v>1.83</v>
      </c>
      <c r="I7" s="4">
        <v>2.61</v>
      </c>
      <c r="J7" s="5">
        <f t="shared" si="0"/>
        <v>7.7086943765281166</v>
      </c>
      <c r="K7" s="4">
        <v>1.96</v>
      </c>
      <c r="L7" s="9"/>
      <c r="M7" s="9"/>
      <c r="N7" s="8"/>
      <c r="O7" s="8"/>
    </row>
    <row r="8" spans="1:15" x14ac:dyDescent="0.3">
      <c r="A8" s="10" t="s">
        <v>28</v>
      </c>
      <c r="B8" s="10" t="s">
        <v>172</v>
      </c>
      <c r="C8" s="4" t="s">
        <v>104</v>
      </c>
      <c r="D8" s="4">
        <v>5059</v>
      </c>
      <c r="E8" s="4">
        <v>9672</v>
      </c>
      <c r="F8" s="4">
        <v>54328</v>
      </c>
      <c r="G8" s="4">
        <v>13939</v>
      </c>
      <c r="H8" s="4">
        <v>1.36</v>
      </c>
      <c r="I8" s="4">
        <v>2.71</v>
      </c>
      <c r="J8" s="5">
        <f t="shared" si="0"/>
        <v>7.6392051079704428</v>
      </c>
      <c r="K8" s="4">
        <v>1.96</v>
      </c>
      <c r="L8" s="7">
        <f>(SUM(J8:J9))/2</f>
        <v>7.7004673933046917</v>
      </c>
      <c r="M8" s="7">
        <f>STDEV(J8:J9)</f>
        <v>8.6637954781665666E-2</v>
      </c>
      <c r="N8" s="8"/>
      <c r="O8" s="8"/>
    </row>
    <row r="9" spans="1:15" x14ac:dyDescent="0.3">
      <c r="A9" s="11"/>
      <c r="B9" s="11"/>
      <c r="C9" s="4" t="s">
        <v>105</v>
      </c>
      <c r="D9" s="4">
        <v>5052</v>
      </c>
      <c r="E9" s="4">
        <v>8868</v>
      </c>
      <c r="F9" s="4">
        <v>50277</v>
      </c>
      <c r="G9" s="4">
        <v>12696</v>
      </c>
      <c r="H9" s="4">
        <v>1.59</v>
      </c>
      <c r="I9" s="4">
        <v>2.88</v>
      </c>
      <c r="J9" s="5">
        <f t="shared" si="0"/>
        <v>7.7617296786389414</v>
      </c>
      <c r="K9" s="4">
        <v>1.96</v>
      </c>
      <c r="L9" s="9"/>
      <c r="M9" s="9"/>
      <c r="N9" s="8"/>
      <c r="O9" s="8"/>
    </row>
    <row r="10" spans="1:15" x14ac:dyDescent="0.3">
      <c r="A10" s="10" t="s">
        <v>29</v>
      </c>
      <c r="B10" s="10" t="s">
        <v>172</v>
      </c>
      <c r="C10" s="4" t="s">
        <v>106</v>
      </c>
      <c r="D10" s="4">
        <v>6357</v>
      </c>
      <c r="E10" s="4">
        <v>9707</v>
      </c>
      <c r="F10" s="4">
        <v>50636</v>
      </c>
      <c r="G10" s="4">
        <v>12915</v>
      </c>
      <c r="H10" s="4">
        <v>1.54</v>
      </c>
      <c r="I10" s="4">
        <v>2.93</v>
      </c>
      <c r="J10" s="5">
        <f t="shared" si="0"/>
        <v>7.6845962059620598</v>
      </c>
      <c r="K10" s="4">
        <v>1.96</v>
      </c>
      <c r="L10" s="7">
        <f>(SUM(J10:J11))/2</f>
        <v>7.5028311384103308</v>
      </c>
      <c r="M10" s="7">
        <f>STDEV(J10:J11)</f>
        <v>0.25705462369731763</v>
      </c>
      <c r="N10" s="8"/>
      <c r="O10" s="8"/>
    </row>
    <row r="11" spans="1:15" x14ac:dyDescent="0.3">
      <c r="A11" s="11"/>
      <c r="B11" s="11"/>
      <c r="C11" s="4" t="s">
        <v>107</v>
      </c>
      <c r="D11" s="4">
        <v>5723</v>
      </c>
      <c r="E11" s="4">
        <v>6647</v>
      </c>
      <c r="F11" s="4">
        <v>46810</v>
      </c>
      <c r="G11" s="4">
        <v>12532</v>
      </c>
      <c r="H11" s="4">
        <v>1.71</v>
      </c>
      <c r="I11" s="4">
        <v>2.83</v>
      </c>
      <c r="J11" s="5">
        <f t="shared" si="0"/>
        <v>7.3210660708586008</v>
      </c>
      <c r="K11" s="4">
        <v>1.96</v>
      </c>
      <c r="L11" s="9"/>
      <c r="M11" s="9"/>
      <c r="N11" s="8"/>
      <c r="O11" s="8"/>
    </row>
    <row r="12" spans="1:15" x14ac:dyDescent="0.3">
      <c r="A12" s="10" t="s">
        <v>30</v>
      </c>
      <c r="B12" s="10" t="s">
        <v>172</v>
      </c>
      <c r="C12" s="4" t="s">
        <v>83</v>
      </c>
      <c r="D12" s="4">
        <v>7369</v>
      </c>
      <c r="E12" s="4">
        <v>5055</v>
      </c>
      <c r="F12" s="4">
        <v>54320</v>
      </c>
      <c r="G12" s="4">
        <v>14665</v>
      </c>
      <c r="H12" s="4">
        <v>1.83</v>
      </c>
      <c r="I12" s="4">
        <v>2.61</v>
      </c>
      <c r="J12" s="5">
        <f t="shared" si="0"/>
        <v>7.2599522673031025</v>
      </c>
      <c r="K12" s="4">
        <v>1.96</v>
      </c>
      <c r="L12" s="7">
        <f>(SUM(J12:J13))/2</f>
        <v>7.2486219865761328</v>
      </c>
      <c r="M12" s="7">
        <f>STDEV(J12:J13)</f>
        <v>1.6023436669575085E-2</v>
      </c>
      <c r="N12" s="8"/>
      <c r="O12" s="8"/>
    </row>
    <row r="13" spans="1:15" x14ac:dyDescent="0.3">
      <c r="A13" s="11"/>
      <c r="B13" s="11"/>
      <c r="C13" s="4" t="s">
        <v>84</v>
      </c>
      <c r="D13" s="4">
        <v>5170</v>
      </c>
      <c r="E13" s="4">
        <v>5345</v>
      </c>
      <c r="F13" s="4">
        <v>58899</v>
      </c>
      <c r="G13" s="4">
        <v>15951</v>
      </c>
      <c r="H13" s="4">
        <v>1.61</v>
      </c>
      <c r="I13" s="4">
        <v>2.7</v>
      </c>
      <c r="J13" s="5">
        <f t="shared" si="0"/>
        <v>7.237291705849163</v>
      </c>
      <c r="K13" s="4">
        <v>1.96</v>
      </c>
      <c r="L13" s="9"/>
      <c r="M13" s="9"/>
      <c r="N13" s="8"/>
      <c r="O13" s="8"/>
    </row>
    <row r="14" spans="1:15" x14ac:dyDescent="0.3">
      <c r="A14" s="10" t="s">
        <v>31</v>
      </c>
      <c r="B14" s="10" t="s">
        <v>172</v>
      </c>
      <c r="C14" s="4" t="s">
        <v>109</v>
      </c>
      <c r="D14" s="4">
        <v>7299</v>
      </c>
      <c r="E14" s="4">
        <v>5073</v>
      </c>
      <c r="F14" s="4">
        <v>57069</v>
      </c>
      <c r="G14" s="4">
        <v>14991</v>
      </c>
      <c r="H14" s="4">
        <v>1.33</v>
      </c>
      <c r="I14" s="4">
        <v>2.35</v>
      </c>
      <c r="J14" s="5">
        <f t="shared" si="0"/>
        <v>7.4614928957374431</v>
      </c>
      <c r="K14" s="4">
        <v>1.96</v>
      </c>
      <c r="L14" s="7">
        <f>(SUM(J14:J15))/2</f>
        <v>7.4499352113236963</v>
      </c>
      <c r="M14" s="7">
        <f>STDEV(J14:J15)</f>
        <v>1.6345034047548897E-2</v>
      </c>
      <c r="N14" s="8"/>
      <c r="O14" s="8"/>
    </row>
    <row r="15" spans="1:15" x14ac:dyDescent="0.3">
      <c r="A15" s="11"/>
      <c r="B15" s="11"/>
      <c r="C15" s="4" t="s">
        <v>110</v>
      </c>
      <c r="D15" s="4">
        <v>6116</v>
      </c>
      <c r="E15" s="4">
        <v>5067</v>
      </c>
      <c r="F15" s="4">
        <v>57822</v>
      </c>
      <c r="G15" s="4">
        <v>15236</v>
      </c>
      <c r="H15" s="4">
        <v>1.43</v>
      </c>
      <c r="I15" s="4">
        <v>2.73</v>
      </c>
      <c r="J15" s="5">
        <f t="shared" si="0"/>
        <v>7.4383775269099495</v>
      </c>
      <c r="K15" s="4">
        <v>1.96</v>
      </c>
      <c r="L15" s="9"/>
      <c r="M15" s="9"/>
      <c r="N15" s="8"/>
      <c r="O15" s="8"/>
    </row>
    <row r="16" spans="1:15" x14ac:dyDescent="0.3">
      <c r="A16" s="10" t="s">
        <v>32</v>
      </c>
      <c r="B16" s="10" t="s">
        <v>172</v>
      </c>
      <c r="C16" s="4" t="s">
        <v>147</v>
      </c>
      <c r="D16" s="4">
        <v>8943</v>
      </c>
      <c r="E16" s="4">
        <v>7668</v>
      </c>
      <c r="F16" s="4">
        <v>53069</v>
      </c>
      <c r="G16" s="4">
        <v>14119</v>
      </c>
      <c r="H16" s="4">
        <v>1.93</v>
      </c>
      <c r="I16" s="4">
        <v>2.95</v>
      </c>
      <c r="J16" s="5">
        <f t="shared" si="0"/>
        <v>7.3670401586514629</v>
      </c>
      <c r="K16" s="4">
        <v>1.96</v>
      </c>
      <c r="L16" s="7">
        <f>(SUM(J16:J17))/2</f>
        <v>7.3146983782802382</v>
      </c>
      <c r="M16" s="7">
        <f>STDEV(J16:J17)</f>
        <v>7.4022455679739863E-2</v>
      </c>
      <c r="N16" s="8"/>
      <c r="O16" s="8"/>
    </row>
    <row r="17" spans="1:15" x14ac:dyDescent="0.3">
      <c r="A17" s="11"/>
      <c r="B17" s="11"/>
      <c r="C17" s="4" t="s">
        <v>148</v>
      </c>
      <c r="D17" s="4">
        <v>19481</v>
      </c>
      <c r="E17" s="4">
        <v>7702</v>
      </c>
      <c r="F17" s="4">
        <v>52452</v>
      </c>
      <c r="G17" s="4">
        <v>14156</v>
      </c>
      <c r="H17" s="4">
        <v>2.04</v>
      </c>
      <c r="I17" s="4">
        <v>2.83</v>
      </c>
      <c r="J17" s="5">
        <f t="shared" si="0"/>
        <v>7.2623565979090134</v>
      </c>
      <c r="K17" s="4">
        <v>1.96</v>
      </c>
      <c r="L17" s="9"/>
      <c r="M17" s="9"/>
      <c r="N17" s="8"/>
      <c r="O17" s="8"/>
    </row>
    <row r="18" spans="1:15" x14ac:dyDescent="0.3">
      <c r="A18" s="10" t="s">
        <v>33</v>
      </c>
      <c r="B18" s="10" t="s">
        <v>172</v>
      </c>
      <c r="C18" s="4" t="s">
        <v>153</v>
      </c>
      <c r="D18" s="4">
        <v>14445</v>
      </c>
      <c r="E18" s="4">
        <v>5027</v>
      </c>
      <c r="F18" s="4">
        <v>54696</v>
      </c>
      <c r="G18" s="4">
        <v>14513</v>
      </c>
      <c r="H18" s="4">
        <v>1.85</v>
      </c>
      <c r="I18" s="4">
        <v>2.99</v>
      </c>
      <c r="J18" s="5">
        <f t="shared" si="0"/>
        <v>7.3867677254874939</v>
      </c>
      <c r="K18" s="4">
        <v>1.96</v>
      </c>
      <c r="L18" s="7">
        <f>(SUM(J18:J19))/2</f>
        <v>7.629147325328252</v>
      </c>
      <c r="M18" s="7">
        <f>STDEV(J18:J19)</f>
        <v>0.34277651733736375</v>
      </c>
      <c r="N18" s="8"/>
      <c r="O18" s="8"/>
    </row>
    <row r="19" spans="1:15" x14ac:dyDescent="0.3">
      <c r="A19" s="11"/>
      <c r="B19" s="11"/>
      <c r="C19" s="4" t="s">
        <v>154</v>
      </c>
      <c r="D19" s="4">
        <v>6758</v>
      </c>
      <c r="E19" s="4">
        <v>5357</v>
      </c>
      <c r="F19" s="4">
        <v>51683</v>
      </c>
      <c r="G19" s="4">
        <v>12869</v>
      </c>
      <c r="H19" s="4">
        <v>1.93</v>
      </c>
      <c r="I19" s="4">
        <v>2.99</v>
      </c>
      <c r="J19" s="5">
        <f t="shared" si="0"/>
        <v>7.8715269251690101</v>
      </c>
      <c r="K19" s="4">
        <v>1.96</v>
      </c>
      <c r="L19" s="9"/>
      <c r="M19" s="9"/>
      <c r="N19" s="8"/>
      <c r="O19" s="8"/>
    </row>
    <row r="20" spans="1:15" x14ac:dyDescent="0.3">
      <c r="A20" s="10" t="s">
        <v>34</v>
      </c>
      <c r="B20" s="10" t="s">
        <v>172</v>
      </c>
      <c r="C20" s="4" t="s">
        <v>85</v>
      </c>
      <c r="D20" s="4">
        <v>11034</v>
      </c>
      <c r="E20" s="4">
        <v>6143</v>
      </c>
      <c r="F20" s="4">
        <v>55632</v>
      </c>
      <c r="G20" s="4">
        <v>15083</v>
      </c>
      <c r="H20" s="4">
        <v>1.52</v>
      </c>
      <c r="I20" s="4">
        <v>2.89</v>
      </c>
      <c r="J20" s="5">
        <f t="shared" si="0"/>
        <v>7.2292461711861034</v>
      </c>
      <c r="K20" s="4">
        <v>1.96</v>
      </c>
      <c r="L20" s="7">
        <f>(SUM(J20:J21))/2</f>
        <v>7.175937283044461</v>
      </c>
      <c r="M20" s="7">
        <f>STDEV(J20:J21)</f>
        <v>7.5390152604940891E-2</v>
      </c>
      <c r="N20" s="8"/>
      <c r="O20" s="8"/>
    </row>
    <row r="21" spans="1:15" x14ac:dyDescent="0.3">
      <c r="A21" s="11"/>
      <c r="B21" s="11"/>
      <c r="C21" s="4" t="s">
        <v>86</v>
      </c>
      <c r="D21" s="4">
        <v>6455</v>
      </c>
      <c r="E21" s="4">
        <v>5102</v>
      </c>
      <c r="F21" s="4">
        <v>56465</v>
      </c>
      <c r="G21" s="4">
        <v>15538</v>
      </c>
      <c r="H21" s="4">
        <v>1.44</v>
      </c>
      <c r="I21" s="4">
        <v>2.9</v>
      </c>
      <c r="J21" s="5">
        <f t="shared" si="0"/>
        <v>7.1226283949028186</v>
      </c>
      <c r="K21" s="4">
        <v>1.96</v>
      </c>
      <c r="L21" s="9"/>
      <c r="M21" s="9"/>
      <c r="N21" s="8"/>
      <c r="O21" s="8"/>
    </row>
    <row r="22" spans="1:15" x14ac:dyDescent="0.3">
      <c r="A22" s="10" t="s">
        <v>35</v>
      </c>
      <c r="B22" s="10" t="s">
        <v>172</v>
      </c>
      <c r="C22" s="4" t="s">
        <v>155</v>
      </c>
      <c r="D22" s="4">
        <v>8171</v>
      </c>
      <c r="E22" s="4">
        <v>5416</v>
      </c>
      <c r="F22" s="4">
        <v>54877</v>
      </c>
      <c r="G22" s="4">
        <v>14267</v>
      </c>
      <c r="H22" s="4">
        <v>1.69</v>
      </c>
      <c r="I22" s="4">
        <v>2.64</v>
      </c>
      <c r="J22" s="5">
        <f t="shared" si="0"/>
        <v>7.5390004906427421</v>
      </c>
      <c r="K22" s="4">
        <v>1.96</v>
      </c>
      <c r="L22" s="7">
        <f>(SUM(J22:J23))/2</f>
        <v>7.5426211476830209</v>
      </c>
      <c r="M22" s="7">
        <f>STDEV(J22:J23)</f>
        <v>5.1203822910639192E-3</v>
      </c>
      <c r="N22" s="8"/>
      <c r="O22" s="8"/>
    </row>
    <row r="23" spans="1:15" x14ac:dyDescent="0.3">
      <c r="A23" s="11"/>
      <c r="B23" s="11"/>
      <c r="C23" s="4" t="s">
        <v>156</v>
      </c>
      <c r="D23" s="4">
        <v>14484</v>
      </c>
      <c r="E23" s="4">
        <v>7221</v>
      </c>
      <c r="F23" s="4">
        <v>54614</v>
      </c>
      <c r="G23" s="4">
        <v>14185</v>
      </c>
      <c r="H23" s="4">
        <v>2.02</v>
      </c>
      <c r="I23" s="4">
        <v>2.74</v>
      </c>
      <c r="J23" s="5">
        <f t="shared" si="0"/>
        <v>7.5462418047232998</v>
      </c>
      <c r="K23" s="4">
        <v>1.96</v>
      </c>
      <c r="L23" s="9"/>
      <c r="M23" s="9"/>
      <c r="N23" s="8"/>
      <c r="O23" s="8"/>
    </row>
    <row r="24" spans="1:15" x14ac:dyDescent="0.3">
      <c r="A24" s="10" t="s">
        <v>36</v>
      </c>
      <c r="B24" s="10" t="s">
        <v>172</v>
      </c>
      <c r="C24" s="4" t="s">
        <v>87</v>
      </c>
      <c r="D24" s="4">
        <v>6617</v>
      </c>
      <c r="E24" s="4">
        <v>5112</v>
      </c>
      <c r="F24" s="4">
        <v>57897</v>
      </c>
      <c r="G24" s="4">
        <v>15345</v>
      </c>
      <c r="H24" s="4">
        <v>1.48</v>
      </c>
      <c r="I24" s="4">
        <v>2.74</v>
      </c>
      <c r="J24" s="5">
        <f t="shared" si="0"/>
        <v>7.3951202346041054</v>
      </c>
      <c r="K24" s="4">
        <v>1.96</v>
      </c>
      <c r="L24" s="7">
        <f>(SUM(J24:J25))/2</f>
        <v>7.4318952843488795</v>
      </c>
      <c r="M24" s="7">
        <f>STDEV(J24:J25)</f>
        <v>5.2007774106004732E-2</v>
      </c>
      <c r="N24" s="8"/>
      <c r="O24" s="8"/>
    </row>
    <row r="25" spans="1:15" x14ac:dyDescent="0.3">
      <c r="A25" s="11"/>
      <c r="B25" s="11"/>
      <c r="C25" s="4" t="s">
        <v>88</v>
      </c>
      <c r="D25" s="4">
        <v>5034</v>
      </c>
      <c r="E25" s="4">
        <v>6093</v>
      </c>
      <c r="F25" s="4">
        <v>56800</v>
      </c>
      <c r="G25" s="4">
        <v>14906</v>
      </c>
      <c r="H25" s="4">
        <v>1.65</v>
      </c>
      <c r="I25" s="4">
        <v>2.5299999999999998</v>
      </c>
      <c r="J25" s="5">
        <f t="shared" si="0"/>
        <v>7.4686703340936536</v>
      </c>
      <c r="K25" s="4">
        <v>1.96</v>
      </c>
      <c r="L25" s="9"/>
      <c r="M25" s="9"/>
      <c r="N25" s="8"/>
      <c r="O25" s="8"/>
    </row>
    <row r="26" spans="1:15" x14ac:dyDescent="0.3">
      <c r="A26" s="10" t="s">
        <v>37</v>
      </c>
      <c r="B26" s="10" t="s">
        <v>172</v>
      </c>
      <c r="C26" s="4" t="s">
        <v>133</v>
      </c>
      <c r="D26" s="4">
        <v>10597</v>
      </c>
      <c r="E26" s="4">
        <v>6834</v>
      </c>
      <c r="F26" s="4">
        <v>53123</v>
      </c>
      <c r="G26" s="4">
        <v>13787</v>
      </c>
      <c r="H26" s="4">
        <v>1.71</v>
      </c>
      <c r="I26" s="4">
        <v>2.9</v>
      </c>
      <c r="J26" s="5">
        <f t="shared" ref="J26:J107" si="1">(K26*F26)/G26</f>
        <v>7.5521201131500693</v>
      </c>
      <c r="K26" s="4">
        <v>1.96</v>
      </c>
      <c r="L26" s="7">
        <f>(SUM(J26:J27))/2</f>
        <v>7.5776892700581815</v>
      </c>
      <c r="M26" s="7">
        <f>STDEV(J26:J27)</f>
        <v>3.6160248477897408E-2</v>
      </c>
      <c r="N26" s="8"/>
      <c r="O26" s="8"/>
    </row>
    <row r="27" spans="1:15" x14ac:dyDescent="0.3">
      <c r="A27" s="11"/>
      <c r="B27" s="11"/>
      <c r="C27" s="4" t="s">
        <v>134</v>
      </c>
      <c r="D27" s="4">
        <v>12365</v>
      </c>
      <c r="E27" s="4">
        <v>7268</v>
      </c>
      <c r="F27" s="4">
        <v>52478</v>
      </c>
      <c r="G27" s="4">
        <v>13528</v>
      </c>
      <c r="H27" s="4">
        <v>1.83</v>
      </c>
      <c r="I27" s="4">
        <v>2.81</v>
      </c>
      <c r="J27" s="5">
        <f t="shared" si="1"/>
        <v>7.6032584269662928</v>
      </c>
      <c r="K27" s="4">
        <v>1.96</v>
      </c>
      <c r="L27" s="9"/>
      <c r="M27" s="9"/>
      <c r="N27" s="8"/>
      <c r="O27" s="8"/>
    </row>
    <row r="28" spans="1:15" x14ac:dyDescent="0.3">
      <c r="A28" s="10" t="s">
        <v>38</v>
      </c>
      <c r="B28" s="10" t="s">
        <v>172</v>
      </c>
      <c r="C28" s="4" t="s">
        <v>135</v>
      </c>
      <c r="D28" s="4">
        <v>16228</v>
      </c>
      <c r="E28" s="4">
        <v>7100</v>
      </c>
      <c r="F28" s="4">
        <v>56737</v>
      </c>
      <c r="G28" s="4">
        <v>14403</v>
      </c>
      <c r="H28" s="4">
        <v>2.13</v>
      </c>
      <c r="I28" s="4">
        <v>2.81</v>
      </c>
      <c r="J28" s="5">
        <f t="shared" si="1"/>
        <v>7.720927584531001</v>
      </c>
      <c r="K28" s="4">
        <v>1.96</v>
      </c>
      <c r="L28" s="7">
        <f>(SUM(J28:J29))/2</f>
        <v>7.7659378894826769</v>
      </c>
      <c r="M28" s="7">
        <f>STDEV(J28:J29)</f>
        <v>6.3654183709208945E-2</v>
      </c>
      <c r="N28" s="8"/>
      <c r="O28" s="8"/>
    </row>
    <row r="29" spans="1:15" x14ac:dyDescent="0.3">
      <c r="A29" s="11"/>
      <c r="B29" s="11"/>
      <c r="C29" s="4" t="s">
        <v>136</v>
      </c>
      <c r="D29" s="4">
        <v>12884</v>
      </c>
      <c r="E29" s="4">
        <v>5208</v>
      </c>
      <c r="F29" s="4">
        <v>54848</v>
      </c>
      <c r="G29" s="4">
        <v>13763</v>
      </c>
      <c r="H29" s="4">
        <v>2.21</v>
      </c>
      <c r="I29" s="4">
        <v>2.97</v>
      </c>
      <c r="J29" s="5">
        <f t="shared" si="1"/>
        <v>7.8109481944343528</v>
      </c>
      <c r="K29" s="4">
        <v>1.96</v>
      </c>
      <c r="L29" s="9"/>
      <c r="M29" s="9"/>
      <c r="N29" s="8"/>
      <c r="O29" s="8"/>
    </row>
    <row r="30" spans="1:15" x14ac:dyDescent="0.3">
      <c r="A30" s="10" t="s">
        <v>39</v>
      </c>
      <c r="B30" s="10" t="s">
        <v>172</v>
      </c>
      <c r="C30" s="4" t="s">
        <v>165</v>
      </c>
      <c r="D30" s="4">
        <v>12416</v>
      </c>
      <c r="E30" s="4">
        <v>10945</v>
      </c>
      <c r="F30" s="4">
        <v>51507</v>
      </c>
      <c r="G30" s="4">
        <v>13893</v>
      </c>
      <c r="H30" s="4">
        <v>2.89</v>
      </c>
      <c r="I30" s="4">
        <v>2.99</v>
      </c>
      <c r="J30" s="5">
        <f t="shared" si="1"/>
        <v>7.2665169509825089</v>
      </c>
      <c r="K30" s="4">
        <v>1.96</v>
      </c>
      <c r="L30" s="7">
        <f>(SUM(J30:J31))/2</f>
        <v>7.386372841521732</v>
      </c>
      <c r="M30" s="7">
        <f>STDEV(J30:J31)</f>
        <v>0.16950182593087504</v>
      </c>
      <c r="N30" s="8"/>
      <c r="O30" s="8"/>
    </row>
    <row r="31" spans="1:15" x14ac:dyDescent="0.3">
      <c r="A31" s="11"/>
      <c r="B31" s="11"/>
      <c r="C31" s="4" t="s">
        <v>166</v>
      </c>
      <c r="D31" s="4">
        <v>6441</v>
      </c>
      <c r="E31" s="4">
        <v>6534</v>
      </c>
      <c r="F31" s="4">
        <v>51770</v>
      </c>
      <c r="G31" s="4">
        <v>13518</v>
      </c>
      <c r="H31" s="4">
        <v>2.44</v>
      </c>
      <c r="I31" s="4">
        <v>2.97</v>
      </c>
      <c r="J31" s="5">
        <f t="shared" si="1"/>
        <v>7.506228732060956</v>
      </c>
      <c r="K31" s="4">
        <v>1.96</v>
      </c>
      <c r="L31" s="9"/>
      <c r="M31" s="9"/>
      <c r="N31" s="9"/>
      <c r="O31" s="9"/>
    </row>
    <row r="32" spans="1:15" x14ac:dyDescent="0.3">
      <c r="A32" s="10" t="s">
        <v>40</v>
      </c>
      <c r="B32" s="10" t="s">
        <v>173</v>
      </c>
      <c r="C32" s="4" t="s">
        <v>111</v>
      </c>
      <c r="D32" s="4">
        <v>10358</v>
      </c>
      <c r="E32" s="4">
        <v>5337</v>
      </c>
      <c r="F32" s="4">
        <v>57783</v>
      </c>
      <c r="G32" s="4">
        <v>14824</v>
      </c>
      <c r="H32" s="4">
        <v>1.61</v>
      </c>
      <c r="I32" s="4">
        <v>2.91</v>
      </c>
      <c r="J32" s="5">
        <f t="shared" si="1"/>
        <v>7.6399541284403663</v>
      </c>
      <c r="K32" s="4">
        <v>1.96</v>
      </c>
      <c r="L32" s="7">
        <f>(SUM(J32:J33))/2</f>
        <v>7.7041275853085232</v>
      </c>
      <c r="M32" s="7">
        <f>STDEV(J32:J33)</f>
        <v>9.0754973047312323E-2</v>
      </c>
      <c r="N32" s="7">
        <f>AVERAGE(L32:L61)</f>
        <v>7.6051601360607988</v>
      </c>
      <c r="O32" s="7">
        <f>STDEV(L32:L61)</f>
        <v>0.12856119087537007</v>
      </c>
    </row>
    <row r="33" spans="1:15" x14ac:dyDescent="0.3">
      <c r="A33" s="11"/>
      <c r="B33" s="11"/>
      <c r="C33" s="4" t="s">
        <v>112</v>
      </c>
      <c r="D33" s="4">
        <v>11813</v>
      </c>
      <c r="E33" s="4">
        <v>5044</v>
      </c>
      <c r="F33" s="4">
        <v>56665</v>
      </c>
      <c r="G33" s="4">
        <v>14297</v>
      </c>
      <c r="H33" s="4">
        <v>1.69</v>
      </c>
      <c r="I33" s="4">
        <v>2.9</v>
      </c>
      <c r="J33" s="5">
        <f t="shared" si="1"/>
        <v>7.76830104217668</v>
      </c>
      <c r="K33" s="4">
        <v>1.96</v>
      </c>
      <c r="L33" s="9"/>
      <c r="M33" s="9"/>
      <c r="N33" s="8"/>
      <c r="O33" s="8"/>
    </row>
    <row r="34" spans="1:15" x14ac:dyDescent="0.3">
      <c r="A34" s="10" t="s">
        <v>41</v>
      </c>
      <c r="B34" s="10" t="s">
        <v>173</v>
      </c>
      <c r="C34" s="4" t="s">
        <v>121</v>
      </c>
      <c r="D34" s="4">
        <v>5113</v>
      </c>
      <c r="E34" s="4">
        <v>7019</v>
      </c>
      <c r="F34" s="4">
        <v>61024</v>
      </c>
      <c r="G34" s="4">
        <v>15811</v>
      </c>
      <c r="H34" s="4">
        <v>1.39</v>
      </c>
      <c r="I34" s="4">
        <v>2.36</v>
      </c>
      <c r="J34" s="5">
        <f t="shared" si="1"/>
        <v>7.5647991904370375</v>
      </c>
      <c r="K34" s="4">
        <v>1.96</v>
      </c>
      <c r="L34" s="7">
        <f>(SUM(J34:J35))/2</f>
        <v>7.4835204603584682</v>
      </c>
      <c r="M34" s="7">
        <f>STDEV(J34:J35)</f>
        <v>0.1149454824095754</v>
      </c>
      <c r="N34" s="8"/>
      <c r="O34" s="8"/>
    </row>
    <row r="35" spans="1:15" x14ac:dyDescent="0.3">
      <c r="A35" s="11"/>
      <c r="B35" s="11"/>
      <c r="C35" s="4" t="s">
        <v>122</v>
      </c>
      <c r="D35" s="4">
        <v>7874</v>
      </c>
      <c r="E35" s="4">
        <v>12526</v>
      </c>
      <c r="F35" s="4">
        <v>59369</v>
      </c>
      <c r="G35" s="4">
        <v>15720</v>
      </c>
      <c r="H35" s="4">
        <v>1.94</v>
      </c>
      <c r="I35" s="4">
        <v>2.76</v>
      </c>
      <c r="J35" s="5">
        <f t="shared" si="1"/>
        <v>7.402241730279898</v>
      </c>
      <c r="K35" s="4">
        <v>1.96</v>
      </c>
      <c r="L35" s="9"/>
      <c r="M35" s="9"/>
      <c r="N35" s="8"/>
      <c r="O35" s="8"/>
    </row>
    <row r="36" spans="1:15" x14ac:dyDescent="0.3">
      <c r="A36" s="10" t="s">
        <v>42</v>
      </c>
      <c r="B36" s="10" t="s">
        <v>173</v>
      </c>
      <c r="C36" s="4" t="s">
        <v>123</v>
      </c>
      <c r="D36" s="4">
        <v>5526</v>
      </c>
      <c r="E36" s="4">
        <v>8784</v>
      </c>
      <c r="F36" s="4">
        <v>56416</v>
      </c>
      <c r="G36" s="4">
        <v>14839</v>
      </c>
      <c r="H36" s="4">
        <v>1.54</v>
      </c>
      <c r="I36" s="4">
        <v>2.82</v>
      </c>
      <c r="J36" s="5">
        <f t="shared" si="1"/>
        <v>7.4516719455488918</v>
      </c>
      <c r="K36" s="4">
        <v>1.96</v>
      </c>
      <c r="L36" s="7">
        <f>(SUM(J36:J37))/2</f>
        <v>7.4546164605793237</v>
      </c>
      <c r="M36" s="7">
        <f>STDEV(J36:J37)</f>
        <v>4.1641730906482417E-3</v>
      </c>
      <c r="N36" s="8"/>
      <c r="O36" s="8"/>
    </row>
    <row r="37" spans="1:15" x14ac:dyDescent="0.3">
      <c r="A37" s="11"/>
      <c r="B37" s="11"/>
      <c r="C37" s="4" t="s">
        <v>124</v>
      </c>
      <c r="D37" s="4">
        <v>6196</v>
      </c>
      <c r="E37" s="4">
        <v>7633</v>
      </c>
      <c r="F37" s="4">
        <v>56940</v>
      </c>
      <c r="G37" s="4">
        <v>14965</v>
      </c>
      <c r="H37" s="4">
        <v>1.45</v>
      </c>
      <c r="I37" s="4">
        <v>2.9</v>
      </c>
      <c r="J37" s="5">
        <f t="shared" si="1"/>
        <v>7.4575609756097556</v>
      </c>
      <c r="K37" s="4">
        <v>1.96</v>
      </c>
      <c r="L37" s="9"/>
      <c r="M37" s="9"/>
      <c r="N37" s="8"/>
      <c r="O37" s="8"/>
    </row>
    <row r="38" spans="1:15" x14ac:dyDescent="0.3">
      <c r="A38" s="10" t="s">
        <v>43</v>
      </c>
      <c r="B38" s="10" t="s">
        <v>173</v>
      </c>
      <c r="C38" s="4" t="s">
        <v>113</v>
      </c>
      <c r="D38" s="4">
        <v>10826</v>
      </c>
      <c r="E38" s="4">
        <v>5595</v>
      </c>
      <c r="F38" s="4">
        <v>58142</v>
      </c>
      <c r="G38" s="4">
        <v>14448</v>
      </c>
      <c r="H38" s="4">
        <v>1.5</v>
      </c>
      <c r="I38" s="4">
        <v>2.75</v>
      </c>
      <c r="J38" s="5">
        <f t="shared" si="1"/>
        <v>7.8874806201550385</v>
      </c>
      <c r="K38" s="4">
        <v>1.96</v>
      </c>
      <c r="L38" s="7">
        <f>(SUM(J38:J39))/2</f>
        <v>7.9032553440251423</v>
      </c>
      <c r="M38" s="7">
        <f>STDEV(J38:J39)</f>
        <v>2.2308828439792039E-2</v>
      </c>
      <c r="N38" s="8"/>
      <c r="O38" s="8"/>
    </row>
    <row r="39" spans="1:15" x14ac:dyDescent="0.3">
      <c r="A39" s="11"/>
      <c r="B39" s="11"/>
      <c r="C39" s="4" t="s">
        <v>114</v>
      </c>
      <c r="D39" s="4">
        <v>7434</v>
      </c>
      <c r="E39" s="4">
        <v>5065</v>
      </c>
      <c r="F39" s="4">
        <v>58318</v>
      </c>
      <c r="G39" s="4">
        <v>14434</v>
      </c>
      <c r="H39" s="4">
        <v>1.56</v>
      </c>
      <c r="I39" s="4">
        <v>2.75</v>
      </c>
      <c r="J39" s="5">
        <f t="shared" si="1"/>
        <v>7.919030067895247</v>
      </c>
      <c r="K39" s="4">
        <v>1.96</v>
      </c>
      <c r="L39" s="9"/>
      <c r="M39" s="9"/>
      <c r="N39" s="8"/>
      <c r="O39" s="8"/>
    </row>
    <row r="40" spans="1:15" x14ac:dyDescent="0.3">
      <c r="A40" s="10" t="s">
        <v>44</v>
      </c>
      <c r="B40" s="10" t="s">
        <v>173</v>
      </c>
      <c r="C40" s="4" t="s">
        <v>131</v>
      </c>
      <c r="D40" s="4">
        <v>5220</v>
      </c>
      <c r="E40" s="4">
        <v>8014</v>
      </c>
      <c r="F40" s="4">
        <v>60369</v>
      </c>
      <c r="G40" s="4">
        <v>15526</v>
      </c>
      <c r="H40" s="4">
        <v>1.47</v>
      </c>
      <c r="I40" s="4">
        <v>2.64</v>
      </c>
      <c r="J40" s="5">
        <f t="shared" si="1"/>
        <v>7.6209738503155986</v>
      </c>
      <c r="K40" s="4">
        <v>1.96</v>
      </c>
      <c r="L40" s="7">
        <f>(SUM(J40:J41))/2</f>
        <v>7.648282752072797</v>
      </c>
      <c r="M40" s="7">
        <f>STDEV(J40:J41)</f>
        <v>3.8620619238544991E-2</v>
      </c>
      <c r="N40" s="8"/>
      <c r="O40" s="8"/>
    </row>
    <row r="41" spans="1:15" x14ac:dyDescent="0.3">
      <c r="A41" s="11"/>
      <c r="B41" s="11"/>
      <c r="C41" s="4" t="s">
        <v>132</v>
      </c>
      <c r="D41" s="4">
        <v>5985</v>
      </c>
      <c r="E41" s="4">
        <v>6719</v>
      </c>
      <c r="F41" s="4">
        <v>55930</v>
      </c>
      <c r="G41" s="4">
        <v>14282</v>
      </c>
      <c r="H41" s="4">
        <v>1.43</v>
      </c>
      <c r="I41" s="4">
        <v>2.84</v>
      </c>
      <c r="J41" s="5">
        <f t="shared" si="1"/>
        <v>7.6755916538299962</v>
      </c>
      <c r="K41" s="4">
        <v>1.96</v>
      </c>
      <c r="L41" s="9"/>
      <c r="M41" s="9"/>
      <c r="N41" s="8"/>
      <c r="O41" s="8"/>
    </row>
    <row r="42" spans="1:15" x14ac:dyDescent="0.3">
      <c r="A42" s="10" t="s">
        <v>45</v>
      </c>
      <c r="B42" s="10" t="s">
        <v>173</v>
      </c>
      <c r="C42" s="4" t="s">
        <v>119</v>
      </c>
      <c r="D42" s="4">
        <v>5984</v>
      </c>
      <c r="E42" s="4">
        <v>6281</v>
      </c>
      <c r="F42" s="4">
        <v>58508</v>
      </c>
      <c r="G42" s="4">
        <v>14688</v>
      </c>
      <c r="H42" s="4">
        <v>1.38</v>
      </c>
      <c r="I42" s="4">
        <v>2.88</v>
      </c>
      <c r="J42" s="5">
        <f t="shared" si="1"/>
        <v>7.8074400871459693</v>
      </c>
      <c r="K42" s="4">
        <v>1.96</v>
      </c>
      <c r="L42" s="7">
        <f>(SUM(J42:J43))/2</f>
        <v>7.732259630609768</v>
      </c>
      <c r="M42" s="7">
        <f>STDEV(J42:J43)</f>
        <v>0.10632122125889627</v>
      </c>
      <c r="N42" s="8"/>
      <c r="O42" s="8"/>
    </row>
    <row r="43" spans="1:15" x14ac:dyDescent="0.3">
      <c r="A43" s="11"/>
      <c r="B43" s="11"/>
      <c r="C43" s="4" t="s">
        <v>120</v>
      </c>
      <c r="D43" s="4">
        <v>5767</v>
      </c>
      <c r="E43" s="4">
        <v>5379</v>
      </c>
      <c r="F43" s="4">
        <v>57139</v>
      </c>
      <c r="G43" s="4">
        <v>14626</v>
      </c>
      <c r="H43" s="4">
        <v>1.24</v>
      </c>
      <c r="I43" s="4">
        <v>2.71</v>
      </c>
      <c r="J43" s="5">
        <f t="shared" si="1"/>
        <v>7.6570791740735675</v>
      </c>
      <c r="K43" s="4">
        <v>1.96</v>
      </c>
      <c r="L43" s="9"/>
      <c r="M43" s="9"/>
      <c r="N43" s="8"/>
      <c r="O43" s="8"/>
    </row>
    <row r="44" spans="1:15" x14ac:dyDescent="0.3">
      <c r="A44" s="10" t="s">
        <v>46</v>
      </c>
      <c r="B44" s="10" t="s">
        <v>173</v>
      </c>
      <c r="C44" s="4" t="s">
        <v>89</v>
      </c>
      <c r="D44" s="4">
        <v>7784</v>
      </c>
      <c r="E44" s="4">
        <v>6908</v>
      </c>
      <c r="F44" s="4">
        <v>57499</v>
      </c>
      <c r="G44" s="4">
        <v>15216</v>
      </c>
      <c r="H44" s="4">
        <v>1.17</v>
      </c>
      <c r="I44" s="4">
        <v>2.8</v>
      </c>
      <c r="J44" s="5">
        <f t="shared" si="1"/>
        <v>7.4065483701366981</v>
      </c>
      <c r="K44" s="4">
        <v>1.96</v>
      </c>
      <c r="L44" s="7">
        <f>(SUM(J44:J45))/2</f>
        <v>7.4567827517785945</v>
      </c>
      <c r="M44" s="7">
        <f>STDEV(J44:J45)</f>
        <v>7.1042143815395947E-2</v>
      </c>
      <c r="N44" s="8"/>
      <c r="O44" s="8"/>
    </row>
    <row r="45" spans="1:15" x14ac:dyDescent="0.3">
      <c r="A45" s="11"/>
      <c r="B45" s="11"/>
      <c r="C45" s="4" t="s">
        <v>90</v>
      </c>
      <c r="D45" s="4">
        <v>7396</v>
      </c>
      <c r="E45" s="4">
        <v>5031</v>
      </c>
      <c r="F45" s="4">
        <v>55663</v>
      </c>
      <c r="G45" s="4">
        <v>14533</v>
      </c>
      <c r="H45" s="4">
        <v>1.51</v>
      </c>
      <c r="I45" s="4">
        <v>2.91</v>
      </c>
      <c r="J45" s="5">
        <f t="shared" si="1"/>
        <v>7.5070171334204909</v>
      </c>
      <c r="K45" s="4">
        <v>1.96</v>
      </c>
      <c r="L45" s="9"/>
      <c r="M45" s="9"/>
      <c r="N45" s="8"/>
      <c r="O45" s="8"/>
    </row>
    <row r="46" spans="1:15" x14ac:dyDescent="0.3">
      <c r="A46" s="10" t="s">
        <v>47</v>
      </c>
      <c r="B46" s="10" t="s">
        <v>173</v>
      </c>
      <c r="C46" s="4" t="s">
        <v>137</v>
      </c>
      <c r="D46" s="4">
        <v>7537</v>
      </c>
      <c r="E46" s="4">
        <v>7429</v>
      </c>
      <c r="F46" s="4">
        <v>54098</v>
      </c>
      <c r="G46" s="4">
        <v>13886</v>
      </c>
      <c r="H46" s="4">
        <v>1.81</v>
      </c>
      <c r="I46" s="4">
        <v>2.9</v>
      </c>
      <c r="J46" s="5">
        <f t="shared" si="1"/>
        <v>7.6358980267895724</v>
      </c>
      <c r="K46" s="4">
        <v>1.96</v>
      </c>
      <c r="L46" s="7">
        <f>(SUM(J46:J47))/2</f>
        <v>7.6230821454288247</v>
      </c>
      <c r="M46" s="7">
        <f>STDEV(J46:J47)</f>
        <v>1.8124393234134638E-2</v>
      </c>
      <c r="N46" s="8"/>
      <c r="O46" s="8"/>
    </row>
    <row r="47" spans="1:15" x14ac:dyDescent="0.3">
      <c r="A47" s="11"/>
      <c r="B47" s="11"/>
      <c r="C47" s="4" t="s">
        <v>138</v>
      </c>
      <c r="D47" s="4">
        <v>6121</v>
      </c>
      <c r="E47" s="4">
        <v>5584</v>
      </c>
      <c r="F47" s="4">
        <v>56580</v>
      </c>
      <c r="G47" s="4">
        <v>14572</v>
      </c>
      <c r="H47" s="4">
        <v>1.81</v>
      </c>
      <c r="I47" s="4">
        <v>2.84</v>
      </c>
      <c r="J47" s="5">
        <f t="shared" si="1"/>
        <v>7.610266264068076</v>
      </c>
      <c r="K47" s="4">
        <v>1.96</v>
      </c>
      <c r="L47" s="9"/>
      <c r="M47" s="9"/>
      <c r="N47" s="8"/>
      <c r="O47" s="8"/>
    </row>
    <row r="48" spans="1:15" x14ac:dyDescent="0.3">
      <c r="A48" s="10" t="s">
        <v>48</v>
      </c>
      <c r="B48" s="10" t="s">
        <v>173</v>
      </c>
      <c r="C48" s="4" t="s">
        <v>139</v>
      </c>
      <c r="D48" s="4">
        <v>9902</v>
      </c>
      <c r="E48" s="4">
        <v>5539</v>
      </c>
      <c r="F48" s="4">
        <v>58535</v>
      </c>
      <c r="G48" s="4">
        <v>15215</v>
      </c>
      <c r="H48" s="4">
        <v>1.73</v>
      </c>
      <c r="I48" s="4">
        <v>2.85</v>
      </c>
      <c r="J48" s="5">
        <f t="shared" si="1"/>
        <v>7.5404929346040088</v>
      </c>
      <c r="K48" s="4">
        <v>1.96</v>
      </c>
      <c r="L48" s="7">
        <f>(SUM(J48:J49))/2</f>
        <v>7.5673999093065847</v>
      </c>
      <c r="M48" s="7">
        <f>STDEV(J48:J49)</f>
        <v>3.8052208546812558E-2</v>
      </c>
      <c r="N48" s="8"/>
      <c r="O48" s="8"/>
    </row>
    <row r="49" spans="1:15" x14ac:dyDescent="0.3">
      <c r="A49" s="11"/>
      <c r="B49" s="11"/>
      <c r="C49" s="4" t="s">
        <v>140</v>
      </c>
      <c r="D49" s="4">
        <v>6918</v>
      </c>
      <c r="E49" s="4">
        <v>5082</v>
      </c>
      <c r="F49" s="4">
        <v>57523</v>
      </c>
      <c r="G49" s="4">
        <v>14846</v>
      </c>
      <c r="H49" s="4">
        <v>1.68</v>
      </c>
      <c r="I49" s="4">
        <v>2.93</v>
      </c>
      <c r="J49" s="5">
        <f t="shared" si="1"/>
        <v>7.5943068840091605</v>
      </c>
      <c r="K49" s="4">
        <v>1.96</v>
      </c>
      <c r="L49" s="9"/>
      <c r="M49" s="9"/>
      <c r="N49" s="8"/>
      <c r="O49" s="8"/>
    </row>
    <row r="50" spans="1:15" x14ac:dyDescent="0.3">
      <c r="A50" s="10" t="s">
        <v>49</v>
      </c>
      <c r="B50" s="10" t="s">
        <v>173</v>
      </c>
      <c r="C50" s="4" t="s">
        <v>115</v>
      </c>
      <c r="D50" s="4">
        <v>9283</v>
      </c>
      <c r="E50" s="4">
        <v>5055</v>
      </c>
      <c r="F50" s="4">
        <v>60898</v>
      </c>
      <c r="G50" s="4">
        <v>15895</v>
      </c>
      <c r="H50" s="4">
        <v>1.81</v>
      </c>
      <c r="I50" s="4">
        <v>2.96</v>
      </c>
      <c r="J50" s="5">
        <f t="shared" si="1"/>
        <v>7.5092846807172071</v>
      </c>
      <c r="K50" s="4">
        <v>1.96</v>
      </c>
      <c r="L50" s="7">
        <f>(SUM(J50:J51))/2</f>
        <v>7.4973101782303564</v>
      </c>
      <c r="M50" s="7">
        <f>STDEV(J50:J51)</f>
        <v>1.6934503819574648E-2</v>
      </c>
      <c r="N50" s="8"/>
      <c r="O50" s="8"/>
    </row>
    <row r="51" spans="1:15" x14ac:dyDescent="0.3">
      <c r="A51" s="11"/>
      <c r="B51" s="11"/>
      <c r="C51" s="4" t="s">
        <v>116</v>
      </c>
      <c r="D51" s="4">
        <v>9306</v>
      </c>
      <c r="E51" s="4">
        <v>5057</v>
      </c>
      <c r="F51" s="4">
        <v>60868</v>
      </c>
      <c r="G51" s="4">
        <v>15938</v>
      </c>
      <c r="H51" s="4">
        <v>1.66</v>
      </c>
      <c r="I51" s="4">
        <v>2.94</v>
      </c>
      <c r="J51" s="5">
        <f t="shared" si="1"/>
        <v>7.4853356757435057</v>
      </c>
      <c r="K51" s="4">
        <v>1.96</v>
      </c>
      <c r="L51" s="9"/>
      <c r="M51" s="9"/>
      <c r="N51" s="8"/>
      <c r="O51" s="8"/>
    </row>
    <row r="52" spans="1:15" x14ac:dyDescent="0.3">
      <c r="A52" s="10" t="s">
        <v>50</v>
      </c>
      <c r="B52" s="10" t="s">
        <v>173</v>
      </c>
      <c r="C52" s="4" t="s">
        <v>149</v>
      </c>
      <c r="D52" s="4">
        <v>10255</v>
      </c>
      <c r="E52" s="4">
        <v>9468</v>
      </c>
      <c r="F52" s="4">
        <v>54023</v>
      </c>
      <c r="G52" s="4">
        <v>14012</v>
      </c>
      <c r="H52" s="4">
        <v>2.13</v>
      </c>
      <c r="I52" s="4">
        <v>2.97</v>
      </c>
      <c r="J52" s="5">
        <f t="shared" si="1"/>
        <v>7.5567427918926633</v>
      </c>
      <c r="K52" s="4">
        <v>1.96</v>
      </c>
      <c r="L52" s="7">
        <f>(SUM(J52:J53))/2</f>
        <v>7.5974077148582113</v>
      </c>
      <c r="M52" s="7">
        <f>STDEV(J52:J53)</f>
        <v>5.7508885570735149E-2</v>
      </c>
      <c r="N52" s="8"/>
      <c r="O52" s="8"/>
    </row>
    <row r="53" spans="1:15" x14ac:dyDescent="0.3">
      <c r="A53" s="11"/>
      <c r="B53" s="11"/>
      <c r="C53" s="4" t="s">
        <v>150</v>
      </c>
      <c r="D53" s="4">
        <v>13683</v>
      </c>
      <c r="E53" s="4">
        <v>11098</v>
      </c>
      <c r="F53" s="4">
        <v>53864</v>
      </c>
      <c r="G53" s="4">
        <v>13822</v>
      </c>
      <c r="H53" s="4">
        <v>2.16</v>
      </c>
      <c r="I53" s="4">
        <v>2.76</v>
      </c>
      <c r="J53" s="5">
        <f t="shared" si="1"/>
        <v>7.6380726378237593</v>
      </c>
      <c r="K53" s="4">
        <v>1.96</v>
      </c>
      <c r="L53" s="9"/>
      <c r="M53" s="9"/>
      <c r="N53" s="8"/>
      <c r="O53" s="8"/>
    </row>
    <row r="54" spans="1:15" x14ac:dyDescent="0.3">
      <c r="A54" s="10" t="s">
        <v>51</v>
      </c>
      <c r="B54" s="10" t="s">
        <v>173</v>
      </c>
      <c r="C54" s="4" t="s">
        <v>151</v>
      </c>
      <c r="D54" s="4">
        <v>11791</v>
      </c>
      <c r="E54" s="4">
        <v>5708</v>
      </c>
      <c r="F54" s="4">
        <v>57991</v>
      </c>
      <c r="G54" s="4">
        <v>14555</v>
      </c>
      <c r="H54" s="4">
        <v>2.08</v>
      </c>
      <c r="I54" s="4">
        <v>2.72</v>
      </c>
      <c r="J54" s="5">
        <f t="shared" si="1"/>
        <v>7.8091624871178293</v>
      </c>
      <c r="K54" s="4">
        <v>1.96</v>
      </c>
      <c r="L54" s="7">
        <f>(SUM(J54:J55))/2</f>
        <v>7.7366394213854797</v>
      </c>
      <c r="M54" s="7">
        <f>STDEV(J54:J55)</f>
        <v>0.102563103143565</v>
      </c>
      <c r="N54" s="8"/>
      <c r="O54" s="8"/>
    </row>
    <row r="55" spans="1:15" x14ac:dyDescent="0.3">
      <c r="A55" s="11"/>
      <c r="B55" s="11"/>
      <c r="C55" s="4" t="s">
        <v>152</v>
      </c>
      <c r="D55" s="4">
        <v>9747</v>
      </c>
      <c r="E55" s="4">
        <v>7060</v>
      </c>
      <c r="F55" s="4">
        <v>56996</v>
      </c>
      <c r="G55" s="4">
        <v>14576</v>
      </c>
      <c r="H55" s="4">
        <v>1.9</v>
      </c>
      <c r="I55" s="4">
        <v>2.92</v>
      </c>
      <c r="J55" s="5">
        <f t="shared" si="1"/>
        <v>7.6641163556531291</v>
      </c>
      <c r="K55" s="4">
        <v>1.96</v>
      </c>
      <c r="L55" s="9"/>
      <c r="M55" s="9"/>
      <c r="N55" s="8"/>
      <c r="O55" s="8"/>
    </row>
    <row r="56" spans="1:15" x14ac:dyDescent="0.3">
      <c r="A56" s="10" t="s">
        <v>52</v>
      </c>
      <c r="B56" s="10" t="s">
        <v>173</v>
      </c>
      <c r="C56" s="4" t="s">
        <v>161</v>
      </c>
      <c r="D56" s="4">
        <v>16884</v>
      </c>
      <c r="E56" s="4">
        <v>6404</v>
      </c>
      <c r="F56" s="4">
        <v>55380</v>
      </c>
      <c r="G56" s="4">
        <v>14335</v>
      </c>
      <c r="H56" s="4">
        <v>1.94</v>
      </c>
      <c r="I56" s="4">
        <v>2.81</v>
      </c>
      <c r="J56" s="5">
        <f t="shared" si="1"/>
        <v>7.5720125566794563</v>
      </c>
      <c r="K56" s="4">
        <v>1.96</v>
      </c>
      <c r="L56" s="7">
        <f>(SUM(J56:J57))/2</f>
        <v>7.5475404579609346</v>
      </c>
      <c r="M56" s="7">
        <f>STDEV(J56:J57)</f>
        <v>3.4608773907466528E-2</v>
      </c>
      <c r="N56" s="8"/>
      <c r="O56" s="8"/>
    </row>
    <row r="57" spans="1:15" x14ac:dyDescent="0.3">
      <c r="A57" s="11"/>
      <c r="B57" s="11"/>
      <c r="C57" s="4" t="s">
        <v>162</v>
      </c>
      <c r="D57" s="4">
        <v>24387</v>
      </c>
      <c r="E57" s="4">
        <v>5301</v>
      </c>
      <c r="F57" s="4">
        <v>56542</v>
      </c>
      <c r="G57" s="4">
        <v>14731</v>
      </c>
      <c r="H57" s="4">
        <v>2.3199999999999998</v>
      </c>
      <c r="I57" s="4">
        <v>2.72</v>
      </c>
      <c r="J57" s="5">
        <f t="shared" si="1"/>
        <v>7.523068359242413</v>
      </c>
      <c r="K57" s="4">
        <v>1.96</v>
      </c>
      <c r="L57" s="9"/>
      <c r="M57" s="9"/>
      <c r="N57" s="8"/>
      <c r="O57" s="8"/>
    </row>
    <row r="58" spans="1:15" x14ac:dyDescent="0.3">
      <c r="A58" s="10" t="s">
        <v>53</v>
      </c>
      <c r="B58" s="10" t="s">
        <v>173</v>
      </c>
      <c r="C58" s="4" t="s">
        <v>163</v>
      </c>
      <c r="D58" s="4">
        <v>6633</v>
      </c>
      <c r="E58" s="4">
        <v>8315</v>
      </c>
      <c r="F58" s="4">
        <v>54801</v>
      </c>
      <c r="G58" s="4">
        <v>14402</v>
      </c>
      <c r="H58" s="4">
        <v>2.48</v>
      </c>
      <c r="I58" s="4">
        <v>2.85</v>
      </c>
      <c r="J58" s="5">
        <f t="shared" si="1"/>
        <v>7.4579891681710864</v>
      </c>
      <c r="K58" s="4">
        <v>1.96</v>
      </c>
      <c r="L58" s="7">
        <f>(SUM(J58:J59))/2</f>
        <v>7.4688419764551615</v>
      </c>
      <c r="M58" s="7">
        <f>STDEV(J58:J59)</f>
        <v>1.5348188665174695E-2</v>
      </c>
      <c r="N58" s="8"/>
      <c r="O58" s="8"/>
    </row>
    <row r="59" spans="1:15" x14ac:dyDescent="0.3">
      <c r="A59" s="11"/>
      <c r="B59" s="11"/>
      <c r="C59" s="4" t="s">
        <v>164</v>
      </c>
      <c r="D59" s="4">
        <v>13200</v>
      </c>
      <c r="E59" s="4">
        <v>5089</v>
      </c>
      <c r="F59" s="4">
        <v>54514</v>
      </c>
      <c r="G59" s="4">
        <v>14285</v>
      </c>
      <c r="H59" s="4">
        <v>2.2000000000000002</v>
      </c>
      <c r="I59" s="4">
        <v>2.94</v>
      </c>
      <c r="J59" s="5">
        <f t="shared" si="1"/>
        <v>7.4796947847392374</v>
      </c>
      <c r="K59" s="4">
        <v>1.96</v>
      </c>
      <c r="L59" s="9"/>
      <c r="M59" s="9"/>
      <c r="N59" s="8"/>
      <c r="O59" s="8"/>
    </row>
    <row r="60" spans="1:15" x14ac:dyDescent="0.3">
      <c r="A60" s="10" t="s">
        <v>54</v>
      </c>
      <c r="B60" s="10" t="s">
        <v>173</v>
      </c>
      <c r="C60" s="4" t="s">
        <v>117</v>
      </c>
      <c r="D60" s="4">
        <v>10442</v>
      </c>
      <c r="E60" s="4">
        <v>5532</v>
      </c>
      <c r="F60" s="4">
        <v>58190</v>
      </c>
      <c r="G60" s="4">
        <v>14787</v>
      </c>
      <c r="H60" s="4">
        <v>1.44</v>
      </c>
      <c r="I60" s="4">
        <v>2.67</v>
      </c>
      <c r="J60" s="5">
        <f t="shared" si="1"/>
        <v>7.7130181916548315</v>
      </c>
      <c r="K60" s="4">
        <v>1.96</v>
      </c>
      <c r="L60" s="7">
        <f>(SUM(J60:J61))/2</f>
        <v>7.6563352525538129</v>
      </c>
      <c r="M60" s="7">
        <f>STDEV(J60:J61)</f>
        <v>8.0161781231828752E-2</v>
      </c>
      <c r="N60" s="8"/>
      <c r="O60" s="8"/>
    </row>
    <row r="61" spans="1:15" x14ac:dyDescent="0.3">
      <c r="A61" s="11"/>
      <c r="B61" s="11"/>
      <c r="C61" s="4" t="s">
        <v>118</v>
      </c>
      <c r="D61" s="4">
        <v>10093</v>
      </c>
      <c r="E61" s="4">
        <v>5146</v>
      </c>
      <c r="F61" s="4">
        <v>57990</v>
      </c>
      <c r="G61" s="4">
        <v>14956</v>
      </c>
      <c r="H61" s="4">
        <v>1.53</v>
      </c>
      <c r="I61" s="4">
        <v>2.83</v>
      </c>
      <c r="J61" s="5">
        <f t="shared" si="1"/>
        <v>7.5996523134527942</v>
      </c>
      <c r="K61" s="4">
        <v>1.96</v>
      </c>
      <c r="L61" s="9"/>
      <c r="M61" s="9"/>
      <c r="N61" s="9"/>
      <c r="O61" s="9"/>
    </row>
    <row r="62" spans="1:15" x14ac:dyDescent="0.3">
      <c r="A62" s="10" t="s">
        <v>18</v>
      </c>
      <c r="B62" s="10" t="s">
        <v>175</v>
      </c>
      <c r="C62" s="4" t="s">
        <v>67</v>
      </c>
      <c r="D62" s="4">
        <v>7713</v>
      </c>
      <c r="E62" s="4">
        <v>5486</v>
      </c>
      <c r="F62" s="4">
        <v>25031</v>
      </c>
      <c r="G62" s="4">
        <v>30650</v>
      </c>
      <c r="H62" s="4">
        <v>2.4500000000000002</v>
      </c>
      <c r="I62" s="4">
        <v>2.0099999999999998</v>
      </c>
      <c r="J62" s="5">
        <f t="shared" ref="J62:J81" si="2">(K62*F62)/G62</f>
        <v>13.221921370309952</v>
      </c>
      <c r="K62" s="4">
        <v>16.190000000000001</v>
      </c>
      <c r="L62" s="7">
        <f t="shared" ref="L62" si="3">(SUM(J62:J63))/2</f>
        <v>13.144198859672652</v>
      </c>
      <c r="M62" s="7">
        <f t="shared" ref="M62" si="4">STDEV(J62:J63)</f>
        <v>0.10991622864495439</v>
      </c>
      <c r="N62" s="7">
        <f>AVERAGE(L62:L91)</f>
        <v>12.814968902738137</v>
      </c>
      <c r="O62" s="7">
        <f>STDEV(L62:L91)</f>
        <v>0.16391447104751647</v>
      </c>
    </row>
    <row r="63" spans="1:15" x14ac:dyDescent="0.3">
      <c r="A63" s="11"/>
      <c r="B63" s="11"/>
      <c r="C63" s="4" t="s">
        <v>68</v>
      </c>
      <c r="D63" s="4">
        <v>6266</v>
      </c>
      <c r="E63" s="4">
        <v>5617</v>
      </c>
      <c r="F63" s="4">
        <v>24723</v>
      </c>
      <c r="G63" s="4">
        <v>30633</v>
      </c>
      <c r="H63" s="4">
        <v>2.48</v>
      </c>
      <c r="I63" s="4">
        <v>2.15</v>
      </c>
      <c r="J63" s="5">
        <f t="shared" si="2"/>
        <v>13.066476349035355</v>
      </c>
      <c r="K63" s="4">
        <v>16.190000000000001</v>
      </c>
      <c r="L63" s="9"/>
      <c r="M63" s="9"/>
      <c r="N63" s="8"/>
      <c r="O63" s="8"/>
    </row>
    <row r="64" spans="1:15" x14ac:dyDescent="0.3">
      <c r="A64" s="10" t="s">
        <v>19</v>
      </c>
      <c r="B64" s="10" t="s">
        <v>175</v>
      </c>
      <c r="C64" s="4" t="s">
        <v>69</v>
      </c>
      <c r="D64" s="4">
        <v>8381</v>
      </c>
      <c r="E64" s="4">
        <v>5065</v>
      </c>
      <c r="F64" s="4">
        <v>24194</v>
      </c>
      <c r="G64" s="4">
        <v>30676</v>
      </c>
      <c r="H64" s="4">
        <v>2.95</v>
      </c>
      <c r="I64" s="4">
        <v>2.41</v>
      </c>
      <c r="J64" s="5">
        <f t="shared" si="2"/>
        <v>12.768967922806103</v>
      </c>
      <c r="K64" s="4">
        <v>16.190000000000001</v>
      </c>
      <c r="L64" s="7">
        <f t="shared" ref="L64" si="5">(SUM(J64:J65))/2</f>
        <v>12.792760253036937</v>
      </c>
      <c r="M64" s="7">
        <f t="shared" ref="M64" si="6">STDEV(J64:J65)</f>
        <v>3.3647436092903646E-2</v>
      </c>
      <c r="N64" s="8"/>
      <c r="O64" s="8"/>
    </row>
    <row r="65" spans="1:16" x14ac:dyDescent="0.3">
      <c r="A65" s="11"/>
      <c r="B65" s="11"/>
      <c r="C65" s="4" t="s">
        <v>70</v>
      </c>
      <c r="D65" s="4">
        <v>6042</v>
      </c>
      <c r="E65" s="4">
        <v>6902</v>
      </c>
      <c r="F65" s="4">
        <v>24148</v>
      </c>
      <c r="G65" s="4">
        <v>30504</v>
      </c>
      <c r="H65" s="4">
        <v>2.72</v>
      </c>
      <c r="I65" s="4">
        <v>2.17</v>
      </c>
      <c r="J65" s="5">
        <f t="shared" si="2"/>
        <v>12.81655258326777</v>
      </c>
      <c r="K65" s="4">
        <v>16.190000000000001</v>
      </c>
      <c r="L65" s="9"/>
      <c r="M65" s="9"/>
      <c r="N65" s="8"/>
      <c r="O65" s="8"/>
    </row>
    <row r="66" spans="1:16" x14ac:dyDescent="0.3">
      <c r="A66" s="10" t="s">
        <v>20</v>
      </c>
      <c r="B66" s="10" t="s">
        <v>175</v>
      </c>
      <c r="C66" s="4" t="s">
        <v>71</v>
      </c>
      <c r="D66" s="4">
        <v>9433</v>
      </c>
      <c r="E66" s="4">
        <v>5059</v>
      </c>
      <c r="F66" s="4">
        <v>24115</v>
      </c>
      <c r="G66" s="4">
        <v>30248</v>
      </c>
      <c r="H66" s="4">
        <v>2.7</v>
      </c>
      <c r="I66" s="4">
        <v>2.1</v>
      </c>
      <c r="J66" s="5">
        <f t="shared" si="2"/>
        <v>12.907360817244117</v>
      </c>
      <c r="K66" s="4">
        <v>16.190000000000001</v>
      </c>
      <c r="L66" s="7">
        <f t="shared" ref="L66" si="7">(SUM(J66:J67))/2</f>
        <v>12.948393762268479</v>
      </c>
      <c r="M66" s="7">
        <f t="shared" ref="M66" si="8">STDEV(J66:J67)</f>
        <v>5.8029347357562745E-2</v>
      </c>
      <c r="N66" s="8"/>
      <c r="O66" s="8"/>
    </row>
    <row r="67" spans="1:16" x14ac:dyDescent="0.3">
      <c r="A67" s="11"/>
      <c r="B67" s="11"/>
      <c r="C67" s="4" t="s">
        <v>72</v>
      </c>
      <c r="D67" s="4">
        <v>9056</v>
      </c>
      <c r="E67" s="4">
        <v>6311</v>
      </c>
      <c r="F67" s="4">
        <v>24225</v>
      </c>
      <c r="G67" s="4">
        <v>30194</v>
      </c>
      <c r="H67" s="4">
        <v>2.61</v>
      </c>
      <c r="I67" s="4">
        <v>2.15</v>
      </c>
      <c r="J67" s="5">
        <f t="shared" si="2"/>
        <v>12.989426707292841</v>
      </c>
      <c r="K67" s="4">
        <v>16.190000000000001</v>
      </c>
      <c r="L67" s="9"/>
      <c r="M67" s="9"/>
      <c r="N67" s="8"/>
      <c r="O67" s="8"/>
    </row>
    <row r="68" spans="1:16" x14ac:dyDescent="0.3">
      <c r="A68" s="10" t="s">
        <v>21</v>
      </c>
      <c r="B68" s="10" t="s">
        <v>175</v>
      </c>
      <c r="C68" s="4" t="s">
        <v>125</v>
      </c>
      <c r="D68" s="4">
        <v>12760</v>
      </c>
      <c r="E68" s="4">
        <v>5460</v>
      </c>
      <c r="F68" s="4">
        <v>32553</v>
      </c>
      <c r="G68" s="4">
        <v>41014</v>
      </c>
      <c r="H68" s="4">
        <v>2.2799999999999998</v>
      </c>
      <c r="I68" s="4">
        <v>1.94</v>
      </c>
      <c r="J68" s="5">
        <f t="shared" si="2"/>
        <v>12.850077290681233</v>
      </c>
      <c r="K68" s="4">
        <v>16.190000000000001</v>
      </c>
      <c r="L68" s="7">
        <f t="shared" ref="L68" si="9">(SUM(J68:J69))/2</f>
        <v>12.81276392263192</v>
      </c>
      <c r="M68" s="7">
        <f t="shared" ref="M68" si="10">STDEV(J68:J69)</f>
        <v>5.2769071153158556E-2</v>
      </c>
      <c r="N68" s="8"/>
      <c r="O68" s="8"/>
    </row>
    <row r="69" spans="1:16" x14ac:dyDescent="0.3">
      <c r="A69" s="11"/>
      <c r="B69" s="11"/>
      <c r="C69" s="4" t="s">
        <v>126</v>
      </c>
      <c r="D69" s="4">
        <v>11105</v>
      </c>
      <c r="E69" s="4">
        <v>5550</v>
      </c>
      <c r="F69" s="4">
        <v>33793</v>
      </c>
      <c r="G69" s="4">
        <v>42825</v>
      </c>
      <c r="H69" s="4">
        <v>2.2000000000000002</v>
      </c>
      <c r="I69" s="4">
        <v>1.86</v>
      </c>
      <c r="J69" s="5">
        <f t="shared" si="2"/>
        <v>12.775450554582605</v>
      </c>
      <c r="K69" s="4">
        <v>16.190000000000001</v>
      </c>
      <c r="L69" s="9"/>
      <c r="M69" s="9"/>
      <c r="N69" s="8"/>
      <c r="O69" s="8"/>
    </row>
    <row r="70" spans="1:16" x14ac:dyDescent="0.3">
      <c r="A70" s="10" t="s">
        <v>22</v>
      </c>
      <c r="B70" s="10" t="s">
        <v>175</v>
      </c>
      <c r="C70" s="4" t="s">
        <v>61</v>
      </c>
      <c r="D70" s="4">
        <v>5040</v>
      </c>
      <c r="E70" s="4">
        <v>5215</v>
      </c>
      <c r="F70" s="4">
        <v>22207</v>
      </c>
      <c r="G70" s="4">
        <v>27925</v>
      </c>
      <c r="H70" s="4">
        <v>2.38</v>
      </c>
      <c r="I70" s="4">
        <v>1.88</v>
      </c>
      <c r="J70" s="5">
        <f t="shared" si="2"/>
        <v>12.874890957923009</v>
      </c>
      <c r="K70" s="4">
        <v>16.190000000000001</v>
      </c>
      <c r="L70" s="7">
        <f t="shared" ref="L70" si="11">(SUM(J70:J71))/2</f>
        <v>12.82990297755067</v>
      </c>
      <c r="M70" s="7">
        <f t="shared" ref="M70" si="12">STDEV(J70:J71)</f>
        <v>6.3622611986336064E-2</v>
      </c>
      <c r="N70" s="8"/>
      <c r="O70" s="8"/>
    </row>
    <row r="71" spans="1:16" x14ac:dyDescent="0.3">
      <c r="A71" s="11"/>
      <c r="B71" s="11"/>
      <c r="C71" s="4" t="s">
        <v>62</v>
      </c>
      <c r="D71" s="4">
        <v>6170</v>
      </c>
      <c r="E71" s="4">
        <v>6470</v>
      </c>
      <c r="F71" s="4">
        <v>22389</v>
      </c>
      <c r="G71" s="4">
        <v>28352</v>
      </c>
      <c r="H71" s="4">
        <v>2.66</v>
      </c>
      <c r="I71" s="4">
        <v>2.13</v>
      </c>
      <c r="J71" s="5">
        <f t="shared" si="2"/>
        <v>12.784914997178332</v>
      </c>
      <c r="K71" s="4">
        <v>16.190000000000001</v>
      </c>
      <c r="L71" s="9"/>
      <c r="M71" s="9"/>
      <c r="N71" s="8"/>
      <c r="O71" s="8"/>
    </row>
    <row r="72" spans="1:16" x14ac:dyDescent="0.3">
      <c r="A72" s="10" t="s">
        <v>23</v>
      </c>
      <c r="B72" s="10" t="s">
        <v>175</v>
      </c>
      <c r="C72" s="4" t="s">
        <v>59</v>
      </c>
      <c r="D72" s="4">
        <v>7775</v>
      </c>
      <c r="E72" s="4">
        <v>12940</v>
      </c>
      <c r="F72" s="4">
        <v>23044</v>
      </c>
      <c r="G72" s="4">
        <v>29274</v>
      </c>
      <c r="H72" s="4">
        <v>2.76</v>
      </c>
      <c r="I72" s="4">
        <v>2.2799999999999998</v>
      </c>
      <c r="J72" s="5">
        <f t="shared" si="2"/>
        <v>12.744495456719275</v>
      </c>
      <c r="K72" s="4">
        <v>16.190000000000001</v>
      </c>
      <c r="L72" s="7">
        <f t="shared" ref="L72" si="13">(SUM(J72:J73))/2</f>
        <v>12.760656851414801</v>
      </c>
      <c r="M72" s="7">
        <f t="shared" ref="M72" si="14">STDEV(J72:J73)</f>
        <v>2.2855663565277969E-2</v>
      </c>
      <c r="N72" s="8"/>
      <c r="O72" s="8"/>
    </row>
    <row r="73" spans="1:16" x14ac:dyDescent="0.3">
      <c r="A73" s="11"/>
      <c r="B73" s="11"/>
      <c r="C73" s="4" t="s">
        <v>60</v>
      </c>
      <c r="D73" s="4">
        <v>16386</v>
      </c>
      <c r="E73" s="4">
        <v>7476</v>
      </c>
      <c r="F73" s="4">
        <v>22318</v>
      </c>
      <c r="G73" s="4">
        <v>28280</v>
      </c>
      <c r="H73" s="4">
        <v>2.42</v>
      </c>
      <c r="I73" s="4">
        <v>1.82</v>
      </c>
      <c r="J73" s="5">
        <f t="shared" si="2"/>
        <v>12.776818246110327</v>
      </c>
      <c r="K73" s="4">
        <v>16.190000000000001</v>
      </c>
      <c r="L73" s="9"/>
      <c r="M73" s="9"/>
      <c r="N73" s="8"/>
      <c r="O73" s="8"/>
    </row>
    <row r="74" spans="1:16" x14ac:dyDescent="0.3">
      <c r="A74" s="10" t="s">
        <v>24</v>
      </c>
      <c r="B74" s="10" t="s">
        <v>175</v>
      </c>
      <c r="C74" s="4" t="s">
        <v>57</v>
      </c>
      <c r="D74" s="4">
        <v>11835</v>
      </c>
      <c r="E74" s="4">
        <v>10587</v>
      </c>
      <c r="F74" s="4">
        <v>22419</v>
      </c>
      <c r="G74" s="4">
        <v>28500</v>
      </c>
      <c r="H74" s="4">
        <v>2.42</v>
      </c>
      <c r="I74" s="4">
        <v>1.9</v>
      </c>
      <c r="J74" s="5">
        <f t="shared" si="2"/>
        <v>12.735565263157897</v>
      </c>
      <c r="K74" s="4">
        <v>16.190000000000001</v>
      </c>
      <c r="L74" s="7">
        <f t="shared" ref="L74" si="15">(SUM(J74:J75))/2</f>
        <v>12.775435887938322</v>
      </c>
      <c r="M74" s="7">
        <f t="shared" ref="M74" si="16">STDEV(J74:J75)</f>
        <v>5.6385578304764927E-2</v>
      </c>
      <c r="N74" s="8"/>
      <c r="O74" s="8"/>
    </row>
    <row r="75" spans="1:16" x14ac:dyDescent="0.3">
      <c r="A75" s="11"/>
      <c r="B75" s="11"/>
      <c r="C75" s="4" t="s">
        <v>58</v>
      </c>
      <c r="D75" s="4">
        <v>5273</v>
      </c>
      <c r="E75" s="4">
        <v>22102</v>
      </c>
      <c r="F75" s="4">
        <v>21938</v>
      </c>
      <c r="G75" s="4">
        <v>27715</v>
      </c>
      <c r="H75" s="4">
        <v>2.65</v>
      </c>
      <c r="I75" s="4">
        <v>2.4700000000000002</v>
      </c>
      <c r="J75" s="5">
        <f t="shared" si="2"/>
        <v>12.815306512718745</v>
      </c>
      <c r="K75" s="4">
        <v>16.190000000000001</v>
      </c>
      <c r="L75" s="9"/>
      <c r="M75" s="9"/>
      <c r="N75" s="8"/>
      <c r="O75" s="8"/>
    </row>
    <row r="76" spans="1:16" x14ac:dyDescent="0.3">
      <c r="A76" s="10" t="s">
        <v>91</v>
      </c>
      <c r="B76" s="10" t="s">
        <v>175</v>
      </c>
      <c r="C76" s="4" t="s">
        <v>143</v>
      </c>
      <c r="D76" s="4">
        <v>10302</v>
      </c>
      <c r="E76" s="4">
        <v>5145</v>
      </c>
      <c r="F76" s="4">
        <v>23518</v>
      </c>
      <c r="G76" s="4">
        <v>29561</v>
      </c>
      <c r="H76" s="4">
        <v>2.5</v>
      </c>
      <c r="I76" s="4">
        <v>1.82</v>
      </c>
      <c r="J76" s="5">
        <f t="shared" si="2"/>
        <v>12.880363316531918</v>
      </c>
      <c r="K76" s="4">
        <v>16.190000000000001</v>
      </c>
      <c r="L76" s="7">
        <f t="shared" ref="L76" si="17">(SUM(J76:J77))/2</f>
        <v>12.926481675007965</v>
      </c>
      <c r="M76" s="7">
        <f t="shared" ref="M76" si="18">STDEV(J76:J77)</f>
        <v>6.5221208031209774E-2</v>
      </c>
      <c r="N76" s="8"/>
      <c r="O76" s="8"/>
    </row>
    <row r="77" spans="1:16" x14ac:dyDescent="0.3">
      <c r="A77" s="11"/>
      <c r="B77" s="11"/>
      <c r="C77" s="4" t="s">
        <v>144</v>
      </c>
      <c r="D77" s="4">
        <v>11559</v>
      </c>
      <c r="E77" s="4">
        <v>5156</v>
      </c>
      <c r="F77" s="4">
        <v>23930</v>
      </c>
      <c r="G77" s="4">
        <v>29865</v>
      </c>
      <c r="H77" s="4">
        <v>2.58</v>
      </c>
      <c r="I77" s="4">
        <v>2.21</v>
      </c>
      <c r="J77" s="5">
        <f t="shared" si="2"/>
        <v>12.972600033484012</v>
      </c>
      <c r="K77" s="4">
        <v>16.190000000000001</v>
      </c>
      <c r="L77" s="9"/>
      <c r="M77" s="9"/>
      <c r="N77" s="8"/>
      <c r="O77" s="8"/>
    </row>
    <row r="78" spans="1:16" x14ac:dyDescent="0.3">
      <c r="A78" s="10" t="s">
        <v>92</v>
      </c>
      <c r="B78" s="10" t="s">
        <v>175</v>
      </c>
      <c r="C78" s="4" t="s">
        <v>145</v>
      </c>
      <c r="D78" s="4">
        <v>8296</v>
      </c>
      <c r="E78" s="4">
        <v>5938</v>
      </c>
      <c r="F78" s="4">
        <v>23721</v>
      </c>
      <c r="G78" s="4">
        <v>29976</v>
      </c>
      <c r="H78" s="4">
        <v>2.66</v>
      </c>
      <c r="I78" s="4">
        <v>2.1800000000000002</v>
      </c>
      <c r="J78" s="5">
        <f t="shared" si="2"/>
        <v>12.811682345876703</v>
      </c>
      <c r="K78" s="4">
        <v>16.190000000000001</v>
      </c>
      <c r="L78" s="7">
        <f t="shared" ref="L78" si="19">(SUM(J78:J79))/2</f>
        <v>12.873743380596164</v>
      </c>
      <c r="M78" s="7">
        <f t="shared" ref="M78" si="20">STDEV(J78:J79)</f>
        <v>8.776755699517054E-2</v>
      </c>
      <c r="N78" s="8"/>
      <c r="O78" s="8"/>
    </row>
    <row r="79" spans="1:16" x14ac:dyDescent="0.3">
      <c r="A79" s="11"/>
      <c r="B79" s="11"/>
      <c r="C79" s="4" t="s">
        <v>146</v>
      </c>
      <c r="D79" s="4">
        <v>7342</v>
      </c>
      <c r="E79" s="4">
        <v>5025</v>
      </c>
      <c r="F79" s="4">
        <v>23163</v>
      </c>
      <c r="G79" s="4">
        <v>28990</v>
      </c>
      <c r="H79" s="4">
        <v>2.71</v>
      </c>
      <c r="I79" s="4">
        <v>1.88</v>
      </c>
      <c r="J79" s="5">
        <f t="shared" si="2"/>
        <v>12.935804415315626</v>
      </c>
      <c r="K79" s="4">
        <v>16.190000000000001</v>
      </c>
      <c r="L79" s="9"/>
      <c r="M79" s="9"/>
      <c r="N79" s="8"/>
      <c r="O79" s="8"/>
      <c r="P79" s="3" t="s">
        <v>108</v>
      </c>
    </row>
    <row r="80" spans="1:16" x14ac:dyDescent="0.3">
      <c r="A80" s="10" t="s">
        <v>93</v>
      </c>
      <c r="B80" s="10" t="s">
        <v>175</v>
      </c>
      <c r="C80" s="4" t="s">
        <v>167</v>
      </c>
      <c r="D80" s="4">
        <v>8751</v>
      </c>
      <c r="E80" s="4">
        <v>5805</v>
      </c>
      <c r="F80" s="4">
        <v>22284</v>
      </c>
      <c r="G80" s="4">
        <v>28287</v>
      </c>
      <c r="H80" s="4">
        <v>2.73</v>
      </c>
      <c r="I80" s="4">
        <v>2.85</v>
      </c>
      <c r="J80" s="5">
        <f t="shared" si="2"/>
        <v>12.754196627426026</v>
      </c>
      <c r="K80" s="4">
        <v>16.190000000000001</v>
      </c>
      <c r="L80" s="7">
        <f t="shared" ref="L80" si="21">(SUM(J80:J81))/2</f>
        <v>12.607335077490411</v>
      </c>
      <c r="M80" s="7">
        <f t="shared" ref="M80" si="22">STDEV(J80:J81)</f>
        <v>0.20769359571008117</v>
      </c>
      <c r="N80" s="8"/>
      <c r="O80" s="8"/>
    </row>
    <row r="81" spans="1:16" x14ac:dyDescent="0.3">
      <c r="A81" s="11"/>
      <c r="B81" s="11"/>
      <c r="C81" s="4" t="s">
        <v>168</v>
      </c>
      <c r="D81" s="4">
        <v>6211</v>
      </c>
      <c r="E81" s="4">
        <v>5855</v>
      </c>
      <c r="F81" s="4">
        <v>25599</v>
      </c>
      <c r="G81" s="4">
        <v>33261</v>
      </c>
      <c r="H81" s="4">
        <v>2.29</v>
      </c>
      <c r="I81" s="4">
        <v>2.56</v>
      </c>
      <c r="J81" s="5">
        <f t="shared" si="2"/>
        <v>12.460473527554795</v>
      </c>
      <c r="K81" s="4">
        <v>16.190000000000001</v>
      </c>
      <c r="L81" s="9"/>
      <c r="M81" s="9"/>
      <c r="N81" s="8"/>
      <c r="O81" s="8"/>
    </row>
    <row r="82" spans="1:16" x14ac:dyDescent="0.3">
      <c r="A82" s="10" t="s">
        <v>169</v>
      </c>
      <c r="B82" s="10" t="s">
        <v>175</v>
      </c>
      <c r="C82" s="4" t="s">
        <v>170</v>
      </c>
      <c r="D82" s="4">
        <v>10335</v>
      </c>
      <c r="E82" s="4">
        <v>5520</v>
      </c>
      <c r="F82" s="4">
        <v>23017</v>
      </c>
      <c r="G82" s="4">
        <v>29048</v>
      </c>
      <c r="H82" s="4">
        <v>2.93</v>
      </c>
      <c r="I82" s="4">
        <v>2.59</v>
      </c>
      <c r="J82" s="5">
        <f t="shared" ref="J82:J83" si="23">(K82*F82)/G82</f>
        <v>12.828601969154505</v>
      </c>
      <c r="K82" s="4">
        <v>16.190000000000001</v>
      </c>
      <c r="L82" s="7">
        <f t="shared" ref="L82" si="24">(SUM(J82:J83))/2</f>
        <v>12.810034106940122</v>
      </c>
      <c r="M82" s="7">
        <f t="shared" ref="M82" si="25">STDEV(J82:J83)</f>
        <v>2.6258922567854739E-2</v>
      </c>
      <c r="N82" s="8"/>
      <c r="O82" s="8"/>
    </row>
    <row r="83" spans="1:16" x14ac:dyDescent="0.3">
      <c r="A83" s="11"/>
      <c r="B83" s="11"/>
      <c r="C83" s="4" t="s">
        <v>171</v>
      </c>
      <c r="D83" s="4">
        <v>7382</v>
      </c>
      <c r="E83" s="4">
        <v>5511</v>
      </c>
      <c r="F83" s="4">
        <v>23219</v>
      </c>
      <c r="G83" s="4">
        <v>29388</v>
      </c>
      <c r="H83" s="4">
        <v>2.62</v>
      </c>
      <c r="I83" s="4">
        <v>2.62</v>
      </c>
      <c r="J83" s="5">
        <f t="shared" si="23"/>
        <v>12.79146624472574</v>
      </c>
      <c r="K83" s="4">
        <v>16.190000000000001</v>
      </c>
      <c r="L83" s="9"/>
      <c r="M83" s="9"/>
      <c r="N83" s="8"/>
      <c r="O83" s="8"/>
    </row>
    <row r="84" spans="1:16" x14ac:dyDescent="0.3">
      <c r="A84" s="10" t="s">
        <v>94</v>
      </c>
      <c r="B84" s="10" t="s">
        <v>175</v>
      </c>
      <c r="C84" s="4" t="s">
        <v>186</v>
      </c>
      <c r="D84" s="4">
        <v>10673</v>
      </c>
      <c r="E84" s="4">
        <v>5118</v>
      </c>
      <c r="F84" s="4">
        <v>25391</v>
      </c>
      <c r="G84" s="4">
        <v>32888</v>
      </c>
      <c r="H84" s="4">
        <v>1.94</v>
      </c>
      <c r="I84" s="4">
        <v>1.65</v>
      </c>
      <c r="J84" s="5">
        <f t="shared" ref="J84:J91" si="26">(K84*F84)/G84</f>
        <v>12.499400693261981</v>
      </c>
      <c r="K84" s="4">
        <v>16.190000000000001</v>
      </c>
      <c r="L84" s="7">
        <f t="shared" ref="L84" si="27">(SUM(J84:J85))/2</f>
        <v>12.473072936039314</v>
      </c>
      <c r="M84" s="7">
        <f t="shared" ref="M84" si="28">STDEV(J84:J85)</f>
        <v>3.7233071331161889E-2</v>
      </c>
      <c r="N84" s="8"/>
      <c r="O84" s="8"/>
    </row>
    <row r="85" spans="1:16" x14ac:dyDescent="0.3">
      <c r="A85" s="11"/>
      <c r="B85" s="11"/>
      <c r="C85" s="4" t="s">
        <v>187</v>
      </c>
      <c r="D85" s="4">
        <v>17378</v>
      </c>
      <c r="E85" s="4">
        <v>6875</v>
      </c>
      <c r="F85" s="4">
        <v>25753</v>
      </c>
      <c r="G85" s="4">
        <v>33498</v>
      </c>
      <c r="H85" s="4">
        <v>2.06</v>
      </c>
      <c r="I85" s="4">
        <v>1.62</v>
      </c>
      <c r="J85" s="5">
        <f t="shared" si="26"/>
        <v>12.446745178816647</v>
      </c>
      <c r="K85" s="4">
        <v>16.190000000000001</v>
      </c>
      <c r="L85" s="9"/>
      <c r="M85" s="9"/>
      <c r="N85" s="8"/>
      <c r="O85" s="8"/>
    </row>
    <row r="86" spans="1:16" x14ac:dyDescent="0.3">
      <c r="A86" s="10" t="s">
        <v>95</v>
      </c>
      <c r="B86" s="10" t="s">
        <v>175</v>
      </c>
      <c r="C86" s="4" t="s">
        <v>157</v>
      </c>
      <c r="D86" s="4">
        <v>5053</v>
      </c>
      <c r="E86" s="4">
        <v>7544</v>
      </c>
      <c r="F86" s="4">
        <v>22143</v>
      </c>
      <c r="G86" s="4">
        <v>27794</v>
      </c>
      <c r="H86" s="4">
        <v>2.73</v>
      </c>
      <c r="I86" s="4">
        <v>2.85</v>
      </c>
      <c r="J86" s="5">
        <f t="shared" si="26"/>
        <v>12.898293516586316</v>
      </c>
      <c r="K86" s="4">
        <v>16.190000000000001</v>
      </c>
      <c r="L86" s="7">
        <f t="shared" ref="L86" si="29">(SUM(J86:J87))/2</f>
        <v>12.869048477736669</v>
      </c>
      <c r="M86" s="7">
        <f t="shared" ref="M86" si="30">STDEV(J86:J87)</f>
        <v>4.135873057329699E-2</v>
      </c>
      <c r="N86" s="8"/>
      <c r="O86" s="8"/>
    </row>
    <row r="87" spans="1:16" x14ac:dyDescent="0.3">
      <c r="A87" s="11"/>
      <c r="B87" s="11"/>
      <c r="C87" s="4" t="s">
        <v>158</v>
      </c>
      <c r="D87" s="4">
        <v>6092</v>
      </c>
      <c r="E87" s="4">
        <v>5060</v>
      </c>
      <c r="F87" s="4">
        <v>21263</v>
      </c>
      <c r="G87" s="4">
        <v>26811</v>
      </c>
      <c r="H87" s="4">
        <v>2.99</v>
      </c>
      <c r="I87" s="4">
        <v>2.38</v>
      </c>
      <c r="J87" s="5">
        <f t="shared" si="26"/>
        <v>12.839803438887024</v>
      </c>
      <c r="K87" s="4">
        <v>16.190000000000001</v>
      </c>
      <c r="L87" s="9"/>
      <c r="M87" s="9"/>
      <c r="N87" s="8"/>
      <c r="O87" s="8"/>
    </row>
    <row r="88" spans="1:16" x14ac:dyDescent="0.3">
      <c r="A88" s="10" t="s">
        <v>96</v>
      </c>
      <c r="B88" s="10" t="s">
        <v>175</v>
      </c>
      <c r="C88" s="4" t="s">
        <v>159</v>
      </c>
      <c r="D88" s="4">
        <v>15569</v>
      </c>
      <c r="E88" s="4">
        <v>8524</v>
      </c>
      <c r="F88" s="4">
        <v>23951</v>
      </c>
      <c r="G88" s="4">
        <v>29974</v>
      </c>
      <c r="H88" s="4">
        <v>2.75</v>
      </c>
      <c r="I88" s="4">
        <v>2.16</v>
      </c>
      <c r="J88" s="5">
        <f t="shared" si="26"/>
        <v>12.936768199105892</v>
      </c>
      <c r="K88" s="4">
        <v>16.190000000000001</v>
      </c>
      <c r="L88" s="7">
        <f t="shared" ref="L88" si="31">(SUM(J88:J89))/2</f>
        <v>12.981256818015229</v>
      </c>
      <c r="M88" s="7">
        <f t="shared" ref="M88" si="32">STDEV(J88:J89)</f>
        <v>6.291640823283437E-2</v>
      </c>
      <c r="N88" s="8"/>
      <c r="O88" s="8"/>
    </row>
    <row r="89" spans="1:16" x14ac:dyDescent="0.3">
      <c r="A89" s="11"/>
      <c r="B89" s="11"/>
      <c r="C89" s="4" t="s">
        <v>160</v>
      </c>
      <c r="D89" s="4">
        <v>11147</v>
      </c>
      <c r="E89" s="4">
        <v>5946</v>
      </c>
      <c r="F89" s="4">
        <v>19924</v>
      </c>
      <c r="G89" s="4">
        <v>24764</v>
      </c>
      <c r="H89" s="4">
        <v>2.74</v>
      </c>
      <c r="I89" s="4">
        <v>2.2999999999999998</v>
      </c>
      <c r="J89" s="5">
        <f t="shared" si="26"/>
        <v>13.025745436924568</v>
      </c>
      <c r="K89" s="4">
        <v>16.190000000000001</v>
      </c>
      <c r="L89" s="9"/>
      <c r="M89" s="9"/>
      <c r="N89" s="8"/>
      <c r="O89" s="8"/>
    </row>
    <row r="90" spans="1:16" x14ac:dyDescent="0.3">
      <c r="A90" s="10" t="s">
        <v>97</v>
      </c>
      <c r="B90" s="10" t="s">
        <v>175</v>
      </c>
      <c r="C90" s="4" t="s">
        <v>184</v>
      </c>
      <c r="D90" s="4">
        <v>20716</v>
      </c>
      <c r="E90" s="4">
        <v>5022</v>
      </c>
      <c r="F90" s="4">
        <v>28445</v>
      </c>
      <c r="G90" s="4">
        <v>36016</v>
      </c>
      <c r="H90" s="4">
        <v>2.33</v>
      </c>
      <c r="I90" s="4">
        <v>2.14</v>
      </c>
      <c r="J90" s="5">
        <f t="shared" si="26"/>
        <v>12.786665648600623</v>
      </c>
      <c r="K90" s="4">
        <v>16.190000000000001</v>
      </c>
      <c r="L90" s="7">
        <f t="shared" ref="L90" si="33">(SUM(J90:J91))/2</f>
        <v>12.619448554732399</v>
      </c>
      <c r="M90" s="7">
        <f t="shared" ref="M90" si="34">STDEV(J90:J91)</f>
        <v>0.23648068200905764</v>
      </c>
      <c r="N90" s="8"/>
      <c r="O90" s="8"/>
    </row>
    <row r="91" spans="1:16" x14ac:dyDescent="0.3">
      <c r="A91" s="11"/>
      <c r="B91" s="11"/>
      <c r="C91" s="4" t="s">
        <v>185</v>
      </c>
      <c r="D91" s="4">
        <v>6987</v>
      </c>
      <c r="E91" s="4">
        <v>5009</v>
      </c>
      <c r="F91" s="4">
        <v>27288</v>
      </c>
      <c r="G91" s="4">
        <v>35479</v>
      </c>
      <c r="H91" s="4">
        <v>2.35</v>
      </c>
      <c r="I91" s="4">
        <v>1.95</v>
      </c>
      <c r="J91" s="5">
        <f t="shared" si="26"/>
        <v>12.452231460864175</v>
      </c>
      <c r="K91" s="4">
        <v>16.190000000000001</v>
      </c>
      <c r="L91" s="9"/>
      <c r="M91" s="9"/>
      <c r="N91" s="9"/>
      <c r="O91" s="9"/>
    </row>
    <row r="92" spans="1:16" x14ac:dyDescent="0.3">
      <c r="A92" s="10" t="s">
        <v>15</v>
      </c>
      <c r="B92" s="10" t="s">
        <v>174</v>
      </c>
      <c r="C92" s="4" t="s">
        <v>75</v>
      </c>
      <c r="D92" s="4">
        <v>7435</v>
      </c>
      <c r="E92" s="4">
        <v>7817</v>
      </c>
      <c r="F92" s="4">
        <v>30470</v>
      </c>
      <c r="G92" s="4">
        <v>17635</v>
      </c>
      <c r="H92" s="4">
        <v>2.09</v>
      </c>
      <c r="I92" s="4">
        <v>2.33</v>
      </c>
      <c r="J92" s="5">
        <f t="shared" si="1"/>
        <v>15.705829316699743</v>
      </c>
      <c r="K92" s="4">
        <v>9.09</v>
      </c>
      <c r="L92" s="7">
        <f>(SUM(J92:J93))/2</f>
        <v>15.731570349073934</v>
      </c>
      <c r="M92" s="7">
        <f>STDEV(J92:J93)</f>
        <v>3.6403317093063797E-2</v>
      </c>
      <c r="N92" s="7">
        <f>AVERAGE(L92:L113)</f>
        <v>15.581511486663283</v>
      </c>
      <c r="O92" s="7">
        <f>STDEV(L92:L113)</f>
        <v>0.27575587387188127</v>
      </c>
    </row>
    <row r="93" spans="1:16" x14ac:dyDescent="0.3">
      <c r="A93" s="11"/>
      <c r="B93" s="11"/>
      <c r="C93" s="4" t="s">
        <v>76</v>
      </c>
      <c r="D93" s="4">
        <v>6915</v>
      </c>
      <c r="E93" s="4">
        <v>6099</v>
      </c>
      <c r="F93" s="4">
        <v>29639</v>
      </c>
      <c r="G93" s="4">
        <v>17098</v>
      </c>
      <c r="H93" s="4">
        <v>2</v>
      </c>
      <c r="I93" s="4">
        <v>2.2000000000000002</v>
      </c>
      <c r="J93" s="5">
        <f t="shared" si="1"/>
        <v>15.757311381448122</v>
      </c>
      <c r="K93" s="4">
        <v>9.09</v>
      </c>
      <c r="L93" s="9"/>
      <c r="M93" s="9"/>
      <c r="N93" s="8"/>
      <c r="O93" s="8"/>
    </row>
    <row r="94" spans="1:16" x14ac:dyDescent="0.3">
      <c r="A94" s="10" t="s">
        <v>14</v>
      </c>
      <c r="B94" s="10" t="s">
        <v>174</v>
      </c>
      <c r="C94" s="4" t="s">
        <v>100</v>
      </c>
      <c r="D94" s="4">
        <v>5017</v>
      </c>
      <c r="E94" s="4">
        <v>8007</v>
      </c>
      <c r="F94" s="4">
        <v>29749</v>
      </c>
      <c r="G94" s="4">
        <v>17867</v>
      </c>
      <c r="H94" s="4">
        <v>2.21</v>
      </c>
      <c r="I94" s="4">
        <v>2.21</v>
      </c>
      <c r="J94" s="5">
        <f t="shared" si="1"/>
        <v>15.135076397828398</v>
      </c>
      <c r="K94" s="4">
        <v>9.09</v>
      </c>
      <c r="L94" s="7">
        <f>(SUM(J94:J95))/2</f>
        <v>15.183590149207607</v>
      </c>
      <c r="M94" s="7">
        <f>STDEV(J94:J95)</f>
        <v>6.8608805162073017E-2</v>
      </c>
      <c r="N94" s="8"/>
      <c r="O94" s="8"/>
      <c r="P94" s="6"/>
    </row>
    <row r="95" spans="1:16" x14ac:dyDescent="0.3">
      <c r="A95" s="11"/>
      <c r="B95" s="11"/>
      <c r="C95" s="4" t="s">
        <v>101</v>
      </c>
      <c r="D95" s="4">
        <v>5030</v>
      </c>
      <c r="E95" s="4">
        <v>12869</v>
      </c>
      <c r="F95" s="4">
        <v>29127</v>
      </c>
      <c r="G95" s="4">
        <v>17382</v>
      </c>
      <c r="H95" s="4">
        <v>1.93</v>
      </c>
      <c r="I95" s="4">
        <v>2.31</v>
      </c>
      <c r="J95" s="5">
        <f t="shared" si="1"/>
        <v>15.232103900586814</v>
      </c>
      <c r="K95" s="4">
        <v>9.09</v>
      </c>
      <c r="L95" s="9"/>
      <c r="M95" s="9"/>
      <c r="N95" s="8"/>
      <c r="O95" s="8"/>
    </row>
    <row r="96" spans="1:16" x14ac:dyDescent="0.3">
      <c r="A96" s="10" t="s">
        <v>13</v>
      </c>
      <c r="B96" s="10" t="s">
        <v>174</v>
      </c>
      <c r="C96" s="4" t="s">
        <v>73</v>
      </c>
      <c r="D96" s="4">
        <v>6212</v>
      </c>
      <c r="E96" s="4">
        <v>5154</v>
      </c>
      <c r="F96" s="4">
        <v>28408</v>
      </c>
      <c r="G96" s="4">
        <v>16891</v>
      </c>
      <c r="H96" s="4">
        <v>2.44</v>
      </c>
      <c r="I96" s="4">
        <v>2.5499999999999998</v>
      </c>
      <c r="J96" s="5">
        <f t="shared" si="1"/>
        <v>15.287947427624179</v>
      </c>
      <c r="K96" s="4">
        <v>9.09</v>
      </c>
      <c r="L96" s="7">
        <f>(SUM(J96:J97))/2</f>
        <v>15.439408423257905</v>
      </c>
      <c r="M96" s="7">
        <f>STDEV(J96:J97)</f>
        <v>0.21419819419574848</v>
      </c>
      <c r="N96" s="8"/>
      <c r="O96" s="8"/>
    </row>
    <row r="97" spans="1:15" x14ac:dyDescent="0.3">
      <c r="A97" s="11"/>
      <c r="B97" s="11"/>
      <c r="C97" s="4" t="s">
        <v>74</v>
      </c>
      <c r="D97" s="4">
        <v>6714</v>
      </c>
      <c r="E97" s="4">
        <v>5099</v>
      </c>
      <c r="F97" s="4">
        <v>30578</v>
      </c>
      <c r="G97" s="4">
        <v>17828</v>
      </c>
      <c r="H97" s="4">
        <v>2.17</v>
      </c>
      <c r="I97" s="4">
        <v>2.2000000000000002</v>
      </c>
      <c r="J97" s="5">
        <f t="shared" si="1"/>
        <v>15.590869418891632</v>
      </c>
      <c r="K97" s="4">
        <v>9.09</v>
      </c>
      <c r="L97" s="9"/>
      <c r="M97" s="9"/>
      <c r="N97" s="8"/>
      <c r="O97" s="8"/>
    </row>
    <row r="98" spans="1:15" x14ac:dyDescent="0.3">
      <c r="A98" s="10" t="s">
        <v>12</v>
      </c>
      <c r="B98" s="10" t="s">
        <v>174</v>
      </c>
      <c r="C98" s="4" t="s">
        <v>98</v>
      </c>
      <c r="D98" s="4">
        <v>5485</v>
      </c>
      <c r="E98" s="4">
        <v>10286</v>
      </c>
      <c r="F98" s="4">
        <v>30249</v>
      </c>
      <c r="G98" s="4">
        <v>17274</v>
      </c>
      <c r="H98" s="4">
        <v>2.12</v>
      </c>
      <c r="I98" s="4">
        <v>2.4300000000000002</v>
      </c>
      <c r="J98" s="5">
        <f t="shared" si="1"/>
        <v>15.917761375477594</v>
      </c>
      <c r="K98" s="4">
        <v>9.09</v>
      </c>
      <c r="L98" s="7">
        <f>(SUM(J98:J99))/2</f>
        <v>15.993994292538531</v>
      </c>
      <c r="M98" s="7">
        <f>STDEV(J98:J99)</f>
        <v>0.10780962520683859</v>
      </c>
      <c r="N98" s="8"/>
      <c r="O98" s="8"/>
    </row>
    <row r="99" spans="1:15" x14ac:dyDescent="0.3">
      <c r="A99" s="11"/>
      <c r="B99" s="11"/>
      <c r="C99" s="4" t="s">
        <v>99</v>
      </c>
      <c r="D99" s="4">
        <v>6599</v>
      </c>
      <c r="E99" s="4">
        <v>5287</v>
      </c>
      <c r="F99" s="4">
        <v>31824</v>
      </c>
      <c r="G99" s="4">
        <v>18001</v>
      </c>
      <c r="H99" s="4">
        <v>2.25</v>
      </c>
      <c r="I99" s="4">
        <v>2.4500000000000002</v>
      </c>
      <c r="J99" s="5">
        <f t="shared" si="1"/>
        <v>16.070227209599466</v>
      </c>
      <c r="K99" s="4">
        <v>9.09</v>
      </c>
      <c r="L99" s="9"/>
      <c r="M99" s="9"/>
      <c r="N99" s="8"/>
      <c r="O99" s="8"/>
    </row>
    <row r="100" spans="1:15" x14ac:dyDescent="0.3">
      <c r="A100" s="10" t="s">
        <v>10</v>
      </c>
      <c r="B100" s="10" t="s">
        <v>174</v>
      </c>
      <c r="C100" s="4" t="s">
        <v>55</v>
      </c>
      <c r="D100" s="4">
        <v>5010</v>
      </c>
      <c r="E100" s="4">
        <v>12022</v>
      </c>
      <c r="F100" s="4">
        <v>27394</v>
      </c>
      <c r="G100" s="4">
        <v>16002</v>
      </c>
      <c r="H100" s="4">
        <v>2.35</v>
      </c>
      <c r="I100" s="4">
        <v>2.95</v>
      </c>
      <c r="J100" s="5">
        <f t="shared" si="1"/>
        <v>15.561271091113611</v>
      </c>
      <c r="K100" s="4">
        <v>9.09</v>
      </c>
      <c r="L100" s="7">
        <f>(SUM(J100:J101))/2</f>
        <v>15.513387114089625</v>
      </c>
      <c r="M100" s="7">
        <f>STDEV(J100:J101)</f>
        <v>6.77181697276837E-2</v>
      </c>
      <c r="N100" s="8"/>
      <c r="O100" s="8"/>
    </row>
    <row r="101" spans="1:15" x14ac:dyDescent="0.3">
      <c r="A101" s="11"/>
      <c r="B101" s="11"/>
      <c r="C101" s="4" t="s">
        <v>56</v>
      </c>
      <c r="D101" s="4">
        <v>5045</v>
      </c>
      <c r="E101" s="4">
        <v>20683</v>
      </c>
      <c r="F101" s="4">
        <v>28202</v>
      </c>
      <c r="G101" s="4">
        <v>16576</v>
      </c>
      <c r="H101" s="4">
        <v>2.2999999999999998</v>
      </c>
      <c r="I101" s="4">
        <v>2.79</v>
      </c>
      <c r="J101" s="5">
        <f t="shared" si="1"/>
        <v>15.465503137065637</v>
      </c>
      <c r="K101" s="4">
        <v>9.09</v>
      </c>
      <c r="L101" s="9"/>
      <c r="M101" s="9"/>
      <c r="N101" s="8"/>
      <c r="O101" s="8"/>
    </row>
    <row r="102" spans="1:15" x14ac:dyDescent="0.3">
      <c r="A102" s="10" t="s">
        <v>16</v>
      </c>
      <c r="B102" s="10" t="s">
        <v>174</v>
      </c>
      <c r="C102" s="4" t="s">
        <v>102</v>
      </c>
      <c r="D102" s="4">
        <v>6153</v>
      </c>
      <c r="E102" s="4">
        <v>5191</v>
      </c>
      <c r="F102" s="4">
        <v>29967</v>
      </c>
      <c r="G102" s="4">
        <v>17496</v>
      </c>
      <c r="H102" s="4">
        <v>2.36</v>
      </c>
      <c r="I102" s="4">
        <v>2.61</v>
      </c>
      <c r="J102" s="5">
        <f t="shared" si="1"/>
        <v>15.569274691358023</v>
      </c>
      <c r="K102" s="4">
        <v>9.09</v>
      </c>
      <c r="L102" s="7">
        <f>(SUM(J102:J103))/2</f>
        <v>15.584658463516543</v>
      </c>
      <c r="M102" s="7">
        <f>STDEV(J102:J103)</f>
        <v>2.1755939227038088E-2</v>
      </c>
      <c r="N102" s="8"/>
      <c r="O102" s="8"/>
    </row>
    <row r="103" spans="1:15" x14ac:dyDescent="0.3">
      <c r="A103" s="11"/>
      <c r="B103" s="11"/>
      <c r="C103" s="4" t="s">
        <v>103</v>
      </c>
      <c r="D103" s="4">
        <v>7305</v>
      </c>
      <c r="E103" s="4">
        <v>5107</v>
      </c>
      <c r="F103" s="4">
        <v>24380</v>
      </c>
      <c r="G103" s="4">
        <v>14206</v>
      </c>
      <c r="H103" s="4">
        <v>2.38</v>
      </c>
      <c r="I103" s="4">
        <v>2.87</v>
      </c>
      <c r="J103" s="5">
        <f t="shared" si="1"/>
        <v>15.600042235675065</v>
      </c>
      <c r="K103" s="4">
        <v>9.09</v>
      </c>
      <c r="L103" s="9"/>
      <c r="M103" s="9"/>
      <c r="N103" s="8"/>
      <c r="O103" s="8"/>
    </row>
    <row r="104" spans="1:15" x14ac:dyDescent="0.3">
      <c r="A104" s="10" t="s">
        <v>11</v>
      </c>
      <c r="B104" s="10" t="s">
        <v>174</v>
      </c>
      <c r="C104" s="4" t="s">
        <v>63</v>
      </c>
      <c r="D104" s="4">
        <v>5052</v>
      </c>
      <c r="E104" s="4">
        <v>5236</v>
      </c>
      <c r="F104" s="4">
        <v>25969</v>
      </c>
      <c r="G104" s="4">
        <v>15305</v>
      </c>
      <c r="H104" s="4">
        <v>2.79</v>
      </c>
      <c r="I104" s="4">
        <v>2.88</v>
      </c>
      <c r="J104" s="5">
        <f t="shared" si="1"/>
        <v>15.423600784057497</v>
      </c>
      <c r="K104" s="4">
        <v>9.09</v>
      </c>
      <c r="L104" s="7">
        <f>(SUM(J104:J105))/2</f>
        <v>15.427723656581454</v>
      </c>
      <c r="M104" s="7">
        <f>STDEV(J104:J105)</f>
        <v>5.8306222393163876E-3</v>
      </c>
      <c r="N104" s="8"/>
      <c r="O104" s="8"/>
    </row>
    <row r="105" spans="1:15" x14ac:dyDescent="0.3">
      <c r="A105" s="11"/>
      <c r="B105" s="11"/>
      <c r="C105" s="4" t="s">
        <v>64</v>
      </c>
      <c r="D105" s="4">
        <v>5362</v>
      </c>
      <c r="E105" s="4">
        <v>5151</v>
      </c>
      <c r="F105" s="4">
        <v>25752</v>
      </c>
      <c r="G105" s="4">
        <v>15169</v>
      </c>
      <c r="H105" s="4">
        <v>2.1</v>
      </c>
      <c r="I105" s="4">
        <v>2.29</v>
      </c>
      <c r="J105" s="5">
        <f t="shared" si="1"/>
        <v>15.431846529105412</v>
      </c>
      <c r="K105" s="4">
        <v>9.09</v>
      </c>
      <c r="L105" s="9"/>
      <c r="M105" s="9"/>
      <c r="N105" s="8"/>
      <c r="O105" s="8"/>
    </row>
    <row r="106" spans="1:15" x14ac:dyDescent="0.3">
      <c r="A106" s="10" t="s">
        <v>9</v>
      </c>
      <c r="B106" s="10" t="s">
        <v>174</v>
      </c>
      <c r="C106" s="4" t="s">
        <v>65</v>
      </c>
      <c r="D106" s="4">
        <v>20197</v>
      </c>
      <c r="E106" s="4">
        <v>6896</v>
      </c>
      <c r="F106" s="4">
        <v>29925</v>
      </c>
      <c r="G106" s="4">
        <v>16896</v>
      </c>
      <c r="H106" s="4">
        <v>2.5499999999999998</v>
      </c>
      <c r="I106" s="4">
        <v>2.81</v>
      </c>
      <c r="J106" s="5">
        <f t="shared" si="1"/>
        <v>16.099564985795453</v>
      </c>
      <c r="K106" s="4">
        <v>9.09</v>
      </c>
      <c r="L106" s="7">
        <f>(SUM(J106:J107))/2</f>
        <v>16.063138493495543</v>
      </c>
      <c r="M106" s="7">
        <f>STDEV(J106:J107)</f>
        <v>5.1514839440211548E-2</v>
      </c>
      <c r="N106" s="8"/>
      <c r="O106" s="8"/>
    </row>
    <row r="107" spans="1:15" x14ac:dyDescent="0.3">
      <c r="A107" s="11"/>
      <c r="B107" s="11"/>
      <c r="C107" s="4" t="s">
        <v>66</v>
      </c>
      <c r="D107" s="4">
        <v>14321</v>
      </c>
      <c r="E107" s="4">
        <v>5068</v>
      </c>
      <c r="F107" s="4">
        <v>23594</v>
      </c>
      <c r="G107" s="4">
        <v>13382</v>
      </c>
      <c r="H107" s="4">
        <v>2.5</v>
      </c>
      <c r="I107" s="4">
        <v>2.66</v>
      </c>
      <c r="J107" s="5">
        <f t="shared" si="1"/>
        <v>16.026712001195634</v>
      </c>
      <c r="K107" s="4">
        <v>9.09</v>
      </c>
      <c r="L107" s="9"/>
      <c r="M107" s="9"/>
      <c r="N107" s="8"/>
      <c r="O107" s="8"/>
    </row>
    <row r="108" spans="1:15" x14ac:dyDescent="0.3">
      <c r="A108" s="10" t="s">
        <v>17</v>
      </c>
      <c r="B108" s="10" t="s">
        <v>174</v>
      </c>
      <c r="C108" s="4" t="s">
        <v>141</v>
      </c>
      <c r="D108" s="4">
        <v>9990</v>
      </c>
      <c r="E108" s="4">
        <v>5044</v>
      </c>
      <c r="F108" s="4">
        <v>38584</v>
      </c>
      <c r="G108" s="4">
        <v>22401</v>
      </c>
      <c r="H108" s="4">
        <v>2.19</v>
      </c>
      <c r="I108" s="4">
        <v>2.12</v>
      </c>
      <c r="J108" s="5">
        <f t="shared" ref="J108:J113" si="35">(K108*F108)/G108</f>
        <v>15.656826034552029</v>
      </c>
      <c r="K108" s="4">
        <v>9.09</v>
      </c>
      <c r="L108" s="7">
        <f>(SUM(J108:J109))/2</f>
        <v>15.610966106809432</v>
      </c>
      <c r="M108" s="7">
        <f>STDEV(J108:J109)</f>
        <v>6.4855731783031556E-2</v>
      </c>
      <c r="N108" s="8"/>
      <c r="O108" s="8"/>
    </row>
    <row r="109" spans="1:15" x14ac:dyDescent="0.3">
      <c r="A109" s="11"/>
      <c r="B109" s="11"/>
      <c r="C109" s="4" t="s">
        <v>142</v>
      </c>
      <c r="D109" s="4">
        <v>10513</v>
      </c>
      <c r="E109" s="4">
        <v>5383</v>
      </c>
      <c r="F109" s="4">
        <v>33947</v>
      </c>
      <c r="G109" s="4">
        <v>19825</v>
      </c>
      <c r="H109" s="4">
        <v>2.5099999999999998</v>
      </c>
      <c r="I109" s="4">
        <v>2.1</v>
      </c>
      <c r="J109" s="5">
        <f t="shared" si="35"/>
        <v>15.565106179066834</v>
      </c>
      <c r="K109" s="4">
        <v>9.09</v>
      </c>
      <c r="L109" s="9"/>
      <c r="M109" s="9"/>
      <c r="N109" s="8"/>
      <c r="O109" s="8"/>
    </row>
    <row r="110" spans="1:15" x14ac:dyDescent="0.3">
      <c r="A110" s="10" t="s">
        <v>127</v>
      </c>
      <c r="B110" s="10" t="s">
        <v>174</v>
      </c>
      <c r="C110" s="4" t="s">
        <v>182</v>
      </c>
      <c r="D110" s="4">
        <v>5882</v>
      </c>
      <c r="E110" s="4">
        <v>10140</v>
      </c>
      <c r="F110" s="4">
        <v>28780</v>
      </c>
      <c r="G110" s="4">
        <v>17174</v>
      </c>
      <c r="H110" s="4">
        <v>2.08</v>
      </c>
      <c r="I110" s="4">
        <v>2.48</v>
      </c>
      <c r="J110" s="5">
        <f t="shared" si="35"/>
        <v>15.2329218586235</v>
      </c>
      <c r="K110" s="4">
        <v>9.09</v>
      </c>
      <c r="L110" s="7">
        <f>(SUM(J110:J111))/2</f>
        <v>15.225947203600047</v>
      </c>
      <c r="M110" s="7">
        <f>STDEV(J110:J111)</f>
        <v>9.8636517270419086E-3</v>
      </c>
      <c r="N110" s="8"/>
      <c r="O110" s="8"/>
    </row>
    <row r="111" spans="1:15" x14ac:dyDescent="0.3">
      <c r="A111" s="11"/>
      <c r="B111" s="11"/>
      <c r="C111" s="4" t="s">
        <v>183</v>
      </c>
      <c r="D111" s="4">
        <v>5466</v>
      </c>
      <c r="E111" s="4">
        <v>12069</v>
      </c>
      <c r="F111" s="4">
        <v>29641</v>
      </c>
      <c r="G111" s="4">
        <v>17704</v>
      </c>
      <c r="H111" s="4">
        <v>2.11</v>
      </c>
      <c r="I111" s="4">
        <v>2.68</v>
      </c>
      <c r="J111" s="5">
        <f t="shared" si="35"/>
        <v>15.218972548576593</v>
      </c>
      <c r="K111" s="4">
        <v>9.09</v>
      </c>
      <c r="L111" s="9"/>
      <c r="M111" s="9"/>
      <c r="N111" s="8"/>
      <c r="O111" s="8"/>
    </row>
    <row r="112" spans="1:15" x14ac:dyDescent="0.3">
      <c r="A112" s="10" t="s">
        <v>128</v>
      </c>
      <c r="B112" s="10" t="s">
        <v>174</v>
      </c>
      <c r="C112" s="4" t="s">
        <v>129</v>
      </c>
      <c r="D112" s="4">
        <v>5981</v>
      </c>
      <c r="E112" s="4">
        <v>11430</v>
      </c>
      <c r="F112" s="4">
        <v>33030</v>
      </c>
      <c r="G112" s="4">
        <v>19079</v>
      </c>
      <c r="H112" s="4">
        <v>1.62</v>
      </c>
      <c r="I112" s="4">
        <v>1.99</v>
      </c>
      <c r="J112" s="5">
        <f t="shared" si="35"/>
        <v>15.736815346716286</v>
      </c>
      <c r="K112" s="4">
        <v>9.09</v>
      </c>
      <c r="L112" s="7">
        <f>(SUM(J112:J113))/2</f>
        <v>15.622242101125497</v>
      </c>
      <c r="M112" s="7">
        <f>STDEV(J112:J113)</f>
        <v>0.16203103779959543</v>
      </c>
      <c r="N112" s="8"/>
      <c r="O112" s="8"/>
    </row>
    <row r="113" spans="1:15" x14ac:dyDescent="0.3">
      <c r="A113" s="11"/>
      <c r="B113" s="11"/>
      <c r="C113" s="4" t="s">
        <v>130</v>
      </c>
      <c r="D113" s="4">
        <v>5027</v>
      </c>
      <c r="E113" s="4">
        <v>8601</v>
      </c>
      <c r="F113" s="4">
        <v>32735</v>
      </c>
      <c r="G113" s="4">
        <v>19188</v>
      </c>
      <c r="H113" s="4">
        <v>1.9</v>
      </c>
      <c r="I113" s="4">
        <v>2.2400000000000002</v>
      </c>
      <c r="J113" s="5">
        <f t="shared" si="35"/>
        <v>15.50766885553471</v>
      </c>
      <c r="K113" s="4">
        <v>9.09</v>
      </c>
      <c r="L113" s="9"/>
      <c r="M113" s="9"/>
      <c r="N113" s="9"/>
      <c r="O113" s="9"/>
    </row>
  </sheetData>
  <mergeCells count="232">
    <mergeCell ref="B82:B83"/>
    <mergeCell ref="A82:A83"/>
    <mergeCell ref="B90:B91"/>
    <mergeCell ref="A90:A91"/>
    <mergeCell ref="L90:L91"/>
    <mergeCell ref="M90:M91"/>
    <mergeCell ref="B86:B87"/>
    <mergeCell ref="A86:A87"/>
    <mergeCell ref="L86:L87"/>
    <mergeCell ref="M86:M87"/>
    <mergeCell ref="B88:B89"/>
    <mergeCell ref="A88:A89"/>
    <mergeCell ref="L88:L89"/>
    <mergeCell ref="M88:M89"/>
    <mergeCell ref="B84:B85"/>
    <mergeCell ref="A84:A85"/>
    <mergeCell ref="L84:L85"/>
    <mergeCell ref="M84:M85"/>
    <mergeCell ref="L82:L83"/>
    <mergeCell ref="M82:M83"/>
    <mergeCell ref="B74:B75"/>
    <mergeCell ref="A74:A75"/>
    <mergeCell ref="L74:L75"/>
    <mergeCell ref="M74:M75"/>
    <mergeCell ref="B70:B71"/>
    <mergeCell ref="A70:A71"/>
    <mergeCell ref="L70:L71"/>
    <mergeCell ref="M70:M71"/>
    <mergeCell ref="B80:B81"/>
    <mergeCell ref="A80:A81"/>
    <mergeCell ref="L80:L81"/>
    <mergeCell ref="M80:M81"/>
    <mergeCell ref="B76:B77"/>
    <mergeCell ref="A76:A77"/>
    <mergeCell ref="L76:L77"/>
    <mergeCell ref="M76:M77"/>
    <mergeCell ref="B78:B79"/>
    <mergeCell ref="A78:A79"/>
    <mergeCell ref="L78:L79"/>
    <mergeCell ref="M78:M79"/>
    <mergeCell ref="B62:B63"/>
    <mergeCell ref="A62:A63"/>
    <mergeCell ref="L62:L63"/>
    <mergeCell ref="M62:M63"/>
    <mergeCell ref="B64:B65"/>
    <mergeCell ref="A64:A65"/>
    <mergeCell ref="L64:L65"/>
    <mergeCell ref="M64:M65"/>
    <mergeCell ref="B72:B73"/>
    <mergeCell ref="A72:A73"/>
    <mergeCell ref="L72:L73"/>
    <mergeCell ref="M72:M73"/>
    <mergeCell ref="B110:B111"/>
    <mergeCell ref="A110:A111"/>
    <mergeCell ref="L110:L111"/>
    <mergeCell ref="M110:M111"/>
    <mergeCell ref="B112:B113"/>
    <mergeCell ref="A112:A113"/>
    <mergeCell ref="L112:L113"/>
    <mergeCell ref="M112:M113"/>
    <mergeCell ref="B106:B107"/>
    <mergeCell ref="A106:A107"/>
    <mergeCell ref="L106:L107"/>
    <mergeCell ref="M106:M107"/>
    <mergeCell ref="B108:B109"/>
    <mergeCell ref="A108:A109"/>
    <mergeCell ref="L108:L109"/>
    <mergeCell ref="M108:M109"/>
    <mergeCell ref="B104:B105"/>
    <mergeCell ref="A104:A105"/>
    <mergeCell ref="L104:L105"/>
    <mergeCell ref="M104:M105"/>
    <mergeCell ref="B100:B101"/>
    <mergeCell ref="A100:A101"/>
    <mergeCell ref="L100:L101"/>
    <mergeCell ref="M100:M101"/>
    <mergeCell ref="B102:B103"/>
    <mergeCell ref="A102:A103"/>
    <mergeCell ref="L102:L103"/>
    <mergeCell ref="M102:M103"/>
    <mergeCell ref="B98:B99"/>
    <mergeCell ref="A98:A99"/>
    <mergeCell ref="L98:L99"/>
    <mergeCell ref="M98:M99"/>
    <mergeCell ref="B94:B95"/>
    <mergeCell ref="A94:A95"/>
    <mergeCell ref="L94:L95"/>
    <mergeCell ref="M94:M95"/>
    <mergeCell ref="B96:B97"/>
    <mergeCell ref="A96:A97"/>
    <mergeCell ref="L96:L97"/>
    <mergeCell ref="M96:M97"/>
    <mergeCell ref="B92:B93"/>
    <mergeCell ref="A92:A93"/>
    <mergeCell ref="L92:L93"/>
    <mergeCell ref="M92:M93"/>
    <mergeCell ref="B60:B61"/>
    <mergeCell ref="A60:A61"/>
    <mergeCell ref="L60:L61"/>
    <mergeCell ref="M60:M61"/>
    <mergeCell ref="B56:B57"/>
    <mergeCell ref="A56:A57"/>
    <mergeCell ref="L56:L57"/>
    <mergeCell ref="M56:M57"/>
    <mergeCell ref="B58:B59"/>
    <mergeCell ref="A58:A59"/>
    <mergeCell ref="L58:L59"/>
    <mergeCell ref="M58:M59"/>
    <mergeCell ref="B66:B67"/>
    <mergeCell ref="A66:A67"/>
    <mergeCell ref="L66:L67"/>
    <mergeCell ref="M66:M67"/>
    <mergeCell ref="B68:B69"/>
    <mergeCell ref="A68:A69"/>
    <mergeCell ref="L68:L69"/>
    <mergeCell ref="M68:M69"/>
    <mergeCell ref="B52:B53"/>
    <mergeCell ref="A52:A53"/>
    <mergeCell ref="L52:L53"/>
    <mergeCell ref="M52:M53"/>
    <mergeCell ref="B54:B55"/>
    <mergeCell ref="A54:A55"/>
    <mergeCell ref="L54:L55"/>
    <mergeCell ref="M54:M55"/>
    <mergeCell ref="B48:B49"/>
    <mergeCell ref="A48:A49"/>
    <mergeCell ref="L48:L49"/>
    <mergeCell ref="M48:M49"/>
    <mergeCell ref="B50:B51"/>
    <mergeCell ref="A50:A51"/>
    <mergeCell ref="L50:L51"/>
    <mergeCell ref="M50:M51"/>
    <mergeCell ref="B44:B45"/>
    <mergeCell ref="A44:A45"/>
    <mergeCell ref="L44:L45"/>
    <mergeCell ref="M44:M45"/>
    <mergeCell ref="B46:B47"/>
    <mergeCell ref="A46:A47"/>
    <mergeCell ref="L46:L47"/>
    <mergeCell ref="M46:M47"/>
    <mergeCell ref="B40:B41"/>
    <mergeCell ref="A40:A41"/>
    <mergeCell ref="L40:L41"/>
    <mergeCell ref="M40:M41"/>
    <mergeCell ref="B42:B43"/>
    <mergeCell ref="A42:A43"/>
    <mergeCell ref="L42:L43"/>
    <mergeCell ref="M42:M43"/>
    <mergeCell ref="B36:B37"/>
    <mergeCell ref="A36:A37"/>
    <mergeCell ref="L36:L37"/>
    <mergeCell ref="M36:M37"/>
    <mergeCell ref="B38:B39"/>
    <mergeCell ref="A38:A39"/>
    <mergeCell ref="L38:L39"/>
    <mergeCell ref="M38:M39"/>
    <mergeCell ref="B32:B33"/>
    <mergeCell ref="A32:A33"/>
    <mergeCell ref="L32:L33"/>
    <mergeCell ref="M32:M33"/>
    <mergeCell ref="B34:B35"/>
    <mergeCell ref="A34:A35"/>
    <mergeCell ref="L34:L35"/>
    <mergeCell ref="M34:M35"/>
    <mergeCell ref="B28:B29"/>
    <mergeCell ref="A28:A29"/>
    <mergeCell ref="L28:L29"/>
    <mergeCell ref="M28:M29"/>
    <mergeCell ref="B30:B31"/>
    <mergeCell ref="A30:A31"/>
    <mergeCell ref="L30:L31"/>
    <mergeCell ref="M30:M31"/>
    <mergeCell ref="B26:B27"/>
    <mergeCell ref="A26:A27"/>
    <mergeCell ref="L26:L27"/>
    <mergeCell ref="M26:M27"/>
    <mergeCell ref="B22:B23"/>
    <mergeCell ref="A22:A23"/>
    <mergeCell ref="L22:L23"/>
    <mergeCell ref="M22:M23"/>
    <mergeCell ref="B24:B25"/>
    <mergeCell ref="A24:A25"/>
    <mergeCell ref="L24:L25"/>
    <mergeCell ref="M24:M25"/>
    <mergeCell ref="B20:B21"/>
    <mergeCell ref="A20:A21"/>
    <mergeCell ref="L20:L21"/>
    <mergeCell ref="M20:M21"/>
    <mergeCell ref="B6:B7"/>
    <mergeCell ref="A6:A7"/>
    <mergeCell ref="L6:L7"/>
    <mergeCell ref="M6:M7"/>
    <mergeCell ref="B16:B17"/>
    <mergeCell ref="A16:A17"/>
    <mergeCell ref="L16:L17"/>
    <mergeCell ref="M16:M17"/>
    <mergeCell ref="B18:B19"/>
    <mergeCell ref="A18:A19"/>
    <mergeCell ref="L18:L19"/>
    <mergeCell ref="M18:M19"/>
    <mergeCell ref="B12:B13"/>
    <mergeCell ref="A12:A13"/>
    <mergeCell ref="L12:L13"/>
    <mergeCell ref="M12:M13"/>
    <mergeCell ref="B14:B15"/>
    <mergeCell ref="A14:A15"/>
    <mergeCell ref="L14:L15"/>
    <mergeCell ref="M14:M15"/>
    <mergeCell ref="N32:N61"/>
    <mergeCell ref="O32:O61"/>
    <mergeCell ref="N92:N113"/>
    <mergeCell ref="O92:O113"/>
    <mergeCell ref="N62:N91"/>
    <mergeCell ref="O62:O91"/>
    <mergeCell ref="B2:B3"/>
    <mergeCell ref="A2:A3"/>
    <mergeCell ref="L2:L3"/>
    <mergeCell ref="M2:M3"/>
    <mergeCell ref="B4:B5"/>
    <mergeCell ref="A4:A5"/>
    <mergeCell ref="L4:L5"/>
    <mergeCell ref="M4:M5"/>
    <mergeCell ref="N2:N31"/>
    <mergeCell ref="O2:O31"/>
    <mergeCell ref="B8:B9"/>
    <mergeCell ref="A8:A9"/>
    <mergeCell ref="L8:L9"/>
    <mergeCell ref="M8:M9"/>
    <mergeCell ref="B10:B11"/>
    <mergeCell ref="A10:A11"/>
    <mergeCell ref="L10:L11"/>
    <mergeCell ref="M10:M11"/>
  </mergeCells>
  <pageMargins left="0.25" right="0.25" top="0.75" bottom="0.75" header="0.3" footer="0.3"/>
  <pageSetup paperSize="9" scale="4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Flowcytometry_host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bioflora</dc:creator>
  <cp:lastModifiedBy>Alba Sotomayor Alge</cp:lastModifiedBy>
  <cp:lastPrinted>2023-10-26T10:56:41Z</cp:lastPrinted>
  <dcterms:created xsi:type="dcterms:W3CDTF">2023-09-22T12:27:27Z</dcterms:created>
  <dcterms:modified xsi:type="dcterms:W3CDTF">2025-05-27T20:12:52Z</dcterms:modified>
</cp:coreProperties>
</file>