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annsmith/Desktop/Thesis Repo/Data/"/>
    </mc:Choice>
  </mc:AlternateContent>
  <xr:revisionPtr revIDLastSave="0" documentId="8_{0246B132-726A-C841-B098-CD45C45909E2}" xr6:coauthVersionLast="47" xr6:coauthVersionMax="47" xr10:uidLastSave="{00000000-0000-0000-0000-000000000000}"/>
  <bookViews>
    <workbookView xWindow="0" yWindow="500" windowWidth="28800" windowHeight="16520" firstSheet="1" activeTab="1" xr2:uid="{4DC6A3B1-BFB6-054B-83BA-7503BBC488E2}"/>
  </bookViews>
  <sheets>
    <sheet name="Master Sheet" sheetId="14" r:id="rId1"/>
    <sheet name="Official Thesis Sample Logs" sheetId="7" r:id="rId2"/>
    <sheet name="CINMS-All" sheetId="6" r:id="rId3"/>
    <sheet name="All Samples" sheetId="1" r:id="rId4"/>
    <sheet name="Kelp MP Count" sheetId="13" r:id="rId5"/>
    <sheet name="Niskin Blanks" sheetId="4" r:id="rId6"/>
    <sheet name="sample locations" sheetId="12" r:id="rId7"/>
    <sheet name="NA122" sheetId="15" r:id="rId8"/>
    <sheet name="NA123" sheetId="17" r:id="rId9"/>
    <sheet name="NA123_cleaned" sheetId="18" r:id="rId10"/>
    <sheet name="Pelagic Samples" sheetId="20" r:id="rId11"/>
    <sheet name="Benthic Communities" sheetId="22" r:id="rId12"/>
    <sheet name="NA122-cleaned" sheetId="19" r:id="rId13"/>
    <sheet name="original count niskins" sheetId="3" r:id="rId14"/>
  </sheets>
  <definedNames>
    <definedName name="_xlnm._FilterDatabase" localSheetId="3" hidden="1">'All Samples'!$A$1:$W$90</definedName>
    <definedName name="_xlnm._FilterDatabase" localSheetId="1" hidden="1">'Official Thesis Sample Logs'!$A$1:$N$164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2" i="7"/>
  <c r="G8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3" i="7"/>
  <c r="G7" i="7"/>
  <c r="G6" i="7"/>
  <c r="G4" i="7"/>
  <c r="G3" i="7"/>
  <c r="G2" i="7"/>
  <c r="G30" i="7"/>
  <c r="G34" i="7"/>
  <c r="G102" i="7"/>
  <c r="G26" i="7"/>
  <c r="G50" i="7"/>
  <c r="G51" i="7"/>
  <c r="G56" i="7"/>
  <c r="G104" i="7"/>
  <c r="G10" i="7"/>
  <c r="G9" i="7"/>
  <c r="G32" i="7"/>
  <c r="G86" i="7"/>
  <c r="G85" i="7"/>
  <c r="G84" i="7"/>
  <c r="G83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6" i="7"/>
  <c r="G15" i="7"/>
  <c r="G63" i="7"/>
  <c r="G31" i="7"/>
  <c r="G33" i="7"/>
  <c r="G38" i="7"/>
  <c r="G39" i="7"/>
  <c r="G122" i="7"/>
  <c r="G121" i="7"/>
  <c r="G120" i="7"/>
  <c r="G119" i="7"/>
  <c r="G118" i="7"/>
  <c r="G29" i="7"/>
  <c r="G41" i="7"/>
  <c r="G44" i="7"/>
  <c r="G123" i="7"/>
  <c r="G55" i="7"/>
  <c r="G67" i="7"/>
  <c r="G68" i="7"/>
  <c r="G75" i="7"/>
  <c r="G89" i="7"/>
  <c r="G88" i="7"/>
  <c r="G87" i="7"/>
  <c r="G101" i="7"/>
  <c r="G100" i="7"/>
  <c r="G99" i="7"/>
  <c r="G98" i="7"/>
  <c r="G97" i="7"/>
  <c r="G96" i="7"/>
  <c r="G23" i="7"/>
  <c r="G22" i="7"/>
  <c r="G21" i="7"/>
  <c r="G24" i="7"/>
  <c r="G40" i="7"/>
  <c r="G59" i="7"/>
  <c r="G70" i="7"/>
  <c r="G69" i="7"/>
  <c r="G28" i="7"/>
  <c r="G27" i="7"/>
  <c r="G54" i="7"/>
  <c r="G53" i="7"/>
  <c r="G65" i="7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97" i="18"/>
  <c r="G98" i="18"/>
  <c r="G95" i="18"/>
  <c r="G94" i="18"/>
  <c r="G93" i="18"/>
  <c r="G83" i="18"/>
  <c r="G82" i="18"/>
  <c r="G43" i="18"/>
  <c r="G42" i="18"/>
  <c r="G28" i="18"/>
  <c r="G14" i="18"/>
  <c r="G13" i="18"/>
  <c r="G12" i="18"/>
  <c r="G2" i="19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2" i="18"/>
  <c r="G91" i="18"/>
  <c r="G90" i="18"/>
  <c r="G89" i="18"/>
  <c r="G88" i="18"/>
  <c r="G87" i="18"/>
  <c r="G86" i="18"/>
  <c r="G85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7" i="18"/>
  <c r="G6" i="18"/>
  <c r="G5" i="18"/>
  <c r="G4" i="18"/>
  <c r="G3" i="18"/>
  <c r="G2" i="18"/>
  <c r="N8" i="15" l="1"/>
  <c r="N10" i="15"/>
  <c r="N11" i="15"/>
  <c r="N12" i="15"/>
  <c r="N17" i="15"/>
  <c r="N18" i="15"/>
  <c r="N19" i="15"/>
  <c r="N20" i="15"/>
  <c r="N21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2" i="17"/>
  <c r="K18" i="4"/>
  <c r="J18" i="4"/>
  <c r="K9" i="4"/>
  <c r="J9" i="4"/>
  <c r="J3" i="4"/>
  <c r="J4" i="4"/>
  <c r="J5" i="4"/>
  <c r="J6" i="4"/>
  <c r="J7" i="4"/>
  <c r="J8" i="4"/>
  <c r="J12" i="4"/>
  <c r="J13" i="4"/>
  <c r="J14" i="4"/>
  <c r="J15" i="4"/>
  <c r="J16" i="4"/>
  <c r="J17" i="4"/>
  <c r="K3" i="4"/>
  <c r="K4" i="4"/>
  <c r="K5" i="4"/>
  <c r="K6" i="4"/>
  <c r="K7" i="4"/>
  <c r="K8" i="4"/>
  <c r="K12" i="4"/>
  <c r="K13" i="4"/>
  <c r="K14" i="4"/>
  <c r="K15" i="4"/>
  <c r="K16" i="4"/>
  <c r="K17" i="4"/>
  <c r="K2" i="4"/>
  <c r="J2" i="4"/>
  <c r="M3" i="15"/>
  <c r="M4" i="15"/>
  <c r="M5" i="15"/>
  <c r="M6" i="15"/>
  <c r="M7" i="15"/>
  <c r="M9" i="15"/>
  <c r="M13" i="15"/>
  <c r="M14" i="15"/>
  <c r="M15" i="15"/>
  <c r="M16" i="15"/>
  <c r="M22" i="15"/>
  <c r="M23" i="15"/>
  <c r="M24" i="15"/>
  <c r="M25" i="15"/>
  <c r="M26" i="15"/>
  <c r="M27" i="15"/>
  <c r="L3" i="15"/>
  <c r="N3" i="15" s="1"/>
  <c r="L4" i="15"/>
  <c r="N4" i="15" s="1"/>
  <c r="L5" i="15"/>
  <c r="N5" i="15" s="1"/>
  <c r="L6" i="15"/>
  <c r="N6" i="15" s="1"/>
  <c r="L7" i="15"/>
  <c r="N7" i="15" s="1"/>
  <c r="L9" i="15"/>
  <c r="N9" i="15" s="1"/>
  <c r="L13" i="15"/>
  <c r="N13" i="15" s="1"/>
  <c r="L14" i="15"/>
  <c r="N14" i="15" s="1"/>
  <c r="L15" i="15"/>
  <c r="N15" i="15" s="1"/>
  <c r="L16" i="15"/>
  <c r="N16" i="15" s="1"/>
  <c r="L22" i="15"/>
  <c r="N22" i="15" s="1"/>
  <c r="L23" i="15"/>
  <c r="N23" i="15" s="1"/>
  <c r="L24" i="15"/>
  <c r="N24" i="15" s="1"/>
  <c r="L25" i="15"/>
  <c r="N25" i="15" s="1"/>
  <c r="L26" i="15"/>
  <c r="N26" i="15" s="1"/>
  <c r="L27" i="15"/>
  <c r="N27" i="15" s="1"/>
  <c r="M2" i="15"/>
  <c r="L2" i="15"/>
  <c r="N2" i="15" s="1"/>
  <c r="I27" i="15"/>
  <c r="I26" i="15"/>
  <c r="I25" i="15"/>
  <c r="I24" i="15"/>
  <c r="I23" i="15"/>
  <c r="I22" i="15"/>
  <c r="I16" i="15"/>
  <c r="I15" i="15"/>
  <c r="I14" i="15"/>
  <c r="I13" i="15"/>
  <c r="I9" i="15"/>
  <c r="I7" i="15"/>
  <c r="I6" i="15"/>
  <c r="I5" i="15"/>
  <c r="I4" i="15"/>
  <c r="I3" i="15"/>
  <c r="I2" i="15"/>
  <c r="C9" i="13"/>
  <c r="D9" i="13"/>
  <c r="B9" i="13"/>
  <c r="D3" i="13"/>
  <c r="D4" i="13"/>
  <c r="D5" i="13"/>
  <c r="D6" i="13"/>
  <c r="D7" i="13"/>
  <c r="D8" i="13"/>
  <c r="D2" i="13"/>
  <c r="C2" i="13"/>
  <c r="H17" i="4"/>
  <c r="H16" i="4"/>
  <c r="H15" i="4"/>
  <c r="H14" i="4"/>
  <c r="H13" i="4"/>
  <c r="H12" i="4"/>
  <c r="H8" i="4"/>
  <c r="H7" i="4"/>
  <c r="H6" i="4"/>
  <c r="H5" i="4"/>
  <c r="H4" i="4"/>
  <c r="H3" i="4"/>
  <c r="H2" i="4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<sst xmlns="http://schemas.openxmlformats.org/spreadsheetml/2006/main" count="4378" uniqueCount="875">
  <si>
    <t>EventLog ID</t>
  </si>
  <si>
    <t>WetLab Sample ID</t>
  </si>
  <si>
    <t>Dive ID</t>
  </si>
  <si>
    <t>Time Start (UTC)</t>
  </si>
  <si>
    <t>Time Finish (UTC)</t>
  </si>
  <si>
    <t>Date-Time Logged (UTC)</t>
  </si>
  <si>
    <t>Latitude</t>
  </si>
  <si>
    <t>Longitude</t>
  </si>
  <si>
    <t>Depth (m)
Paroscientific Digiquartz</t>
  </si>
  <si>
    <t>Sample type</t>
  </si>
  <si>
    <t>Vehicle</t>
  </si>
  <si>
    <t>Eventlog Description</t>
  </si>
  <si>
    <t>Temp (degC)
Seabird FastCat 49Plus</t>
  </si>
  <si>
    <t>Salinity (psu)
Seabird FastCat 49Plus</t>
  </si>
  <si>
    <t>Oxygen (μmoles/L)
Aanderaa Oxygen Optode 3830</t>
  </si>
  <si>
    <t>Corrected O2data (x0.813)</t>
  </si>
  <si>
    <t>WetLab Description – Overall sample</t>
  </si>
  <si>
    <t>WetLab Description – Subsample</t>
  </si>
  <si>
    <t>Preservation</t>
  </si>
  <si>
    <t>Subsample Metrics</t>
  </si>
  <si>
    <t>Recipient</t>
  </si>
  <si>
    <t>Storage</t>
  </si>
  <si>
    <t>NA122-005</t>
  </si>
  <si>
    <t>Na122-005-03-CSU</t>
  </si>
  <si>
    <t>H1823</t>
  </si>
  <si>
    <t>2022-10-07T11:39:41.105Z</t>
  </si>
  <si>
    <t>Niskin</t>
  </si>
  <si>
    <t>Hercules/Argus</t>
  </si>
  <si>
    <t>water sample by mound that primnoid amd sponge were sampled at</t>
  </si>
  <si>
    <t>Split for OA, eDNA, and microplastics</t>
  </si>
  <si>
    <t>Volume 2000mL</t>
  </si>
  <si>
    <t>2000mL</t>
  </si>
  <si>
    <t>CSU</t>
  </si>
  <si>
    <t>NA122-008</t>
  </si>
  <si>
    <t>NA122-008-CSU</t>
  </si>
  <si>
    <t>2020-10-07T21:11:03.476Z</t>
  </si>
  <si>
    <t>Slurp</t>
  </si>
  <si>
    <t>Drift Kelp on rocky ledge smooth</t>
  </si>
  <si>
    <t>Kelp sample for microplastics was temporarily lost but recovered on H1824 in flush</t>
  </si>
  <si>
    <t>light green, smooth textured blade of algae, about 45cm</t>
  </si>
  <si>
    <t>Frozen, -20</t>
  </si>
  <si>
    <t>Whirlpak</t>
  </si>
  <si>
    <t>NA122-011</t>
  </si>
  <si>
    <t>NA122-011-03-CSU</t>
  </si>
  <si>
    <t>2022-10-08T00:23:05.987Z</t>
  </si>
  <si>
    <t>niskin water sample in area with no visible corals for background record</t>
  </si>
  <si>
    <t>NA122-012</t>
  </si>
  <si>
    <t>NA122-012-02-CSU</t>
  </si>
  <si>
    <t>2021-10-08T01:36:06.128Z</t>
  </si>
  <si>
    <t>1041m just off of a wall with crinoids</t>
  </si>
  <si>
    <t>Split for OA and microplastics</t>
  </si>
  <si>
    <t>3000mL</t>
  </si>
  <si>
    <t>NA122-013</t>
  </si>
  <si>
    <t>NA122-013-03-CSU</t>
  </si>
  <si>
    <t>2022-10-08T02:18:35.949Z</t>
  </si>
  <si>
    <t>452m in water column sample</t>
  </si>
  <si>
    <t>1000mL</t>
  </si>
  <si>
    <t>NA122-014</t>
  </si>
  <si>
    <t>NA122-014-02-CSU</t>
  </si>
  <si>
    <t>2021-10-08T02:34:23.562Z</t>
  </si>
  <si>
    <t>about 250m in water column sample for microplastics</t>
  </si>
  <si>
    <t>3500mL</t>
  </si>
  <si>
    <t>NA122-017</t>
  </si>
  <si>
    <t>NA122-017-03-CSU</t>
  </si>
  <si>
    <t>H1824</t>
  </si>
  <si>
    <t>2020-10-08T09:25:32.459Z</t>
  </si>
  <si>
    <t>Next to the Keratoisis coral</t>
  </si>
  <si>
    <t>Split for OA, eDNA, and microplastics 986m</t>
  </si>
  <si>
    <t>Microplastic filttering, 2L</t>
  </si>
  <si>
    <t>NA122-021</t>
  </si>
  <si>
    <t>NA122-021-E-CSU</t>
  </si>
  <si>
    <t>2020-10-08T17:24:25.042Z</t>
  </si>
  <si>
    <t>Piece of kelp cut from a larger kelp fall.</t>
  </si>
  <si>
    <t>Cluster of kelp with fouling. Associates taken for sorting later at CSU</t>
  </si>
  <si>
    <t>Kelp in Whirlpack, frozen -20</t>
  </si>
  <si>
    <t>NA122-028</t>
  </si>
  <si>
    <t>NA122-028-02-CSU</t>
  </si>
  <si>
    <t>2020-10-09T07:08:47.514Z</t>
  </si>
  <si>
    <t>water sample at 100 m depth (+700m above the seafloor)</t>
  </si>
  <si>
    <t>Microplastics, 2 L</t>
  </si>
  <si>
    <t>petri dish</t>
  </si>
  <si>
    <t>NA122-040</t>
  </si>
  <si>
    <t>NA122-040-03-CSU</t>
  </si>
  <si>
    <t>H1825</t>
  </si>
  <si>
    <t>2020-10-10T18:48:39.919Z</t>
  </si>
  <si>
    <t>Water sample in area of whalefall for eDNA and microplastics and/or POM. 3240m depth.</t>
  </si>
  <si>
    <t>Water sample immediately adjacent to the whale fall/ Osexad worms,acorn worms, squat lobsters, eel pout, occasional fish.</t>
  </si>
  <si>
    <t>5.5 L filtered</t>
  </si>
  <si>
    <t>NA122-041</t>
  </si>
  <si>
    <t>NA122-041-CSU</t>
  </si>
  <si>
    <t>2020-10-10T20:05:08.959Z</t>
  </si>
  <si>
    <t>Taken at 2,000m for microplastics and possibly POM</t>
  </si>
  <si>
    <t>Niskin fired at 2,000m for microplastics</t>
  </si>
  <si>
    <t>5L filtered</t>
  </si>
  <si>
    <t>NA122-042</t>
  </si>
  <si>
    <t>NA122-042-CSU</t>
  </si>
  <si>
    <t>2020-10-10T20:41:01.658Z</t>
  </si>
  <si>
    <t>1,000m for microplastics</t>
  </si>
  <si>
    <t>Niskin fired at 1,000m for microplastics</t>
  </si>
  <si>
    <t>5 L filtered</t>
  </si>
  <si>
    <t>NA122-043</t>
  </si>
  <si>
    <t>NA122-043-CSU</t>
  </si>
  <si>
    <t>2020-10-10T21:01:36.448Z</t>
  </si>
  <si>
    <t>Niskin number 5 for microplastics</t>
  </si>
  <si>
    <t>Niskin fired at 500m for microplastics</t>
  </si>
  <si>
    <t>NA122-044</t>
  </si>
  <si>
    <t>NA122-044-CSU</t>
  </si>
  <si>
    <t>2020-10-10T21:18:04.493Z</t>
  </si>
  <si>
    <t>100m niskin number 6 for microplastics</t>
  </si>
  <si>
    <t>Niskin fired at 100m for microplastics</t>
  </si>
  <si>
    <t>NA122-045</t>
  </si>
  <si>
    <t>NA122-045-E-CSU</t>
  </si>
  <si>
    <t>H1827</t>
  </si>
  <si>
    <t>2020-10-14T17:44:56.529Z</t>
  </si>
  <si>
    <t>ROVGrab</t>
  </si>
  <si>
    <t>cluster of kelp or seaweed</t>
  </si>
  <si>
    <t>58cm of seaweed cluster with multiple small branches and small blades</t>
  </si>
  <si>
    <t>whole kelp frozen -20 in ziploc</t>
  </si>
  <si>
    <t>Ziploc</t>
  </si>
  <si>
    <t>NA122-048</t>
  </si>
  <si>
    <t>NA122-048-B-CSU</t>
  </si>
  <si>
    <t>2020-10-14T20:34:39.726Z</t>
  </si>
  <si>
    <t>Pink fragile urchins slurped and put into biobox</t>
  </si>
  <si>
    <t>Two light pink fragile urchins, small one 5cm, large one 8cm</t>
  </si>
  <si>
    <t>CSU whole urchins, glass jar</t>
  </si>
  <si>
    <t>95% EtOH</t>
  </si>
  <si>
    <t>Glass Jar</t>
  </si>
  <si>
    <t>NA122-049</t>
  </si>
  <si>
    <t>NA122-049-01-E-CSU</t>
  </si>
  <si>
    <t>2020-10-14T20:35:20.723Z</t>
  </si>
  <si>
    <t>PushCore</t>
  </si>
  <si>
    <t>Push core near the urchins</t>
  </si>
  <si>
    <t>16cm sediment core, top layer darker bottom layer is lighter mud, cracks in mud</t>
  </si>
  <si>
    <t>CSU remaining 15cm</t>
  </si>
  <si>
    <t>NA122-050</t>
  </si>
  <si>
    <t>NA122-050-02-CSU</t>
  </si>
  <si>
    <t>2020-10-14T20:43:34.242Z</t>
  </si>
  <si>
    <t>At begining of next transect and after urchin sampling</t>
  </si>
  <si>
    <t>water filtered for eDNA as a control, no corals, and for microplastics</t>
  </si>
  <si>
    <t>volume filtered: 3.5L</t>
  </si>
  <si>
    <t>NA122-056</t>
  </si>
  <si>
    <t>NA122-056-03-CSU</t>
  </si>
  <si>
    <t>2020-10-14T23:57:35.338Z</t>
  </si>
  <si>
    <t>By the Swiftia and sponge collected</t>
  </si>
  <si>
    <t>Water filtered for eDNA, microplastics, eDNA and POM</t>
  </si>
  <si>
    <t>volume filtered: 1L</t>
  </si>
  <si>
    <t>NA122-059</t>
  </si>
  <si>
    <t>NA122-059-CSU</t>
  </si>
  <si>
    <t>2020-10-15T02:35:39.683Z</t>
  </si>
  <si>
    <t>Water sample in water column at 200m depth for microplastics</t>
  </si>
  <si>
    <t>water filtered for microplastics</t>
  </si>
  <si>
    <t>volume filtered: 4L</t>
  </si>
  <si>
    <t>NA122-060</t>
  </si>
  <si>
    <t>NA122-060-CSU</t>
  </si>
  <si>
    <t>2020-10-15T02:46:02.906Z</t>
  </si>
  <si>
    <t>Water column sample at 50m for microplastics</t>
  </si>
  <si>
    <t>NA122-061</t>
  </si>
  <si>
    <t>NA122-061-01-B-CSU</t>
  </si>
  <si>
    <t>H1828</t>
  </si>
  <si>
    <t>2020-10-15T09:07:14.531Z</t>
  </si>
  <si>
    <t>Sea pens in soft sediment, Stachyptilum sp.</t>
  </si>
  <si>
    <t>5 Stachyptilum pens, various sizes, 12 cm, 10cm, 9cm, 9.5cm, 7cm and sediment</t>
  </si>
  <si>
    <t>12cm pen, glass jar 95% EtOH</t>
  </si>
  <si>
    <t>NA122-061-02-B-CSU</t>
  </si>
  <si>
    <t>10cm pen, glass jar, 95% EtOH</t>
  </si>
  <si>
    <t>NA122-061-03-B-CSU</t>
  </si>
  <si>
    <t>9cm pen, glass jar, 95% EtOH</t>
  </si>
  <si>
    <t>NA122-061-04-B-CSU</t>
  </si>
  <si>
    <t>9.5cm pen, glass jar, 95% EtOH</t>
  </si>
  <si>
    <t>NA122-061-05-B-CSU</t>
  </si>
  <si>
    <t>7cm pen, glass jar, 95% EtOH</t>
  </si>
  <si>
    <t>NA122-061-06-B-CSU</t>
  </si>
  <si>
    <t>Sediment, frozen -20</t>
  </si>
  <si>
    <t>NA122-062</t>
  </si>
  <si>
    <t>NA122-062A-01-E-CSU</t>
  </si>
  <si>
    <t>2020-10-15T09:20:28.415Z</t>
  </si>
  <si>
    <t>Push Core near sea pen collection</t>
  </si>
  <si>
    <t xml:space="preserve"> Brown sediment with spots of black, no clear stratification, mollusc shell  </t>
  </si>
  <si>
    <t>microplastics, frozen -20, core A</t>
  </si>
  <si>
    <t>NA122-066</t>
  </si>
  <si>
    <t>NA122-066-B-CSU</t>
  </si>
  <si>
    <t>2020-10-15T13:25:12.462Z</t>
  </si>
  <si>
    <t>light pink urchin, soft sed by sea pens</t>
  </si>
  <si>
    <t>2 urchins, one smashed the other intact, whole urchin 5 cm</t>
  </si>
  <si>
    <t>Urchins whole</t>
  </si>
  <si>
    <t>NA122-066-01-B-CSU</t>
  </si>
  <si>
    <t>small worms</t>
  </si>
  <si>
    <t>15ml Falcon tube</t>
  </si>
  <si>
    <t>NA122-082</t>
  </si>
  <si>
    <t>NA122-082-02-CSU</t>
  </si>
  <si>
    <t>2020-10-15T20:04:02.758Z</t>
  </si>
  <si>
    <t>Paired with transect H1828-T9</t>
  </si>
  <si>
    <t>Water filtered for eDNA and microplastics</t>
  </si>
  <si>
    <t>Filtered 4 L</t>
  </si>
  <si>
    <t>NA123-007</t>
  </si>
  <si>
    <t>NA123-007-01-CSU</t>
  </si>
  <si>
    <t>H1829</t>
  </si>
  <si>
    <t>2020-10-17T06:04:32.975Z</t>
  </si>
  <si>
    <t xml:space="preserve"> PushCore</t>
  </si>
  <si>
    <t xml:space="preserve"> Hercules/Argus</t>
  </si>
  <si>
    <t xml:space="preserve"> orange tape push core in open sediment area only crab and holothurian nearby. 2/3 full tube. Little observed surface bioturbation.</t>
  </si>
  <si>
    <t>Core depth 17cm total. Top layer is 9cm of black sediment and shell hash, lower volume is 7-8cm and a green brown mud. No obvious bioturbation on surface</t>
  </si>
  <si>
    <t>microplastics top 9 cm</t>
  </si>
  <si>
    <t>Frozen -20</t>
  </si>
  <si>
    <t>9cm</t>
  </si>
  <si>
    <t>glass jar</t>
  </si>
  <si>
    <t>NA123-007-02-CSU</t>
  </si>
  <si>
    <t>2021-10-17T06:04:32.975Z</t>
  </si>
  <si>
    <t>microplastics lower 7 cm</t>
  </si>
  <si>
    <t>7cm</t>
  </si>
  <si>
    <t>NA123-009</t>
  </si>
  <si>
    <t>NA123-009-E-CSU</t>
  </si>
  <si>
    <t>2020-10-17T07:57:12.184Z</t>
  </si>
  <si>
    <t xml:space="preserve"> Slurp</t>
  </si>
  <si>
    <t xml:space="preserve"> blade of drift kelp</t>
  </si>
  <si>
    <t>Macrocystis pyrifera kelp blade. 32 cm tip with prominent wrinkles. No encrusting fauna</t>
  </si>
  <si>
    <t>32 cm</t>
  </si>
  <si>
    <t>whirlpak</t>
  </si>
  <si>
    <t>NA123-011</t>
  </si>
  <si>
    <t>NA123-011-01-E-CSU</t>
  </si>
  <si>
    <t>2020-10-17T08:29:35.282Z</t>
  </si>
  <si>
    <t xml:space="preserve"> Duplicate core</t>
  </si>
  <si>
    <t>Total depth is 15 cm with an ~8cm black sediment and shell hash top layer and 7cm green brown sediment lower layer</t>
  </si>
  <si>
    <t>microplastics top 6 cm</t>
  </si>
  <si>
    <t>6cm</t>
  </si>
  <si>
    <t>NA123-011-02-E-CSU</t>
  </si>
  <si>
    <t>microplastic lower volume</t>
  </si>
  <si>
    <t>NA123-014</t>
  </si>
  <si>
    <t>NA123-014-02-CSU</t>
  </si>
  <si>
    <t>2020-10-17T10:22:36.236Z</t>
  </si>
  <si>
    <t xml:space="preserve"> Niskin</t>
  </si>
  <si>
    <t xml:space="preserve"> Taken near previous coral sample</t>
  </si>
  <si>
    <t>Niskin taken near coral sample</t>
  </si>
  <si>
    <t>microplastics</t>
  </si>
  <si>
    <t>filtered</t>
  </si>
  <si>
    <t>1.4 L</t>
  </si>
  <si>
    <t>NA123-019</t>
  </si>
  <si>
    <t>NA123-019-CSU</t>
  </si>
  <si>
    <t>2020-10-17T14:09:57.897Z</t>
  </si>
  <si>
    <t xml:space="preserve"> In water column, at 700m, some marine snow</t>
  </si>
  <si>
    <t>Taken in water column at 700m depth, light marine snow</t>
  </si>
  <si>
    <t>5L</t>
  </si>
  <si>
    <t>NA123-021</t>
  </si>
  <si>
    <t>NA123-021-CSU</t>
  </si>
  <si>
    <t>2020-10-17T14:45:18.616Z</t>
  </si>
  <si>
    <t xml:space="preserve"> At 50m in water column, a lot more marine snow</t>
  </si>
  <si>
    <t>50 m in water column</t>
  </si>
  <si>
    <t>petridish</t>
  </si>
  <si>
    <t>NA123-023</t>
  </si>
  <si>
    <t>NA123-023-02-CSU</t>
  </si>
  <si>
    <t>H1830</t>
  </si>
  <si>
    <t>2020-10-18T04:03:20.625Z</t>
  </si>
  <si>
    <t>Niskin water sample near Keratoisid coral, alternatipathes, and cf. Bathypathes, also possible Lepidisis in distance</t>
  </si>
  <si>
    <t>Split  water for eDNA and microplastics</t>
  </si>
  <si>
    <t>3.7L filtered</t>
  </si>
  <si>
    <t>3.7L</t>
  </si>
  <si>
    <t>NA123-028</t>
  </si>
  <si>
    <t>NA123-028-02-CSU</t>
  </si>
  <si>
    <t>2020-10-18T09:44:25.897Z</t>
  </si>
  <si>
    <t>Taken in area along slope with 3+ coral species. 3161m depth</t>
  </si>
  <si>
    <t>4L for microplastics</t>
  </si>
  <si>
    <t>4L</t>
  </si>
  <si>
    <t>NA123-029</t>
  </si>
  <si>
    <t>NA123-029-01-E-CSU</t>
  </si>
  <si>
    <t>2020-10-18T10:19:52.095Z</t>
  </si>
  <si>
    <t>taken in soft sediment in between waypoint A10 and A11. 3214m in depth</t>
  </si>
  <si>
    <t>19cm depth core, top 6cm is light brown with bioturbation, lower 12-13cm is grey silty mud</t>
  </si>
  <si>
    <t>top 6cm frozen -20, jar</t>
  </si>
  <si>
    <t>NA123-029-02-E-CSU</t>
  </si>
  <si>
    <t>Bottom ~13 cm in jar frozen -20</t>
  </si>
  <si>
    <t>NA123-033</t>
  </si>
  <si>
    <t>NA123-033-02-CSU</t>
  </si>
  <si>
    <t>2020-10-18T16:50:02.191Z</t>
  </si>
  <si>
    <t>Niskin at 1000 m depth during ascent</t>
  </si>
  <si>
    <t>3.85L microplastics</t>
  </si>
  <si>
    <t>3.85L</t>
  </si>
  <si>
    <t>NA123-034</t>
  </si>
  <si>
    <t>NA123-034-CSU</t>
  </si>
  <si>
    <t>2020-10-18T17:31:46.038Z</t>
  </si>
  <si>
    <t>water sample at 200m during ascent</t>
  </si>
  <si>
    <t>Water for microplastics</t>
  </si>
  <si>
    <t>4L filtered</t>
  </si>
  <si>
    <t>NA123-035</t>
  </si>
  <si>
    <t>NA123-035-CSU</t>
  </si>
  <si>
    <t>2020-10-18T17:41:13.018Z</t>
  </si>
  <si>
    <t>water sample at 50m during ascent</t>
  </si>
  <si>
    <t>NA123-057</t>
  </si>
  <si>
    <t>NA123-057-E-CSU</t>
  </si>
  <si>
    <t>H1832</t>
  </si>
  <si>
    <t>2020-10-20T02:12:24.673Z</t>
  </si>
  <si>
    <t>Green kelp at 3808m</t>
  </si>
  <si>
    <t>Green kelp, visible herbivory, bryozoans, 76cm</t>
  </si>
  <si>
    <t>Frozen -20, kelp for microplastics</t>
  </si>
  <si>
    <t>NA123-062</t>
  </si>
  <si>
    <t>NA123-062-01-CSU</t>
  </si>
  <si>
    <t>2020-10-20T06:34:27.006Z</t>
  </si>
  <si>
    <t>Scotoplanes sp. sea pig ~10cm for microplastics</t>
  </si>
  <si>
    <t>2 sea pigs S. Cfglobosa, translucent pink, 8cm and 6cm</t>
  </si>
  <si>
    <t>8cm sea pig, jar, 95%EtOH</t>
  </si>
  <si>
    <t>NA123-062-02-CSU</t>
  </si>
  <si>
    <t>6cm sea pig, jar, 95% EtOH</t>
  </si>
  <si>
    <t>NA123-063</t>
  </si>
  <si>
    <t>NA123-063-01-E-CSU</t>
  </si>
  <si>
    <t>2020-10-20T06:40:31.843Z</t>
  </si>
  <si>
    <t>push core #2 near sea pig collection. bioturbation on sediment surface. core 2/3 full.</t>
  </si>
  <si>
    <t>Core depth ~24cm top 5cm brown mud, lower layers to bottom gray/brown clay</t>
  </si>
  <si>
    <t>top ~6cm frozen -20 in a jar</t>
  </si>
  <si>
    <t>NA123-063-02-E-CSU</t>
  </si>
  <si>
    <t>remaining, frozen -20 in jar</t>
  </si>
  <si>
    <t>NA123-065</t>
  </si>
  <si>
    <t>NA123-065-03-CSU</t>
  </si>
  <si>
    <t>020-10-20T06:51:10.703Z</t>
  </si>
  <si>
    <t>Niskin bottles 1 and 2 in area of Radicipes, sea pig collection, sea pens.</t>
  </si>
  <si>
    <t>Water split for eDNA, POM, and Microplastics</t>
  </si>
  <si>
    <t>microplastics 2L</t>
  </si>
  <si>
    <t>Filteres</t>
  </si>
  <si>
    <t>2 L</t>
  </si>
  <si>
    <t>NA123-067</t>
  </si>
  <si>
    <t>NA123-067-01-B-CSU</t>
  </si>
  <si>
    <t>2020-10-20T08:55:14.868Z</t>
  </si>
  <si>
    <t>Bathyalcyon robustus coral</t>
  </si>
  <si>
    <t>Bathyalcyon robustom, 15cm tall, 2 polyps 4cm tall each, reddish brown color, polyps darker red, white sea cucumber associate</t>
  </si>
  <si>
    <t>white Holothorian in mud, tube</t>
  </si>
  <si>
    <t>15 ml falcon tube</t>
  </si>
  <si>
    <t>NA123-068</t>
  </si>
  <si>
    <t>NA123-068-02-CSU</t>
  </si>
  <si>
    <t>2020-10-20T10:18:16.147Z</t>
  </si>
  <si>
    <t>Taken adjasent to rocky cliff wall with 4+ species of corals</t>
  </si>
  <si>
    <t>Water for eDNA and Microplastics</t>
  </si>
  <si>
    <t>Microplastics</t>
  </si>
  <si>
    <t>1L</t>
  </si>
  <si>
    <t>NA123-072</t>
  </si>
  <si>
    <t>NA123-072-02-CSU</t>
  </si>
  <si>
    <t>2020-10-20T20:27:14.892Z</t>
  </si>
  <si>
    <t>Fired at 2900m near rock wall</t>
  </si>
  <si>
    <t>microplastics 1L</t>
  </si>
  <si>
    <t>1 L</t>
  </si>
  <si>
    <t>NA123-073</t>
  </si>
  <si>
    <t>NA123-073-02-CSU</t>
  </si>
  <si>
    <t>2020-10-20T22:20:12.954Z</t>
  </si>
  <si>
    <t>taken at 700m in the water column</t>
  </si>
  <si>
    <t>NA123-076</t>
  </si>
  <si>
    <t>NA123-076-01-B-CSU</t>
  </si>
  <si>
    <t>H1833</t>
  </si>
  <si>
    <t>2020-10-21T09:03:20.754Z</t>
  </si>
  <si>
    <t>3 Fragile pink urchins</t>
  </si>
  <si>
    <t>3 pink urchins 8cm, 7cm, 7cm diameters. Cracked to fit into jar</t>
  </si>
  <si>
    <t>1 urchin, 8cm</t>
  </si>
  <si>
    <t>NA123-076-02-B-CSU</t>
  </si>
  <si>
    <t>1 urchin, 7cm</t>
  </si>
  <si>
    <t>NA123-076-03-B-CSU</t>
  </si>
  <si>
    <t>NA123-077</t>
  </si>
  <si>
    <t>NA123-077-01-CSU</t>
  </si>
  <si>
    <t>2020-10-21T09:06:02.387Z</t>
  </si>
  <si>
    <t>taken near urchins</t>
  </si>
  <si>
    <t>water for microplastics</t>
  </si>
  <si>
    <t>1L filtered</t>
  </si>
  <si>
    <t>NA123-078</t>
  </si>
  <si>
    <t>NA123-078-01-CSU</t>
  </si>
  <si>
    <t>2020-10-21T10:48:46.285Z</t>
  </si>
  <si>
    <t>Taken at 200m for microplastics</t>
  </si>
  <si>
    <t>2L filtered</t>
  </si>
  <si>
    <t>NA123-079</t>
  </si>
  <si>
    <t>NA123-079-01-CSU</t>
  </si>
  <si>
    <t>2020-10-21T10:57:58.445Z</t>
  </si>
  <si>
    <t>Taken at 50m for microplastics</t>
  </si>
  <si>
    <t>3L filtered</t>
  </si>
  <si>
    <t>NA123-081</t>
  </si>
  <si>
    <t>NA123-081-B-CSU</t>
  </si>
  <si>
    <t>H1834</t>
  </si>
  <si>
    <t>2020-10-21T21:37:04.406Z</t>
  </si>
  <si>
    <t>2 Small urchins near large rock in sediment. Surrounded by sea grass</t>
  </si>
  <si>
    <t>2 urchins, 2.5 cm and 3.5 cm diameter. Snail not found in collection.</t>
  </si>
  <si>
    <t>2 urchins</t>
  </si>
  <si>
    <t>2.5cm, 3.5cm</t>
  </si>
  <si>
    <t>glass jars</t>
  </si>
  <si>
    <t>NA123-082</t>
  </si>
  <si>
    <t>NA123-082-01-E-CSU</t>
  </si>
  <si>
    <t>2020-10-21T21:46:31.258Z</t>
  </si>
  <si>
    <t>Taken near collected pink urchins on a large rock in soft sediment</t>
  </si>
  <si>
    <t>22.5 cm total height. Uniform gren/brow  color througout with little visible bioturbation and one red worm.</t>
  </si>
  <si>
    <t>top 6cm</t>
  </si>
  <si>
    <t>22.5cm</t>
  </si>
  <si>
    <t>Glass jars</t>
  </si>
  <si>
    <t>NA123-082-02-E-CSU</t>
  </si>
  <si>
    <t>remaining vloume</t>
  </si>
  <si>
    <t>NA123-085</t>
  </si>
  <si>
    <t>NA123-085-02-CSU</t>
  </si>
  <si>
    <t>2020-10-21T22:16:16.492Z</t>
  </si>
  <si>
    <t>Taken near pink urchins and cup corals</t>
  </si>
  <si>
    <t>Split for eDNA and microplastics</t>
  </si>
  <si>
    <t>NA123-090</t>
  </si>
  <si>
    <t>NA123-090-02-CSU</t>
  </si>
  <si>
    <t>2020-10-22T01:54:46.457Z</t>
  </si>
  <si>
    <t>At end of transect H1834-T4</t>
  </si>
  <si>
    <t>NA123-096</t>
  </si>
  <si>
    <t>NA123-096-01-CSU</t>
  </si>
  <si>
    <t>2020-10-22T06:35:09.927Z</t>
  </si>
  <si>
    <t>Water sample at the end of dive in boulder field with only cup corals nearby. Niskin 4</t>
  </si>
  <si>
    <t xml:space="preserve">Water form microplastics </t>
  </si>
  <si>
    <t>polycarbonate filter</t>
  </si>
  <si>
    <t>NA123-097</t>
  </si>
  <si>
    <t>NA123-097-01-CSU</t>
  </si>
  <si>
    <t>2020-10-22T06:43:20.259Z</t>
  </si>
  <si>
    <t>water sample at 70m for microplastics</t>
  </si>
  <si>
    <t>NA123-098</t>
  </si>
  <si>
    <t>NA123-098-01-CSU</t>
  </si>
  <si>
    <t>2020-10-22T06:46:57.913Z</t>
  </si>
  <si>
    <t>water sample at 50m depth; niskin 6</t>
  </si>
  <si>
    <t>NA123-101</t>
  </si>
  <si>
    <t>NA123-101–02-CSU</t>
  </si>
  <si>
    <t>H1835</t>
  </si>
  <si>
    <t>2020-10-22T19:45:34.242Z</t>
  </si>
  <si>
    <t>Taken after transect H1835-T3 over soft bottom habitat</t>
  </si>
  <si>
    <t>1L filtered for microplastics</t>
  </si>
  <si>
    <t>Filtered</t>
  </si>
  <si>
    <t>NA123-102</t>
  </si>
  <si>
    <t>NA123-102-E-CSU</t>
  </si>
  <si>
    <t>2020-10-22T20:26:48.342Z</t>
  </si>
  <si>
    <t>Drift kelp (Macrocystis pyrifera) with small pink urchins feeding on it</t>
  </si>
  <si>
    <t>Kelp blade 32cm, Macrocystis sp., n = 6 fragile pink urchins each 1 cm wide</t>
  </si>
  <si>
    <t>Kelp blade frozen, whirlpak</t>
  </si>
  <si>
    <t>NA123-102-01-B-CSU</t>
  </si>
  <si>
    <t>6 urchins in a glass jar</t>
  </si>
  <si>
    <t>NA123-104</t>
  </si>
  <si>
    <t>NA123-104-01-E-CSU</t>
  </si>
  <si>
    <t>2020-10-22T20:54:10.294Z</t>
  </si>
  <si>
    <t>second core taken near kelp and sea urchins</t>
  </si>
  <si>
    <t>~9cm of dark brown muddy sediment, no visible layers, minor signs of bioturbation</t>
  </si>
  <si>
    <t>entire core in a jar frozen</t>
  </si>
  <si>
    <t>NA123-114</t>
  </si>
  <si>
    <t>NA123-114-B-CSU</t>
  </si>
  <si>
    <t>H1836</t>
  </si>
  <si>
    <t>2020-10-23T17:36:35.246Z</t>
  </si>
  <si>
    <t>Fragile pink urchins ~3-4cm diameter</t>
  </si>
  <si>
    <t>5 small fragile pink urchins, 2cm, 2.5cm, 1.5cm, 2.5cm, and 2cm</t>
  </si>
  <si>
    <t>5 urchins in a glass jar</t>
  </si>
  <si>
    <t>NA123-115</t>
  </si>
  <si>
    <t>NA123-115-E-CSU</t>
  </si>
  <si>
    <t>2020-10-23T18:25:01.805Z</t>
  </si>
  <si>
    <t>push core in Quiver 1 (red tape #5) near urchin collections ~519 m</t>
  </si>
  <si>
    <t>~8cm height, top 1 cm is lighter than the rest</t>
  </si>
  <si>
    <t>jar frozen</t>
  </si>
  <si>
    <t>NA123-130</t>
  </si>
  <si>
    <t>NA123-130-02-CSU</t>
  </si>
  <si>
    <t>2020-10-24T13:40:24.400Z</t>
  </si>
  <si>
    <t>Niskin in water column at 50m</t>
  </si>
  <si>
    <t>filtered for microplastics</t>
  </si>
  <si>
    <t>Taylorann to check volume</t>
  </si>
  <si>
    <t>NA123-132</t>
  </si>
  <si>
    <t>NA123-132-E-CSU</t>
  </si>
  <si>
    <t>H1837</t>
  </si>
  <si>
    <t>2020-10-24T21:13:54.405Z</t>
  </si>
  <si>
    <t>drift kelp</t>
  </si>
  <si>
    <t>Macrocystis sp. 69Cm blade, kelp</t>
  </si>
  <si>
    <t>kelp frozen for microplastics</t>
  </si>
  <si>
    <t>NA123-133</t>
  </si>
  <si>
    <t>NA123-133-01-CUS</t>
  </si>
  <si>
    <t>2020-10-24T21:14:19.993Z</t>
  </si>
  <si>
    <t>near kelp</t>
  </si>
  <si>
    <t>Split for POM and Microplastics</t>
  </si>
  <si>
    <t xml:space="preserve">microplastics volume 1L </t>
  </si>
  <si>
    <t>NA123-146</t>
  </si>
  <si>
    <t>NA123-146-CSU</t>
  </si>
  <si>
    <t>2020-10-25T10:20:19.027Z</t>
  </si>
  <si>
    <t>Taken before leaving bottom</t>
  </si>
  <si>
    <t>NA123-147</t>
  </si>
  <si>
    <t>NA123-147-CSU</t>
  </si>
  <si>
    <t>2020-10-25T10:23:43.660Z</t>
  </si>
  <si>
    <t>NA123-148</t>
  </si>
  <si>
    <t>NA123-148-CSU</t>
  </si>
  <si>
    <t>2020-10-25T10:53:27.652Z</t>
  </si>
  <si>
    <t>NA123-151</t>
  </si>
  <si>
    <t>NA123-151-E-CSU</t>
  </si>
  <si>
    <t>H1838</t>
  </si>
  <si>
    <t>2020-10-25T18:49:28.572Z</t>
  </si>
  <si>
    <t>Kelp (~30 cm piece) in sediment, Macrocystis sp.</t>
  </si>
  <si>
    <t>Kelp fragments x6 largest piece 24cm intact. Color is green/brown. 1 small urchin</t>
  </si>
  <si>
    <r>
      <rPr>
        <sz val="12"/>
        <color theme="1"/>
        <rFont val="Calibri"/>
        <family val="2"/>
        <scheme val="minor"/>
      </rPr>
      <t xml:space="preserve">kelp fragments frozen </t>
    </r>
    <r>
      <rPr>
        <strike/>
        <sz val="10"/>
        <rFont val="Arial"/>
        <family val="2"/>
        <charset val="1"/>
      </rPr>
      <t>-20</t>
    </r>
  </si>
  <si>
    <t>NA123-152</t>
  </si>
  <si>
    <t>NA123-152-01-CSU</t>
  </si>
  <si>
    <t>2020-10-25T18:54:26.722Z</t>
  </si>
  <si>
    <t>water sample near kelp collection, 90 m.</t>
  </si>
  <si>
    <t>1L filtered to CSU</t>
  </si>
  <si>
    <t>NA123-153</t>
  </si>
  <si>
    <t>NA123-153-E-CSU</t>
  </si>
  <si>
    <t>2020-10-25T19:13:34.167Z</t>
  </si>
  <si>
    <t>core near kelp collection</t>
  </si>
  <si>
    <t>16cm in total height, top rim (2mL) is black, remaining volume is uniform in color with shell hash</t>
  </si>
  <si>
    <t>top layer in glass jar</t>
  </si>
  <si>
    <t>NA123-155</t>
  </si>
  <si>
    <t>NA123-155-B-CSU</t>
  </si>
  <si>
    <t>2020-10-25T19:59:53.755Z</t>
  </si>
  <si>
    <t>5 Lytechinus sea urchins and Macrocystis pyrifera kelp on sea floor 90.7 m</t>
  </si>
  <si>
    <t>kelp blade with holes from urchin grazing 38cm length, 4 urchins total all 2cm</t>
  </si>
  <si>
    <t>4 urchins in jar</t>
  </si>
  <si>
    <t>NA123-155-01-E-CSU</t>
  </si>
  <si>
    <t>kelp 38cm frozen -20</t>
  </si>
  <si>
    <t>NA123-158</t>
  </si>
  <si>
    <t>NA123-158-E-CSU</t>
  </si>
  <si>
    <t>2020-10-25T22:28:20.341Z</t>
  </si>
  <si>
    <t>Duplicate core taken 1.3km from last core</t>
  </si>
  <si>
    <t>1mL really dark, rest light brown w/ a lot of shell hash</t>
  </si>
  <si>
    <t>top 6cm glass jar frozen</t>
  </si>
  <si>
    <t>NA123-159</t>
  </si>
  <si>
    <t>NA123-159-CSU</t>
  </si>
  <si>
    <t>2020-10-25T22:52:08.351Z</t>
  </si>
  <si>
    <t>50 m for microplastics</t>
  </si>
  <si>
    <t>Sample ID</t>
  </si>
  <si>
    <t>NA122-005-50A</t>
  </si>
  <si>
    <t>NA122-011-50A</t>
  </si>
  <si>
    <t>NA122-012-50B</t>
  </si>
  <si>
    <t>NA122-013-1L</t>
  </si>
  <si>
    <t>Clear Fiber</t>
  </si>
  <si>
    <t>Blue Fiber</t>
  </si>
  <si>
    <t>Fragments</t>
  </si>
  <si>
    <t>Beads</t>
  </si>
  <si>
    <t>Film</t>
  </si>
  <si>
    <t>Pink/red Fiber</t>
  </si>
  <si>
    <t>NA122-014-3.5L</t>
  </si>
  <si>
    <t>NA122-017-50A</t>
  </si>
  <si>
    <t>NA122-028-50B</t>
  </si>
  <si>
    <t>NA122-040-50B</t>
  </si>
  <si>
    <t>NA122-041-50B</t>
  </si>
  <si>
    <t>NA122-042-50B</t>
  </si>
  <si>
    <t>NA122-043-50A</t>
  </si>
  <si>
    <t>NA122-044-50A</t>
  </si>
  <si>
    <t>NA122-059-50A</t>
  </si>
  <si>
    <t>NA122-050-50A</t>
  </si>
  <si>
    <t>NA122-056-50B</t>
  </si>
  <si>
    <t>NA122-060-50A</t>
  </si>
  <si>
    <t>NA122-061-50A</t>
  </si>
  <si>
    <t>NA122-082-50A</t>
  </si>
  <si>
    <t>NA123-014-50A</t>
  </si>
  <si>
    <t>NA123-019-50A</t>
  </si>
  <si>
    <t>NA123-019-50B</t>
  </si>
  <si>
    <t>NA123-019-5L</t>
  </si>
  <si>
    <t>NA123-021-50A</t>
  </si>
  <si>
    <t>NA123-021-50B</t>
  </si>
  <si>
    <t>NA123-021-5L</t>
  </si>
  <si>
    <t>NA123-023-50A</t>
  </si>
  <si>
    <t>NA123-023-50B</t>
  </si>
  <si>
    <t>NA123-023-3.7L</t>
  </si>
  <si>
    <t>NA123-028-4L</t>
  </si>
  <si>
    <t>NA123-028-50B</t>
  </si>
  <si>
    <t>NA123-028-50A</t>
  </si>
  <si>
    <t>NA123-033-50A</t>
  </si>
  <si>
    <t>NA123-033-50B</t>
  </si>
  <si>
    <t>NA123-033-3.85L</t>
  </si>
  <si>
    <t>NA123-034-4L</t>
  </si>
  <si>
    <t>NA123-034-50A</t>
  </si>
  <si>
    <t>NA123-034-50B</t>
  </si>
  <si>
    <t>NA123-035-50A</t>
  </si>
  <si>
    <t>NA123-035-50B</t>
  </si>
  <si>
    <t>NA123-035-5L</t>
  </si>
  <si>
    <t>NA123-068-1L?</t>
  </si>
  <si>
    <t>NA123-068-50A</t>
  </si>
  <si>
    <t>NA123-068-50B</t>
  </si>
  <si>
    <t>NA123-065-50A</t>
  </si>
  <si>
    <t>NA123-065-50B</t>
  </si>
  <si>
    <t>NA123-065-1L</t>
  </si>
  <si>
    <t>NA123-072-100A</t>
  </si>
  <si>
    <t>NA123-072-100B</t>
  </si>
  <si>
    <t>NA123-072-1L</t>
  </si>
  <si>
    <t>NA123-073-100A</t>
  </si>
  <si>
    <t>NA123-073-100B</t>
  </si>
  <si>
    <t>NA123-073-500mL</t>
  </si>
  <si>
    <t>NA123-077-50A</t>
  </si>
  <si>
    <t>NA123-077-50B</t>
  </si>
  <si>
    <t>NA123-077-1L</t>
  </si>
  <si>
    <t>NA123-078-50A</t>
  </si>
  <si>
    <t>NA123-078-50B</t>
  </si>
  <si>
    <t>NA123-078-1L</t>
  </si>
  <si>
    <t>NA123-079-50A</t>
  </si>
  <si>
    <t>NA123-079-50B</t>
  </si>
  <si>
    <t>NA123-079-1L</t>
  </si>
  <si>
    <t>NA123-085-50A</t>
  </si>
  <si>
    <t>NA123-085-50B</t>
  </si>
  <si>
    <t>NA123-085-1L</t>
  </si>
  <si>
    <t>NA123-090-50A</t>
  </si>
  <si>
    <t>NA123-090-50B</t>
  </si>
  <si>
    <t>NA123-090-1L</t>
  </si>
  <si>
    <t>NA123-097-50A</t>
  </si>
  <si>
    <t>NA123-097-50B</t>
  </si>
  <si>
    <t>NA123-097-1L</t>
  </si>
  <si>
    <t>NA123-098-50A</t>
  </si>
  <si>
    <t>NA123-098-50B</t>
  </si>
  <si>
    <t>NA123-098-1L</t>
  </si>
  <si>
    <t>NA123-101-50A</t>
  </si>
  <si>
    <t>NA123-101-50B</t>
  </si>
  <si>
    <t>NA123-101-1L</t>
  </si>
  <si>
    <t>NA123-102-50B</t>
  </si>
  <si>
    <t>NA123-102-1L</t>
  </si>
  <si>
    <t>NA123-102-50A (Kelp fall w/urchins)</t>
  </si>
  <si>
    <t>NA123-130-1L</t>
  </si>
  <si>
    <t>NA123-130-50A</t>
  </si>
  <si>
    <t>NA123-130-50B</t>
  </si>
  <si>
    <t xml:space="preserve">NA123-132-50A (Kelp slurp) </t>
  </si>
  <si>
    <t>NA123-132-50B</t>
  </si>
  <si>
    <t>NA123-132-1L</t>
  </si>
  <si>
    <t>NA123-133-50A</t>
  </si>
  <si>
    <t>NA123-133-50B</t>
  </si>
  <si>
    <t>NA123-133-1L</t>
  </si>
  <si>
    <t>NA123-146-50A</t>
  </si>
  <si>
    <t>NA123-146-50B</t>
  </si>
  <si>
    <t>NA123-146-1L</t>
  </si>
  <si>
    <t>NA123-147-50A</t>
  </si>
  <si>
    <t>NA123-147-50B</t>
  </si>
  <si>
    <t>NA123-147-1L</t>
  </si>
  <si>
    <t>NA123-148-50A</t>
  </si>
  <si>
    <t>NA123-148-50B</t>
  </si>
  <si>
    <t>NA123-148-1L</t>
  </si>
  <si>
    <t>NA123-151-50A</t>
  </si>
  <si>
    <t>NA123-151-50B</t>
  </si>
  <si>
    <t>NA123-151-500ml</t>
  </si>
  <si>
    <t>NA123-152-50A</t>
  </si>
  <si>
    <t>NA123-152-50B</t>
  </si>
  <si>
    <t>NA123-152-1L</t>
  </si>
  <si>
    <t>NA123-159-50A</t>
  </si>
  <si>
    <t>NA123-159-50B</t>
  </si>
  <si>
    <t>NA123-159-1L</t>
  </si>
  <si>
    <t>NA123-155-50A (Kelp w/ urchin slurp)</t>
  </si>
  <si>
    <t>NA123-155-50B</t>
  </si>
  <si>
    <t>NA123-155-1L</t>
  </si>
  <si>
    <t>BLANKS</t>
  </si>
  <si>
    <t>Nautilus 6L Niskins</t>
  </si>
  <si>
    <t>1L-B</t>
  </si>
  <si>
    <t>1L-A</t>
  </si>
  <si>
    <t>1L-C</t>
  </si>
  <si>
    <t>50-A</t>
  </si>
  <si>
    <t>50-B</t>
  </si>
  <si>
    <t>50-C</t>
  </si>
  <si>
    <t>Slurp Blanks</t>
  </si>
  <si>
    <t>Filter Size</t>
  </si>
  <si>
    <t>Total</t>
  </si>
  <si>
    <t>Site Name</t>
  </si>
  <si>
    <t>South Ancapa Slope</t>
  </si>
  <si>
    <t>Poti Penninsula</t>
  </si>
  <si>
    <t>Offshore San Miguel</t>
  </si>
  <si>
    <t>West San Miguel Shelf</t>
  </si>
  <si>
    <t>East Santa Cruz Canyon Wall</t>
  </si>
  <si>
    <t>Footprint Reef</t>
  </si>
  <si>
    <t>Rock Bridge/Piggy Bank</t>
  </si>
  <si>
    <t>North Santa Cruz Island</t>
  </si>
  <si>
    <t>Pioneer Canyon South</t>
  </si>
  <si>
    <t>Octocone/Whalle-Fall</t>
  </si>
  <si>
    <t>Santa Lucia Palms</t>
  </si>
  <si>
    <t>Southwest Davidson Seamount</t>
  </si>
  <si>
    <t>Santa Lucia Escarpment Deep</t>
  </si>
  <si>
    <t>Fragment</t>
  </si>
  <si>
    <t>Fiber</t>
  </si>
  <si>
    <t>NA123-068-1L</t>
  </si>
  <si>
    <t>NA123</t>
  </si>
  <si>
    <t>Channel Islands</t>
  </si>
  <si>
    <t>NA122</t>
  </si>
  <si>
    <t>Monterey</t>
  </si>
  <si>
    <t xml:space="preserve">Corrected_O2data </t>
  </si>
  <si>
    <t>Oxygen_(μmoles/L)</t>
  </si>
  <si>
    <t>Salinity _(psu)</t>
  </si>
  <si>
    <t>Temp_(C)</t>
  </si>
  <si>
    <t>Depth_(m)</t>
  </si>
  <si>
    <t>Time_(UTC)</t>
  </si>
  <si>
    <t>Dive_ID</t>
  </si>
  <si>
    <t>EventLog_ID</t>
  </si>
  <si>
    <t>Cruise_ID</t>
  </si>
  <si>
    <t>Sample_type</t>
  </si>
  <si>
    <t>Site Location</t>
  </si>
  <si>
    <t>NA123-019-5.1L</t>
  </si>
  <si>
    <t>NA123-021-5.1L</t>
  </si>
  <si>
    <t>NA123-023-3.8L</t>
  </si>
  <si>
    <t>NA123-028-4.1L</t>
  </si>
  <si>
    <t>NA123-033-3.95L</t>
  </si>
  <si>
    <t>NA123-034-4.1L</t>
  </si>
  <si>
    <t>NA123-035-5.1L</t>
  </si>
  <si>
    <t>NA123-065-1.1L</t>
  </si>
  <si>
    <t>NA123-072-1.2L</t>
  </si>
  <si>
    <t>NA123-073-600mL</t>
  </si>
  <si>
    <t>NA123-077-1.1L</t>
  </si>
  <si>
    <t>NA123-078-1.1L</t>
  </si>
  <si>
    <t>NA123-079-1.1L</t>
  </si>
  <si>
    <t>NA123-085-1.1L</t>
  </si>
  <si>
    <t>NA123-090-1.1.L</t>
  </si>
  <si>
    <t>NA123-097-1.1L</t>
  </si>
  <si>
    <t>NA123-098-1.1L</t>
  </si>
  <si>
    <t>NA123-101-1.1L</t>
  </si>
  <si>
    <t>NA123-102-1.1 (Kelp fall w/urchins)</t>
  </si>
  <si>
    <t>NA123-130-1.1L</t>
  </si>
  <si>
    <t xml:space="preserve">NA123-132-1.1L(Kelp slurp) </t>
  </si>
  <si>
    <t>NA123-133-1.1L</t>
  </si>
  <si>
    <t>NA123-146-1.1L</t>
  </si>
  <si>
    <t>NA123-147-1.1L</t>
  </si>
  <si>
    <t>NA123-148-1.1L</t>
  </si>
  <si>
    <t>NA123-151-600ml</t>
  </si>
  <si>
    <t>NA123-152-1.1L</t>
  </si>
  <si>
    <t>NA123-159-1.1L</t>
  </si>
  <si>
    <t>NA123-155-1.1L (Kelp w/ urchin slurp)</t>
  </si>
  <si>
    <t>Volume_ml</t>
  </si>
  <si>
    <t>Filter</t>
  </si>
  <si>
    <t>Fibers</t>
  </si>
  <si>
    <t>microparticles</t>
  </si>
  <si>
    <t>Microparticles</t>
  </si>
  <si>
    <t>AVG</t>
  </si>
  <si>
    <t>NA122-022-2L</t>
  </si>
  <si>
    <t>NA123-114-01-1.2UM</t>
  </si>
  <si>
    <t>NA122-040-2L</t>
  </si>
  <si>
    <t>NA123-102-06-20UM</t>
  </si>
  <si>
    <t>NA122-040-50A</t>
  </si>
  <si>
    <t>NA123-102-06-1.2UM</t>
  </si>
  <si>
    <t>NA123-081-01-20UM</t>
  </si>
  <si>
    <t>NA122-044-4.5L</t>
  </si>
  <si>
    <t>NA123-081-01-10UM</t>
  </si>
  <si>
    <t>NA122-044-50B</t>
  </si>
  <si>
    <t>NA123-081-01-1.2UM</t>
  </si>
  <si>
    <t>NA122-048-01-20UM</t>
  </si>
  <si>
    <t>NA123-155-03-20UM</t>
  </si>
  <si>
    <t>NA122-048-01-10UM</t>
  </si>
  <si>
    <t>NA122-048-01-1.2UM</t>
  </si>
  <si>
    <t>NA123-155-03-1.2UM</t>
  </si>
  <si>
    <t>NA122-048-02-20UM</t>
  </si>
  <si>
    <t>NA123-102-06-10UM</t>
  </si>
  <si>
    <t>NA122-048-02-1.2UM</t>
  </si>
  <si>
    <t>NA123-102-01-10UM</t>
  </si>
  <si>
    <t>NA122-049-125ML-20UM</t>
  </si>
  <si>
    <t>NA123-155-01-10UM</t>
  </si>
  <si>
    <t>NA122-049-50ML-1.2UM-125</t>
  </si>
  <si>
    <t>NA123-155-01-20UM</t>
  </si>
  <si>
    <t>NA122-049-25-20UM</t>
  </si>
  <si>
    <t>NA123-155-01-1.2UM</t>
  </si>
  <si>
    <t>NA122-049-250-1.2UM-100ML</t>
  </si>
  <si>
    <t>NA123-155-04-1.2UM</t>
  </si>
  <si>
    <t>NA122-049-01-20UM-SIEVE</t>
  </si>
  <si>
    <t>NA123-155-02-20UM</t>
  </si>
  <si>
    <t>NA122-049-500MICRON-10UM-50ML</t>
  </si>
  <si>
    <t>NA123-155-02-1.2UM</t>
  </si>
  <si>
    <t>NA122-049-01-1.2UM-SIEVE</t>
  </si>
  <si>
    <t>NA123-155-04-10UM</t>
  </si>
  <si>
    <t>NA122-061-01-20um-2L</t>
  </si>
  <si>
    <t>NA123-102-02-20um</t>
  </si>
  <si>
    <t>NA122-061-01-1.2um-2L</t>
  </si>
  <si>
    <t>NA123-102-02-10UM</t>
  </si>
  <si>
    <t>NA122-061-05-20UM</t>
  </si>
  <si>
    <t>NA123-102-02-1.2UM</t>
  </si>
  <si>
    <t>NA122-061-05-1.2UM</t>
  </si>
  <si>
    <t>NA123-102-01-1.2UM</t>
  </si>
  <si>
    <t>NA122-061-02-20um</t>
  </si>
  <si>
    <t>NA122-061-02-1.2UM</t>
  </si>
  <si>
    <t>NA123-114-01-10UM</t>
  </si>
  <si>
    <t>NA122-066-01-1.2UM</t>
  </si>
  <si>
    <t>NA123-102-04-20UM</t>
  </si>
  <si>
    <t>NA122-066-02-1.2UM</t>
  </si>
  <si>
    <t>NA123-102-04-10UM</t>
  </si>
  <si>
    <t>NA122-066-02-20UM</t>
  </si>
  <si>
    <t>NA123-102-04-1.2UM</t>
  </si>
  <si>
    <t>NA122-066-01-10UM</t>
  </si>
  <si>
    <t>NA123-102-01-20UM</t>
  </si>
  <si>
    <t>NA122-066-01-20UM</t>
  </si>
  <si>
    <t>NA123-155-04-20UM</t>
  </si>
  <si>
    <t>NA123-155-02-10UM</t>
  </si>
  <si>
    <t>NA123-021-5L-RECOUNT</t>
  </si>
  <si>
    <t>NA123-019-5L-RECOUNT</t>
  </si>
  <si>
    <t>NA123-062-02-1.2UM</t>
  </si>
  <si>
    <t>NA123-062-02-20UM</t>
  </si>
  <si>
    <t>NA123-062-01-1.5L-20UM</t>
  </si>
  <si>
    <t>NA123-062-02-10UM</t>
  </si>
  <si>
    <t>NA123-062-01-1.5L-10UM</t>
  </si>
  <si>
    <t>NA123-062-01-1.5L-1.2UM</t>
  </si>
  <si>
    <t>NA123-063-125ML-20UM? CHECK ID</t>
  </si>
  <si>
    <t>NA123-063-1.2UM-SIEVE</t>
  </si>
  <si>
    <t>NA123-063-125-1.2UM</t>
  </si>
  <si>
    <t>NA123-068-1L-RECOUNT</t>
  </si>
  <si>
    <t>NA123-081-02-20UM</t>
  </si>
  <si>
    <t>NA123-081-02-1.2UM</t>
  </si>
  <si>
    <t>NA123-102-05-20UM</t>
  </si>
  <si>
    <t>NA123-102-03-20UM</t>
  </si>
  <si>
    <t>NA123-102-03-1.2UM</t>
  </si>
  <si>
    <t>NA123-102-03-10UM</t>
  </si>
  <si>
    <t>NA123-102-05-10UM</t>
  </si>
  <si>
    <t>NA123-102-05-1.2UM</t>
  </si>
  <si>
    <t>NA123-114-01-20UM</t>
  </si>
  <si>
    <t>NA123-155-03-10UM</t>
  </si>
  <si>
    <t>NA123-114-05-20UM</t>
  </si>
  <si>
    <t>NA123-114-05-10UM</t>
  </si>
  <si>
    <t>NA123-114-05-1.2UM</t>
  </si>
  <si>
    <t>NA123-114-04-20UM</t>
  </si>
  <si>
    <t>NA123-114-04-10UM</t>
  </si>
  <si>
    <t>NA123-114-04-1.2UM</t>
  </si>
  <si>
    <t>NA123-114-02-10UM</t>
  </si>
  <si>
    <t>NA123-114-02-1.2UM</t>
  </si>
  <si>
    <t>NA123-114-02-20UM</t>
  </si>
  <si>
    <t>NA123-114-03-1.2UM</t>
  </si>
  <si>
    <t>NA123-115-1.2UM SIEVE</t>
  </si>
  <si>
    <t>NA123-115-10UM-SIEVE-175ml</t>
  </si>
  <si>
    <t>NA123-115-125-1.2UM-50ML</t>
  </si>
  <si>
    <t>NA123-115-250MICRON-1.2UM-50ML</t>
  </si>
  <si>
    <t>total</t>
  </si>
  <si>
    <t>Urchin</t>
  </si>
  <si>
    <t>Push Core</t>
  </si>
  <si>
    <t>Sea Pen</t>
  </si>
  <si>
    <t>NA123-076-03-1.2UM</t>
  </si>
  <si>
    <t>NA123-076-03-1.2UM-urchin</t>
  </si>
  <si>
    <t>Sample_Type</t>
  </si>
  <si>
    <t>Sample_ID</t>
  </si>
  <si>
    <t>Microparticle</t>
  </si>
  <si>
    <t>Sea Pig</t>
  </si>
  <si>
    <t>taken near sea pig</t>
  </si>
  <si>
    <t>Notes</t>
  </si>
  <si>
    <t>Drift Algae</t>
  </si>
  <si>
    <t>Slurp Water</t>
  </si>
  <si>
    <t>Blue_Fiber</t>
  </si>
  <si>
    <t>Red_Fiber</t>
  </si>
  <si>
    <t>NA122-061-01-20um</t>
  </si>
  <si>
    <t>NA122-061-01-1.2um</t>
  </si>
  <si>
    <t>NA122-008-A</t>
  </si>
  <si>
    <t>NA122-008-B</t>
  </si>
  <si>
    <t>NA122-008-C</t>
  </si>
  <si>
    <t>NA122-009-A</t>
  </si>
  <si>
    <t>NA122-009-B</t>
  </si>
  <si>
    <t>NA122-009-C</t>
  </si>
  <si>
    <t>NA123-057-A</t>
  </si>
  <si>
    <t>NA123-057-B</t>
  </si>
  <si>
    <t>NA123-057-C</t>
  </si>
  <si>
    <t>NA123-102-A</t>
  </si>
  <si>
    <t>NA123-102-B</t>
  </si>
  <si>
    <t>NA123-102-C</t>
  </si>
  <si>
    <t>NA123-132-A</t>
  </si>
  <si>
    <t>NA123-132-B</t>
  </si>
  <si>
    <t>NA123-132-C</t>
  </si>
  <si>
    <t>NA123-151-A</t>
  </si>
  <si>
    <t>NA123-151-B</t>
  </si>
  <si>
    <t>NA123-151-C</t>
  </si>
  <si>
    <t>NA123-155-A</t>
  </si>
  <si>
    <t>NA123-155-B</t>
  </si>
  <si>
    <t>NA123-155-C</t>
  </si>
  <si>
    <t>NA</t>
  </si>
  <si>
    <t>NA123-155-1.1L</t>
  </si>
  <si>
    <t>Site</t>
  </si>
  <si>
    <t>NA123-009-A</t>
  </si>
  <si>
    <t>NA123-009-B</t>
  </si>
  <si>
    <t>NA123-009-C</t>
  </si>
  <si>
    <t xml:space="preserve">Santa Lucia Escarpment </t>
  </si>
  <si>
    <t>Pioneer Canyon North</t>
  </si>
  <si>
    <t>Santa Lucia Palm</t>
  </si>
  <si>
    <t>Rock Bridge</t>
  </si>
  <si>
    <t>NA122-021-2L</t>
  </si>
  <si>
    <t>34.074303	-119.600623</t>
  </si>
  <si>
    <t>34.074303	-119.600624</t>
  </si>
  <si>
    <t>34.074303	-119.600625</t>
  </si>
  <si>
    <t>34.074303	-119.600626</t>
  </si>
  <si>
    <t>34.074303	-119.600627</t>
  </si>
  <si>
    <t>34.074303	-119.600628</t>
  </si>
  <si>
    <t>34.074303	-119.600629</t>
  </si>
  <si>
    <t>34.074303	-119.600630</t>
  </si>
  <si>
    <t>34.074303	-119.600631</t>
  </si>
  <si>
    <t>34.074303	-119.600632</t>
  </si>
  <si>
    <t>34.074303	-119.600633</t>
  </si>
  <si>
    <t>34.074303	-119.600634</t>
  </si>
  <si>
    <t>34.074303	-119.600635</t>
  </si>
  <si>
    <t>34.074303	-119.600636</t>
  </si>
  <si>
    <t>34.074303	-119.600637</t>
  </si>
  <si>
    <t>34.074303	-119.600638</t>
  </si>
  <si>
    <t>Depth (m)</t>
  </si>
  <si>
    <t>Epipelagic</t>
  </si>
  <si>
    <t>Mesopelagic</t>
  </si>
  <si>
    <t>Bathypelagic</t>
  </si>
  <si>
    <t>Zone</t>
  </si>
  <si>
    <t>Number of samples</t>
  </si>
  <si>
    <t>Abyssal</t>
  </si>
  <si>
    <t>Abyssalpelagic</t>
  </si>
  <si>
    <t>Sublitoral</t>
  </si>
  <si>
    <t>Bathyal</t>
  </si>
  <si>
    <t>Pelagic</t>
  </si>
  <si>
    <t>Benthic</t>
  </si>
  <si>
    <t>Abysalpelagic</t>
  </si>
  <si>
    <t>N/A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</si>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</sst>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trike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  <charset val="1"/>
    </font>
    <font>
      <b/>
      <i/>
      <sz val="10"/>
      <color theme="1"/>
      <name val="Arial"/>
      <family val="2"/>
      <charset val="1"/>
    </font>
    <font>
      <sz val="8"/>
      <name val="Calibri"/>
      <family val="2"/>
      <scheme val="minor"/>
    </font>
    <font>
      <sz val="13"/>
      <color theme="1"/>
      <name val="Helvetica Neue"/>
      <family val="2"/>
    </font>
    <font>
      <sz val="13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83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0" borderId="0" xfId="0" applyFill="1"/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5" fontId="1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vertical="center"/>
    </xf>
    <xf numFmtId="0" fontId="7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5" fontId="8" fillId="0" borderId="0" xfId="0" applyNumberFormat="1" applyFont="1" applyAlignment="1">
      <alignment horizontal="left" vertical="center" wrapText="1"/>
    </xf>
    <xf numFmtId="165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/>
    <xf numFmtId="0" fontId="11" fillId="0" borderId="0" xfId="0" applyFont="1" applyBorder="1"/>
    <xf numFmtId="0" fontId="1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2DD4-21CB-214F-8DA6-766C66980B09}">
  <dimension ref="A1:V156"/>
  <sheetViews>
    <sheetView zoomScaleNormal="100" workbookViewId="0">
      <selection activeCell="A140" sqref="A140"/>
    </sheetView>
  </sheetViews>
  <sheetFormatPr baseColWidth="10" defaultRowHeight="16" x14ac:dyDescent="0.2"/>
  <cols>
    <col min="1" max="1" width="13.83203125" bestFit="1" customWidth="1"/>
    <col min="2" max="2" width="27" bestFit="1" customWidth="1"/>
    <col min="3" max="3" width="13" customWidth="1"/>
    <col min="5" max="5" width="17.33203125" bestFit="1" customWidth="1"/>
    <col min="6" max="6" width="11.5" customWidth="1"/>
    <col min="7" max="7" width="24.83203125" bestFit="1" customWidth="1"/>
    <col min="8" max="8" width="12.1640625" bestFit="1" customWidth="1"/>
    <col min="9" max="9" width="12.83203125" bestFit="1" customWidth="1"/>
    <col min="10" max="14" width="12.1640625" bestFit="1" customWidth="1"/>
  </cols>
  <sheetData>
    <row r="1" spans="1:22" s="79" customFormat="1" ht="28" x14ac:dyDescent="0.2">
      <c r="A1" s="80" t="s">
        <v>666</v>
      </c>
      <c r="B1" s="80" t="s">
        <v>635</v>
      </c>
      <c r="C1" s="84" t="s">
        <v>665</v>
      </c>
      <c r="D1" s="84" t="s">
        <v>664</v>
      </c>
      <c r="E1" s="84" t="s">
        <v>663</v>
      </c>
      <c r="F1" s="84" t="s">
        <v>662</v>
      </c>
      <c r="G1" s="84" t="s">
        <v>661</v>
      </c>
      <c r="H1" s="81" t="s">
        <v>6</v>
      </c>
      <c r="I1" s="81" t="s">
        <v>7</v>
      </c>
      <c r="J1" s="83" t="s">
        <v>660</v>
      </c>
      <c r="K1" s="82" t="s">
        <v>659</v>
      </c>
      <c r="L1" s="82" t="s">
        <v>658</v>
      </c>
      <c r="M1" s="82" t="s">
        <v>657</v>
      </c>
      <c r="N1" s="81" t="s">
        <v>656</v>
      </c>
      <c r="O1" s="80"/>
      <c r="P1" s="80"/>
      <c r="Q1" s="80"/>
      <c r="R1" s="80"/>
      <c r="S1" s="80"/>
      <c r="T1" s="80"/>
      <c r="U1" s="80"/>
      <c r="V1" s="80"/>
    </row>
    <row r="2" spans="1:22" x14ac:dyDescent="0.2">
      <c r="A2" s="14" t="s">
        <v>655</v>
      </c>
      <c r="B2" s="14" t="s">
        <v>644</v>
      </c>
      <c r="C2" s="14" t="s">
        <v>26</v>
      </c>
      <c r="D2" s="14" t="s">
        <v>654</v>
      </c>
      <c r="E2" s="14" t="s">
        <v>22</v>
      </c>
      <c r="F2" s="14" t="s">
        <v>24</v>
      </c>
      <c r="G2" s="14" t="s">
        <v>25</v>
      </c>
      <c r="H2" s="14">
        <v>39.332554634799997</v>
      </c>
      <c r="I2" s="14">
        <v>-121.09146367300001</v>
      </c>
      <c r="J2" s="14">
        <v>1106.0905047700001</v>
      </c>
      <c r="K2" s="14">
        <v>5.6430999999999996</v>
      </c>
      <c r="L2" s="14">
        <v>36.459621295799998</v>
      </c>
      <c r="M2" s="14">
        <v>15.0784311236</v>
      </c>
      <c r="N2" s="13">
        <v>12.258764503486798</v>
      </c>
      <c r="O2" s="14"/>
      <c r="P2" s="14"/>
      <c r="Q2" s="14"/>
      <c r="R2" s="14"/>
      <c r="S2" s="14"/>
      <c r="T2" s="14"/>
      <c r="U2" s="14"/>
      <c r="V2" s="14"/>
    </row>
    <row r="3" spans="1:22" x14ac:dyDescent="0.2">
      <c r="A3" s="14" t="s">
        <v>655</v>
      </c>
      <c r="B3" s="14" t="s">
        <v>644</v>
      </c>
      <c r="C3" s="14" t="s">
        <v>36</v>
      </c>
      <c r="D3" s="14" t="s">
        <v>654</v>
      </c>
      <c r="E3" s="14" t="s">
        <v>33</v>
      </c>
      <c r="F3" s="14" t="s">
        <v>24</v>
      </c>
      <c r="G3" s="14" t="s">
        <v>35</v>
      </c>
      <c r="H3" s="14">
        <v>37.330083999999999</v>
      </c>
      <c r="I3" s="14">
        <v>-123.0757085</v>
      </c>
      <c r="J3" s="14">
        <v>1057.6967601399999</v>
      </c>
      <c r="K3" s="14">
        <v>3.8569546251500002</v>
      </c>
      <c r="L3" s="14">
        <v>34.438539466000002</v>
      </c>
      <c r="M3" s="14">
        <v>11.684170631300001</v>
      </c>
      <c r="N3" s="13">
        <v>9.4992307232468995</v>
      </c>
      <c r="O3" s="14"/>
      <c r="P3" s="14"/>
      <c r="Q3" s="14"/>
      <c r="R3" s="14"/>
      <c r="S3" s="14"/>
      <c r="T3" s="14"/>
      <c r="U3" s="14"/>
      <c r="V3" s="14"/>
    </row>
    <row r="4" spans="1:22" x14ac:dyDescent="0.2">
      <c r="A4" s="14" t="s">
        <v>655</v>
      </c>
      <c r="B4" s="14" t="s">
        <v>644</v>
      </c>
      <c r="C4" s="14" t="s">
        <v>26</v>
      </c>
      <c r="D4" s="14" t="s">
        <v>654</v>
      </c>
      <c r="E4" s="14" t="s">
        <v>42</v>
      </c>
      <c r="F4" s="14" t="s">
        <v>24</v>
      </c>
      <c r="G4" s="14" t="s">
        <v>44</v>
      </c>
      <c r="H4" s="14">
        <v>39.334109705899998</v>
      </c>
      <c r="I4" s="14">
        <v>-121.070125592</v>
      </c>
      <c r="J4" s="14">
        <v>1145.9592699499999</v>
      </c>
      <c r="K4" s="14">
        <v>5.5173058053500004</v>
      </c>
      <c r="L4" s="14">
        <v>36.476702732100001</v>
      </c>
      <c r="M4" s="14">
        <v>18.272111290800002</v>
      </c>
      <c r="N4" s="13">
        <v>14.8552264794204</v>
      </c>
      <c r="O4" s="14"/>
      <c r="P4" s="14"/>
      <c r="Q4" s="14"/>
      <c r="R4" s="14"/>
      <c r="S4" s="14"/>
      <c r="T4" s="14"/>
      <c r="U4" s="14"/>
      <c r="V4" s="14"/>
    </row>
    <row r="5" spans="1:22" x14ac:dyDescent="0.2">
      <c r="A5" s="14" t="s">
        <v>655</v>
      </c>
      <c r="B5" s="14" t="s">
        <v>644</v>
      </c>
      <c r="C5" s="14" t="s">
        <v>26</v>
      </c>
      <c r="D5" s="14" t="s">
        <v>654</v>
      </c>
      <c r="E5" s="14" t="s">
        <v>46</v>
      </c>
      <c r="F5" s="14" t="s">
        <v>24</v>
      </c>
      <c r="G5" s="14" t="s">
        <v>48</v>
      </c>
      <c r="H5" s="14">
        <v>38.333991500000003</v>
      </c>
      <c r="I5" s="14">
        <v>-122.06506899999999</v>
      </c>
      <c r="J5" s="14">
        <v>1044.7735285599999</v>
      </c>
      <c r="K5" s="14">
        <v>4.8552056725100003</v>
      </c>
      <c r="L5" s="14">
        <v>35.443187689399998</v>
      </c>
      <c r="M5" s="14">
        <v>12.060725310900001</v>
      </c>
      <c r="N5" s="13">
        <v>9.8053696777616999</v>
      </c>
      <c r="O5" s="14"/>
      <c r="P5" s="14"/>
      <c r="Q5" s="14"/>
      <c r="R5" s="14"/>
      <c r="S5" s="14"/>
      <c r="T5" s="14"/>
      <c r="U5" s="14"/>
      <c r="V5" s="14"/>
    </row>
    <row r="6" spans="1:22" x14ac:dyDescent="0.2">
      <c r="A6" s="14" t="s">
        <v>655</v>
      </c>
      <c r="B6" s="14" t="s">
        <v>644</v>
      </c>
      <c r="C6" s="14" t="s">
        <v>26</v>
      </c>
      <c r="D6" s="14" t="s">
        <v>654</v>
      </c>
      <c r="E6" s="14" t="s">
        <v>52</v>
      </c>
      <c r="F6" s="14" t="s">
        <v>24</v>
      </c>
      <c r="G6" s="14" t="s">
        <v>54</v>
      </c>
      <c r="H6" s="14">
        <v>39.333480930299999</v>
      </c>
      <c r="I6" s="14">
        <v>-121.064847</v>
      </c>
      <c r="J6" s="14">
        <v>462.53324199299999</v>
      </c>
      <c r="K6" s="14">
        <v>8.3803922637799992</v>
      </c>
      <c r="L6" s="14">
        <v>36.189444676199997</v>
      </c>
      <c r="M6" s="14">
        <v>17.403454569600001</v>
      </c>
      <c r="N6" s="13">
        <v>14.149008565084801</v>
      </c>
      <c r="O6" s="14"/>
      <c r="P6" s="14"/>
      <c r="Q6" s="14"/>
      <c r="R6" s="14"/>
      <c r="S6" s="14"/>
      <c r="T6" s="14"/>
      <c r="U6" s="14"/>
      <c r="V6" s="14"/>
    </row>
    <row r="7" spans="1:22" x14ac:dyDescent="0.2">
      <c r="A7" s="14" t="s">
        <v>655</v>
      </c>
      <c r="B7" s="14" t="s">
        <v>644</v>
      </c>
      <c r="C7" s="14" t="s">
        <v>26</v>
      </c>
      <c r="D7" s="14" t="s">
        <v>654</v>
      </c>
      <c r="E7" s="14" t="s">
        <v>57</v>
      </c>
      <c r="F7" s="14" t="s">
        <v>24</v>
      </c>
      <c r="G7" s="14" t="s">
        <v>59</v>
      </c>
      <c r="H7" s="14">
        <v>38.333612500000001</v>
      </c>
      <c r="I7" s="14">
        <v>-122.0651515</v>
      </c>
      <c r="J7" s="14">
        <v>250.853124705</v>
      </c>
      <c r="K7" s="14">
        <v>9.2012741932700006</v>
      </c>
      <c r="L7" s="14">
        <v>35.128487204199999</v>
      </c>
      <c r="M7" s="14">
        <v>49.094144100500003</v>
      </c>
      <c r="N7" s="13">
        <v>39.913539153706502</v>
      </c>
      <c r="O7" s="14"/>
      <c r="P7" s="14"/>
      <c r="Q7" s="14"/>
      <c r="R7" s="14"/>
      <c r="S7" s="14"/>
      <c r="T7" s="14"/>
      <c r="U7" s="14"/>
      <c r="V7" s="14"/>
    </row>
    <row r="8" spans="1:22" x14ac:dyDescent="0.2">
      <c r="A8" s="14" t="s">
        <v>655</v>
      </c>
      <c r="B8" s="14" t="s">
        <v>644</v>
      </c>
      <c r="C8" s="14" t="s">
        <v>26</v>
      </c>
      <c r="D8" s="14" t="s">
        <v>654</v>
      </c>
      <c r="E8" s="14" t="s">
        <v>62</v>
      </c>
      <c r="F8" s="14" t="s">
        <v>64</v>
      </c>
      <c r="G8" s="14" t="s">
        <v>65</v>
      </c>
      <c r="H8" s="14">
        <v>37.2088091436</v>
      </c>
      <c r="I8" s="14">
        <v>-123.07127248099999</v>
      </c>
      <c r="J8" s="14">
        <v>986.415049888</v>
      </c>
      <c r="K8" s="14">
        <v>3.5460775898699999</v>
      </c>
      <c r="L8" s="14">
        <v>34.461105867100002</v>
      </c>
      <c r="M8" s="14">
        <v>12.1672763108</v>
      </c>
      <c r="N8" s="13">
        <v>9.891995640680399</v>
      </c>
      <c r="O8" s="14"/>
      <c r="P8" s="14"/>
      <c r="Q8" s="14"/>
      <c r="R8" s="14"/>
      <c r="S8" s="14"/>
      <c r="T8" s="14"/>
      <c r="U8" s="14"/>
      <c r="V8" s="14"/>
    </row>
    <row r="9" spans="1:22" x14ac:dyDescent="0.2">
      <c r="A9" s="14" t="s">
        <v>655</v>
      </c>
      <c r="B9" s="14" t="s">
        <v>644</v>
      </c>
      <c r="C9" s="14" t="s">
        <v>36</v>
      </c>
      <c r="D9" s="14" t="s">
        <v>654</v>
      </c>
      <c r="E9" s="14" t="s">
        <v>69</v>
      </c>
      <c r="F9" s="14" t="s">
        <v>64</v>
      </c>
      <c r="G9" s="14" t="s">
        <v>71</v>
      </c>
      <c r="H9" s="14">
        <v>37.216752616299999</v>
      </c>
      <c r="I9" s="14">
        <v>-123.04926892899999</v>
      </c>
      <c r="J9" s="14">
        <v>819.50318000000004</v>
      </c>
      <c r="K9" s="14">
        <v>4.5760916736199997</v>
      </c>
      <c r="L9" s="14">
        <v>34.356581877799997</v>
      </c>
      <c r="M9" s="14">
        <v>3.7324081004799998</v>
      </c>
      <c r="N9" s="13">
        <v>3.0344477856902397</v>
      </c>
      <c r="O9" s="14"/>
      <c r="P9" s="14"/>
      <c r="Q9" s="14"/>
      <c r="R9" s="14"/>
      <c r="S9" s="14"/>
      <c r="T9" s="14"/>
      <c r="U9" s="14"/>
      <c r="V9" s="14"/>
    </row>
    <row r="10" spans="1:22" x14ac:dyDescent="0.2">
      <c r="A10" s="14" t="s">
        <v>655</v>
      </c>
      <c r="B10" s="14" t="s">
        <v>644</v>
      </c>
      <c r="C10" s="14" t="s">
        <v>26</v>
      </c>
      <c r="D10" s="14" t="s">
        <v>654</v>
      </c>
      <c r="E10" s="14" t="s">
        <v>75</v>
      </c>
      <c r="F10" s="14" t="s">
        <v>64</v>
      </c>
      <c r="G10" s="14" t="s">
        <v>77</v>
      </c>
      <c r="H10" s="14">
        <v>37.216834518500001</v>
      </c>
      <c r="I10" s="14">
        <v>-123.041504246</v>
      </c>
      <c r="J10" s="14">
        <v>100.674494399</v>
      </c>
      <c r="K10" s="14">
        <v>9.6746095744500007</v>
      </c>
      <c r="L10" s="14">
        <v>33.8631904593</v>
      </c>
      <c r="M10" s="14">
        <v>109.49661393300001</v>
      </c>
      <c r="N10" s="13">
        <v>89.020747127528992</v>
      </c>
      <c r="O10" s="14"/>
      <c r="P10" s="14"/>
      <c r="Q10" s="14"/>
      <c r="R10" s="14"/>
      <c r="S10" s="14"/>
      <c r="T10" s="14"/>
      <c r="U10" s="14"/>
      <c r="V10" s="14"/>
    </row>
    <row r="11" spans="1:22" x14ac:dyDescent="0.2">
      <c r="A11" s="14" t="s">
        <v>655</v>
      </c>
      <c r="B11" s="14" t="s">
        <v>645</v>
      </c>
      <c r="C11" s="14" t="s">
        <v>26</v>
      </c>
      <c r="D11" s="14" t="s">
        <v>654</v>
      </c>
      <c r="E11" s="14" t="s">
        <v>81</v>
      </c>
      <c r="F11" s="14" t="s">
        <v>83</v>
      </c>
      <c r="G11" s="14" t="s">
        <v>84</v>
      </c>
      <c r="H11" s="14">
        <v>35.582107499999999</v>
      </c>
      <c r="I11" s="14">
        <v>-122.628644155</v>
      </c>
      <c r="J11" s="14">
        <v>3240.15402576</v>
      </c>
      <c r="K11" s="14">
        <v>1.6016496364899999</v>
      </c>
      <c r="L11" s="14">
        <v>34.660447601400001</v>
      </c>
      <c r="M11" s="14">
        <v>108.61057239599999</v>
      </c>
      <c r="N11" s="13">
        <v>88.300395357947991</v>
      </c>
      <c r="O11" s="14"/>
      <c r="P11" s="14"/>
      <c r="Q11" s="14"/>
      <c r="R11" s="14"/>
      <c r="S11" s="14"/>
      <c r="T11" s="14"/>
      <c r="U11" s="14"/>
      <c r="V11" s="14"/>
    </row>
    <row r="12" spans="1:22" x14ac:dyDescent="0.2">
      <c r="A12" s="14" t="s">
        <v>655</v>
      </c>
      <c r="B12" s="14" t="s">
        <v>645</v>
      </c>
      <c r="C12" s="14" t="s">
        <v>26</v>
      </c>
      <c r="D12" s="14" t="s">
        <v>654</v>
      </c>
      <c r="E12" s="14" t="s">
        <v>88</v>
      </c>
      <c r="F12" s="14" t="s">
        <v>83</v>
      </c>
      <c r="G12" s="14" t="s">
        <v>90</v>
      </c>
      <c r="H12" s="14">
        <v>35.584187098800001</v>
      </c>
      <c r="I12" s="14">
        <v>-122.627190387</v>
      </c>
      <c r="J12" s="14">
        <v>1995.88531266</v>
      </c>
      <c r="K12" s="14">
        <v>2.0859000000000001</v>
      </c>
      <c r="L12" s="14">
        <v>34.602725584799998</v>
      </c>
      <c r="M12" s="14">
        <v>69.351828618599995</v>
      </c>
      <c r="N12" s="13">
        <v>56.38303666692179</v>
      </c>
      <c r="O12" s="14"/>
      <c r="P12" s="14"/>
      <c r="Q12" s="14"/>
      <c r="R12" s="14"/>
      <c r="S12" s="14"/>
      <c r="T12" s="14"/>
      <c r="U12" s="14"/>
      <c r="V12" s="14"/>
    </row>
    <row r="13" spans="1:22" x14ac:dyDescent="0.2">
      <c r="A13" s="14" t="s">
        <v>655</v>
      </c>
      <c r="B13" s="14" t="s">
        <v>645</v>
      </c>
      <c r="C13" s="14" t="s">
        <v>26</v>
      </c>
      <c r="D13" s="14" t="s">
        <v>654</v>
      </c>
      <c r="E13" s="14" t="s">
        <v>94</v>
      </c>
      <c r="F13" s="14" t="s">
        <v>83</v>
      </c>
      <c r="G13" s="14" t="s">
        <v>96</v>
      </c>
      <c r="H13" s="14">
        <v>35.585718851899998</v>
      </c>
      <c r="I13" s="14">
        <v>-122.62556050000001</v>
      </c>
      <c r="J13" s="14">
        <v>996.99430444200004</v>
      </c>
      <c r="K13" s="14">
        <v>3.8900742288100001</v>
      </c>
      <c r="L13" s="14">
        <v>34.450663932700003</v>
      </c>
      <c r="M13" s="14">
        <v>11.730843696399999</v>
      </c>
      <c r="N13" s="13">
        <v>9.537175925173198</v>
      </c>
      <c r="O13" s="14"/>
      <c r="P13" s="14"/>
      <c r="Q13" s="14"/>
      <c r="R13" s="14"/>
      <c r="S13" s="14"/>
      <c r="T13" s="14"/>
      <c r="U13" s="14"/>
      <c r="V13" s="14"/>
    </row>
    <row r="14" spans="1:22" x14ac:dyDescent="0.2">
      <c r="A14" s="14" t="s">
        <v>655</v>
      </c>
      <c r="B14" s="14" t="s">
        <v>645</v>
      </c>
      <c r="C14" s="14" t="s">
        <v>26</v>
      </c>
      <c r="D14" s="14" t="s">
        <v>654</v>
      </c>
      <c r="E14" s="14" t="s">
        <v>100</v>
      </c>
      <c r="F14" s="14" t="s">
        <v>83</v>
      </c>
      <c r="G14" s="14" t="s">
        <v>102</v>
      </c>
      <c r="H14" s="14">
        <v>35.586708572299997</v>
      </c>
      <c r="I14" s="14">
        <v>-122.62533746299999</v>
      </c>
      <c r="J14" s="14">
        <v>496.39626337499999</v>
      </c>
      <c r="K14" s="14">
        <v>5.9646999999999997</v>
      </c>
      <c r="L14" s="14">
        <v>34.246546215499997</v>
      </c>
      <c r="M14" s="14">
        <v>5.5024825039199996</v>
      </c>
      <c r="N14" s="13">
        <v>4.4735182756869598</v>
      </c>
      <c r="O14" s="14"/>
      <c r="P14" s="14"/>
      <c r="Q14" s="14"/>
      <c r="R14" s="14"/>
      <c r="S14" s="14"/>
      <c r="T14" s="14"/>
      <c r="U14" s="14"/>
      <c r="V14" s="14"/>
    </row>
    <row r="15" spans="1:22" x14ac:dyDescent="0.2">
      <c r="A15" s="14" t="s">
        <v>655</v>
      </c>
      <c r="B15" s="14" t="s">
        <v>645</v>
      </c>
      <c r="C15" s="14" t="s">
        <v>26</v>
      </c>
      <c r="D15" s="14" t="s">
        <v>654</v>
      </c>
      <c r="E15" s="14" t="s">
        <v>105</v>
      </c>
      <c r="F15" s="14" t="s">
        <v>83</v>
      </c>
      <c r="G15" s="14" t="s">
        <v>107</v>
      </c>
      <c r="H15" s="14">
        <v>35.5874601111</v>
      </c>
      <c r="I15" s="14">
        <v>-122.624554608</v>
      </c>
      <c r="J15" s="14">
        <v>97.418213005200002</v>
      </c>
      <c r="K15" s="14">
        <v>9.5802865452300008</v>
      </c>
      <c r="L15" s="14">
        <v>33.433708260800003</v>
      </c>
      <c r="M15" s="14">
        <v>170.555565374</v>
      </c>
      <c r="N15" s="13">
        <v>138.66167464906198</v>
      </c>
      <c r="O15" s="14"/>
      <c r="P15" s="14"/>
      <c r="Q15" s="14"/>
      <c r="R15" s="14"/>
      <c r="S15" s="14"/>
      <c r="T15" s="14"/>
      <c r="U15" s="14"/>
      <c r="V15" s="14"/>
    </row>
    <row r="16" spans="1:22" x14ac:dyDescent="0.2">
      <c r="A16" s="14" t="s">
        <v>655</v>
      </c>
      <c r="B16" s="14" t="s">
        <v>646</v>
      </c>
      <c r="C16" s="14" t="s">
        <v>198</v>
      </c>
      <c r="D16" s="14" t="s">
        <v>652</v>
      </c>
      <c r="E16" s="14" t="s">
        <v>194</v>
      </c>
      <c r="F16" s="14" t="s">
        <v>196</v>
      </c>
      <c r="G16" s="14" t="s">
        <v>197</v>
      </c>
      <c r="H16" s="14">
        <v>34.886775999999998</v>
      </c>
      <c r="I16" s="14">
        <v>-121.757504</v>
      </c>
      <c r="J16" s="14">
        <v>1493.3926220799999</v>
      </c>
      <c r="K16" s="14">
        <v>2.7381661290100001</v>
      </c>
      <c r="L16" s="14">
        <v>34.549949689400002</v>
      </c>
      <c r="M16" s="14">
        <v>39.377221257999999</v>
      </c>
      <c r="N16" s="13">
        <v>32.013680882753995</v>
      </c>
      <c r="O16" s="14"/>
      <c r="P16" s="14"/>
      <c r="Q16" s="14"/>
      <c r="R16" s="14"/>
      <c r="S16" s="14"/>
      <c r="T16" s="14"/>
      <c r="U16" s="14"/>
      <c r="V16" s="14"/>
    </row>
    <row r="17" spans="1:22" x14ac:dyDescent="0.2">
      <c r="A17" s="14" t="s">
        <v>655</v>
      </c>
      <c r="B17" s="14" t="s">
        <v>646</v>
      </c>
      <c r="C17" s="14" t="s">
        <v>198</v>
      </c>
      <c r="D17" s="14" t="s">
        <v>652</v>
      </c>
      <c r="E17" s="14" t="s">
        <v>194</v>
      </c>
      <c r="F17" s="14" t="s">
        <v>196</v>
      </c>
      <c r="G17" s="14" t="s">
        <v>207</v>
      </c>
      <c r="H17" s="14">
        <v>35.886775999999998</v>
      </c>
      <c r="I17" s="14">
        <v>-120.757504</v>
      </c>
      <c r="J17" s="14">
        <v>1494.3926220799999</v>
      </c>
      <c r="K17" s="14">
        <v>3.7381661290100001</v>
      </c>
      <c r="L17" s="14">
        <v>35.549949689400002</v>
      </c>
      <c r="M17" s="14">
        <v>40.377221257999999</v>
      </c>
      <c r="N17" s="13">
        <v>32.826680882753998</v>
      </c>
      <c r="O17" s="14"/>
      <c r="P17" s="14"/>
      <c r="Q17" s="14"/>
      <c r="R17" s="14"/>
      <c r="S17" s="14"/>
      <c r="T17" s="14"/>
      <c r="U17" s="14"/>
      <c r="V17" s="14"/>
    </row>
    <row r="18" spans="1:22" x14ac:dyDescent="0.2">
      <c r="A18" s="14" t="s">
        <v>655</v>
      </c>
      <c r="B18" s="14" t="s">
        <v>646</v>
      </c>
      <c r="C18" s="14" t="s">
        <v>213</v>
      </c>
      <c r="D18" s="14" t="s">
        <v>652</v>
      </c>
      <c r="E18" s="14" t="s">
        <v>210</v>
      </c>
      <c r="F18" s="14" t="s">
        <v>196</v>
      </c>
      <c r="G18" s="14" t="s">
        <v>212</v>
      </c>
      <c r="H18" s="14">
        <v>34.886492256399997</v>
      </c>
      <c r="I18" s="14">
        <v>-121.754374423</v>
      </c>
      <c r="J18" s="14">
        <v>1455.4453820900001</v>
      </c>
      <c r="K18" s="14">
        <v>2.82059839751</v>
      </c>
      <c r="L18" s="14">
        <v>34.543300103500002</v>
      </c>
      <c r="M18" s="14">
        <v>36.812303053000001</v>
      </c>
      <c r="N18" s="13">
        <v>29.928402382088997</v>
      </c>
      <c r="O18" s="14"/>
      <c r="P18" s="14"/>
      <c r="Q18" s="14"/>
      <c r="R18" s="14"/>
      <c r="S18" s="14"/>
      <c r="T18" s="14"/>
      <c r="U18" s="14"/>
      <c r="V18" s="14"/>
    </row>
    <row r="19" spans="1:22" x14ac:dyDescent="0.2">
      <c r="A19" s="14" t="s">
        <v>655</v>
      </c>
      <c r="B19" s="14" t="s">
        <v>646</v>
      </c>
      <c r="C19" s="14" t="s">
        <v>198</v>
      </c>
      <c r="D19" s="14" t="s">
        <v>652</v>
      </c>
      <c r="E19" s="14" t="s">
        <v>218</v>
      </c>
      <c r="F19" s="14" t="s">
        <v>196</v>
      </c>
      <c r="G19" s="14" t="s">
        <v>220</v>
      </c>
      <c r="H19" s="14">
        <v>34.885603500000002</v>
      </c>
      <c r="I19" s="14">
        <v>-121.7527935</v>
      </c>
      <c r="J19" s="14">
        <v>1439.3746911799999</v>
      </c>
      <c r="K19" s="14">
        <v>2.93357810401</v>
      </c>
      <c r="L19" s="14">
        <v>34.537444041500002</v>
      </c>
      <c r="M19" s="14">
        <v>35.966414454000002</v>
      </c>
      <c r="N19" s="13">
        <v>29.240694951102</v>
      </c>
      <c r="O19" s="14"/>
      <c r="P19" s="14"/>
      <c r="Q19" s="14"/>
      <c r="R19" s="14"/>
      <c r="S19" s="14"/>
      <c r="T19" s="14"/>
      <c r="U19" s="14"/>
      <c r="V19" s="14"/>
    </row>
    <row r="20" spans="1:22" x14ac:dyDescent="0.2">
      <c r="A20" s="14" t="s">
        <v>655</v>
      </c>
      <c r="B20" s="14" t="s">
        <v>646</v>
      </c>
      <c r="C20" s="14" t="s">
        <v>198</v>
      </c>
      <c r="D20" s="14" t="s">
        <v>652</v>
      </c>
      <c r="E20" s="14" t="s">
        <v>218</v>
      </c>
      <c r="F20" s="14" t="s">
        <v>196</v>
      </c>
      <c r="G20" s="14" t="s">
        <v>220</v>
      </c>
      <c r="H20" s="14">
        <v>34.885603500000002</v>
      </c>
      <c r="I20" s="14">
        <v>-121.7527935</v>
      </c>
      <c r="J20" s="14">
        <v>1439.3746911799999</v>
      </c>
      <c r="K20" s="14">
        <v>2.93357810401</v>
      </c>
      <c r="L20" s="14">
        <v>34.537444041500002</v>
      </c>
      <c r="M20" s="14">
        <v>35.966414454000002</v>
      </c>
      <c r="N20" s="13">
        <v>29.240694951102</v>
      </c>
      <c r="O20" s="14"/>
      <c r="P20" s="14"/>
      <c r="Q20" s="14"/>
      <c r="R20" s="14"/>
      <c r="S20" s="14"/>
      <c r="T20" s="14"/>
      <c r="U20" s="14"/>
      <c r="V20" s="14"/>
    </row>
    <row r="21" spans="1:22" x14ac:dyDescent="0.2">
      <c r="A21" s="14" t="s">
        <v>655</v>
      </c>
      <c r="B21" s="14" t="s">
        <v>646</v>
      </c>
      <c r="C21" s="14" t="s">
        <v>230</v>
      </c>
      <c r="D21" s="14" t="s">
        <v>652</v>
      </c>
      <c r="E21" s="14" t="s">
        <v>227</v>
      </c>
      <c r="F21" s="14" t="s">
        <v>196</v>
      </c>
      <c r="G21" s="14" t="s">
        <v>229</v>
      </c>
      <c r="H21" s="14">
        <v>34.883521500000001</v>
      </c>
      <c r="I21" s="14">
        <v>-121.74660849999999</v>
      </c>
      <c r="J21" s="14">
        <v>1312.28546854</v>
      </c>
      <c r="K21" s="14">
        <v>3.01618484874</v>
      </c>
      <c r="L21" s="14">
        <v>34.527022302900001</v>
      </c>
      <c r="M21" s="14">
        <v>30.6971847475</v>
      </c>
      <c r="N21" s="13">
        <v>24.9568111997175</v>
      </c>
      <c r="O21" s="14"/>
      <c r="P21" s="14"/>
      <c r="Q21" s="14"/>
      <c r="R21" s="14"/>
      <c r="S21" s="14"/>
      <c r="T21" s="14"/>
      <c r="U21" s="14"/>
      <c r="V21" s="14"/>
    </row>
    <row r="22" spans="1:22" x14ac:dyDescent="0.2">
      <c r="A22" s="14" t="s">
        <v>655</v>
      </c>
      <c r="B22" s="14" t="s">
        <v>646</v>
      </c>
      <c r="C22" s="14" t="s">
        <v>26</v>
      </c>
      <c r="D22" s="14" t="s">
        <v>652</v>
      </c>
      <c r="E22" s="14" t="s">
        <v>534</v>
      </c>
      <c r="F22" s="14" t="s">
        <v>196</v>
      </c>
      <c r="G22" s="14" t="s">
        <v>238</v>
      </c>
      <c r="H22" s="14">
        <v>34.877260763000002</v>
      </c>
      <c r="I22" s="14">
        <v>-121.736780814</v>
      </c>
      <c r="J22" s="14">
        <v>695.45575908000001</v>
      </c>
      <c r="K22" s="14">
        <v>5.0932500000000003</v>
      </c>
      <c r="L22" s="14">
        <v>34.365748172799996</v>
      </c>
      <c r="M22" s="14">
        <v>3.00703216412</v>
      </c>
      <c r="N22" s="13">
        <v>2.4447171494295596</v>
      </c>
      <c r="O22" s="14"/>
      <c r="P22" s="14"/>
      <c r="Q22" s="14"/>
      <c r="R22" s="14"/>
      <c r="S22" s="14"/>
      <c r="T22" s="14"/>
      <c r="U22" s="14"/>
      <c r="V22" s="14"/>
    </row>
    <row r="23" spans="1:22" x14ac:dyDescent="0.2">
      <c r="A23" s="14" t="s">
        <v>655</v>
      </c>
      <c r="B23" s="14" t="s">
        <v>646</v>
      </c>
      <c r="C23" s="14" t="s">
        <v>230</v>
      </c>
      <c r="D23" s="14" t="s">
        <v>652</v>
      </c>
      <c r="E23" s="14" t="s">
        <v>535</v>
      </c>
      <c r="F23" s="14" t="s">
        <v>196</v>
      </c>
      <c r="G23" s="14" t="s">
        <v>238</v>
      </c>
      <c r="H23" s="14">
        <v>34.877260763000002</v>
      </c>
      <c r="I23" s="14">
        <v>-121.736780814</v>
      </c>
      <c r="J23" s="14">
        <v>695.45575908000001</v>
      </c>
      <c r="K23" s="14">
        <v>5.0932500000000003</v>
      </c>
      <c r="L23" s="14">
        <v>34.365748172799996</v>
      </c>
      <c r="M23" s="14">
        <v>3.00703216412</v>
      </c>
      <c r="N23" s="13">
        <v>2.4447171494295596</v>
      </c>
      <c r="O23" s="14"/>
      <c r="P23" s="14"/>
      <c r="Q23" s="14"/>
      <c r="R23" s="14"/>
      <c r="S23" s="14"/>
      <c r="T23" s="14"/>
      <c r="U23" s="14"/>
      <c r="V23" s="14"/>
    </row>
    <row r="24" spans="1:22" x14ac:dyDescent="0.2">
      <c r="A24" s="14" t="s">
        <v>655</v>
      </c>
      <c r="B24" s="14" t="s">
        <v>646</v>
      </c>
      <c r="C24" s="14" t="s">
        <v>230</v>
      </c>
      <c r="D24" s="14" t="s">
        <v>652</v>
      </c>
      <c r="E24" s="77" t="s">
        <v>537</v>
      </c>
      <c r="F24" s="14" t="s">
        <v>196</v>
      </c>
      <c r="G24" s="14" t="s">
        <v>244</v>
      </c>
      <c r="H24" s="14">
        <v>34.877809259499998</v>
      </c>
      <c r="I24" s="14">
        <v>-121.738058028</v>
      </c>
      <c r="J24" s="14">
        <v>49.9058552093</v>
      </c>
      <c r="K24" s="14">
        <v>12.4367778453</v>
      </c>
      <c r="L24" s="14">
        <v>33.152156261999998</v>
      </c>
      <c r="M24" s="14">
        <v>238.188675639</v>
      </c>
      <c r="N24" s="13">
        <v>193.647393294507</v>
      </c>
      <c r="O24" s="14"/>
      <c r="P24" s="14"/>
      <c r="Q24" s="14"/>
      <c r="R24" s="14"/>
      <c r="S24" s="14"/>
      <c r="T24" s="14"/>
      <c r="U24" s="14"/>
      <c r="V24" s="14"/>
    </row>
    <row r="25" spans="1:22" x14ac:dyDescent="0.2">
      <c r="A25" s="14" t="s">
        <v>655</v>
      </c>
      <c r="B25" s="14" t="s">
        <v>646</v>
      </c>
      <c r="C25" s="14" t="s">
        <v>230</v>
      </c>
      <c r="D25" s="14" t="s">
        <v>652</v>
      </c>
      <c r="E25" s="77" t="s">
        <v>538</v>
      </c>
      <c r="F25" s="14" t="s">
        <v>196</v>
      </c>
      <c r="G25" s="14" t="s">
        <v>244</v>
      </c>
      <c r="H25" s="14">
        <v>34.877809259499998</v>
      </c>
      <c r="I25" s="14">
        <v>-121.738058028</v>
      </c>
      <c r="J25" s="14">
        <v>49.9058552093</v>
      </c>
      <c r="K25" s="14">
        <v>12.4367778453</v>
      </c>
      <c r="L25" s="14">
        <v>33.152156261999998</v>
      </c>
      <c r="M25" s="14">
        <v>238.188675639</v>
      </c>
      <c r="N25" s="13">
        <v>193.647393294507</v>
      </c>
      <c r="O25" s="14"/>
      <c r="P25" s="14"/>
      <c r="Q25" s="14"/>
      <c r="R25" s="14"/>
      <c r="S25" s="14"/>
      <c r="T25" s="14"/>
      <c r="U25" s="14"/>
      <c r="V25" s="14"/>
    </row>
    <row r="26" spans="1:22" x14ac:dyDescent="0.2">
      <c r="A26" s="14" t="s">
        <v>655</v>
      </c>
      <c r="B26" s="14" t="s">
        <v>646</v>
      </c>
      <c r="C26" s="14" t="s">
        <v>230</v>
      </c>
      <c r="D26" s="14" t="s">
        <v>652</v>
      </c>
      <c r="E26" s="77" t="s">
        <v>539</v>
      </c>
      <c r="F26" s="14" t="s">
        <v>196</v>
      </c>
      <c r="G26" s="14" t="s">
        <v>244</v>
      </c>
      <c r="H26" s="14">
        <v>34.877809259499998</v>
      </c>
      <c r="I26" s="14">
        <v>-121.738058028</v>
      </c>
      <c r="J26" s="14">
        <v>49.9058552093</v>
      </c>
      <c r="K26" s="14">
        <v>12.4367778453</v>
      </c>
      <c r="L26" s="14">
        <v>33.152156261999998</v>
      </c>
      <c r="M26" s="14">
        <v>238.188675639</v>
      </c>
      <c r="N26" s="13">
        <v>193.647393294507</v>
      </c>
      <c r="O26" s="14"/>
      <c r="P26" s="14"/>
      <c r="Q26" s="14"/>
      <c r="R26" s="14"/>
      <c r="S26" s="14"/>
      <c r="T26" s="14"/>
      <c r="U26" s="14"/>
      <c r="V26" s="14"/>
    </row>
    <row r="27" spans="1:22" x14ac:dyDescent="0.2">
      <c r="A27" s="14" t="s">
        <v>655</v>
      </c>
      <c r="B27" s="14" t="s">
        <v>647</v>
      </c>
      <c r="C27" s="14" t="s">
        <v>26</v>
      </c>
      <c r="D27" s="14" t="s">
        <v>652</v>
      </c>
      <c r="E27" s="14" t="s">
        <v>540</v>
      </c>
      <c r="F27" s="14" t="s">
        <v>250</v>
      </c>
      <c r="G27" s="14" t="s">
        <v>251</v>
      </c>
      <c r="H27" s="14">
        <v>35.533487000000001</v>
      </c>
      <c r="I27" s="14">
        <v>-122.83985699999999</v>
      </c>
      <c r="J27" s="14">
        <v>3081.0077282399998</v>
      </c>
      <c r="K27" s="14">
        <v>1.6131357528400001</v>
      </c>
      <c r="L27" s="14">
        <v>34.656768065500003</v>
      </c>
      <c r="M27" s="14">
        <v>109.106269762</v>
      </c>
      <c r="N27" s="13">
        <v>88.703397316505985</v>
      </c>
      <c r="O27" s="14"/>
      <c r="P27" s="14"/>
      <c r="Q27" s="14"/>
      <c r="R27" s="14"/>
      <c r="S27" s="14"/>
      <c r="T27" s="14"/>
      <c r="U27" s="14"/>
      <c r="V27" s="14"/>
    </row>
    <row r="28" spans="1:22" x14ac:dyDescent="0.2">
      <c r="A28" s="14" t="s">
        <v>655</v>
      </c>
      <c r="B28" s="14" t="s">
        <v>647</v>
      </c>
      <c r="C28" s="14" t="s">
        <v>26</v>
      </c>
      <c r="D28" s="14" t="s">
        <v>652</v>
      </c>
      <c r="E28" s="14" t="s">
        <v>541</v>
      </c>
      <c r="F28" s="14" t="s">
        <v>250</v>
      </c>
      <c r="G28" s="14" t="s">
        <v>251</v>
      </c>
      <c r="H28" s="14">
        <v>35.533487000000001</v>
      </c>
      <c r="I28" s="14">
        <v>-122.83985699999999</v>
      </c>
      <c r="J28" s="14">
        <v>3081.0077282399998</v>
      </c>
      <c r="K28" s="14">
        <v>1.6131357528400001</v>
      </c>
      <c r="L28" s="14">
        <v>34.656768065500003</v>
      </c>
      <c r="M28" s="14">
        <v>109.106269762</v>
      </c>
      <c r="N28" s="13">
        <v>88.703397316505985</v>
      </c>
      <c r="O28" s="14"/>
      <c r="P28" s="14"/>
      <c r="Q28" s="14"/>
      <c r="R28" s="14"/>
      <c r="S28" s="14"/>
      <c r="T28" s="14"/>
      <c r="U28" s="14"/>
      <c r="V28" s="14"/>
    </row>
    <row r="29" spans="1:22" x14ac:dyDescent="0.2">
      <c r="A29" s="14" t="s">
        <v>655</v>
      </c>
      <c r="B29" s="14" t="s">
        <v>647</v>
      </c>
      <c r="C29" s="14" t="s">
        <v>26</v>
      </c>
      <c r="D29" s="14" t="s">
        <v>652</v>
      </c>
      <c r="E29" s="14" t="s">
        <v>542</v>
      </c>
      <c r="F29" s="14" t="s">
        <v>250</v>
      </c>
      <c r="G29" s="14" t="s">
        <v>251</v>
      </c>
      <c r="H29" s="14">
        <v>35.533487000000001</v>
      </c>
      <c r="I29" s="14">
        <v>-122.83985699999999</v>
      </c>
      <c r="J29" s="14">
        <v>3081.0077282399998</v>
      </c>
      <c r="K29" s="14">
        <v>1.6131357528400001</v>
      </c>
      <c r="L29" s="14">
        <v>34.656768065500003</v>
      </c>
      <c r="M29" s="14">
        <v>109.106269762</v>
      </c>
      <c r="N29" s="13">
        <v>88.703397316505985</v>
      </c>
      <c r="O29" s="14"/>
      <c r="P29" s="14"/>
      <c r="Q29" s="14"/>
      <c r="R29" s="14"/>
      <c r="S29" s="14"/>
      <c r="T29" s="14"/>
      <c r="U29" s="14"/>
      <c r="V29" s="14"/>
    </row>
    <row r="30" spans="1:22" x14ac:dyDescent="0.2">
      <c r="A30" s="14" t="s">
        <v>655</v>
      </c>
      <c r="B30" s="14" t="s">
        <v>647</v>
      </c>
      <c r="C30" s="14" t="s">
        <v>26</v>
      </c>
      <c r="D30" s="14" t="s">
        <v>652</v>
      </c>
      <c r="E30" s="14" t="s">
        <v>256</v>
      </c>
      <c r="F30" s="14" t="s">
        <v>250</v>
      </c>
      <c r="G30" s="14" t="s">
        <v>258</v>
      </c>
      <c r="H30" s="14">
        <v>35.534860430499997</v>
      </c>
      <c r="I30" s="14">
        <v>-122.825730764</v>
      </c>
      <c r="J30" s="14">
        <v>3170.36018848</v>
      </c>
      <c r="K30" s="14">
        <v>1.6210297434500001</v>
      </c>
      <c r="L30" s="14">
        <v>34.655615458299998</v>
      </c>
      <c r="M30" s="14">
        <v>108.371172707</v>
      </c>
      <c r="N30" s="13">
        <v>88.105763410790999</v>
      </c>
      <c r="O30" s="14"/>
      <c r="P30" s="14"/>
      <c r="Q30" s="14"/>
      <c r="R30" s="14"/>
      <c r="S30" s="14"/>
      <c r="T30" s="14"/>
      <c r="U30" s="14"/>
      <c r="V30" s="14"/>
    </row>
    <row r="31" spans="1:22" x14ac:dyDescent="0.2">
      <c r="A31" s="14" t="s">
        <v>655</v>
      </c>
      <c r="B31" s="14" t="s">
        <v>647</v>
      </c>
      <c r="C31" s="14" t="s">
        <v>26</v>
      </c>
      <c r="D31" s="14" t="s">
        <v>652</v>
      </c>
      <c r="E31" s="14" t="s">
        <v>256</v>
      </c>
      <c r="F31" s="14" t="s">
        <v>250</v>
      </c>
      <c r="G31" s="14" t="s">
        <v>258</v>
      </c>
      <c r="H31" s="14">
        <v>35.534860430499997</v>
      </c>
      <c r="I31" s="14">
        <v>-122.825730764</v>
      </c>
      <c r="J31" s="14">
        <v>3170.36018848</v>
      </c>
      <c r="K31" s="14">
        <v>1.6210297434500001</v>
      </c>
      <c r="L31" s="14">
        <v>34.655615458299998</v>
      </c>
      <c r="M31" s="14">
        <v>108.371172707</v>
      </c>
      <c r="N31" s="13">
        <v>88.105763410790999</v>
      </c>
      <c r="O31" s="14"/>
      <c r="P31" s="14"/>
      <c r="Q31" s="14"/>
      <c r="R31" s="14"/>
      <c r="S31" s="14"/>
      <c r="T31" s="14"/>
      <c r="U31" s="14"/>
      <c r="V31" s="14"/>
    </row>
    <row r="32" spans="1:22" x14ac:dyDescent="0.2">
      <c r="A32" s="14" t="s">
        <v>655</v>
      </c>
      <c r="B32" s="14" t="s">
        <v>647</v>
      </c>
      <c r="C32" s="14" t="s">
        <v>26</v>
      </c>
      <c r="D32" s="14" t="s">
        <v>652</v>
      </c>
      <c r="E32" s="14" t="s">
        <v>256</v>
      </c>
      <c r="F32" s="14" t="s">
        <v>250</v>
      </c>
      <c r="G32" s="14" t="s">
        <v>258</v>
      </c>
      <c r="H32" s="14">
        <v>35.534860430499997</v>
      </c>
      <c r="I32" s="14">
        <v>-122.825730764</v>
      </c>
      <c r="J32" s="14">
        <v>3170.36018848</v>
      </c>
      <c r="K32" s="14">
        <v>1.6210297434500001</v>
      </c>
      <c r="L32" s="14">
        <v>34.655615458299998</v>
      </c>
      <c r="M32" s="14">
        <v>108.371172707</v>
      </c>
      <c r="N32" s="13">
        <v>88.105763410790999</v>
      </c>
      <c r="O32" s="14"/>
      <c r="P32" s="14"/>
      <c r="Q32" s="14"/>
      <c r="R32" s="14"/>
      <c r="S32" s="14"/>
      <c r="T32" s="14"/>
      <c r="U32" s="14"/>
      <c r="V32" s="14"/>
    </row>
    <row r="33" spans="1:22" x14ac:dyDescent="0.2">
      <c r="A33" s="14" t="s">
        <v>655</v>
      </c>
      <c r="B33" s="14" t="s">
        <v>647</v>
      </c>
      <c r="C33" s="14" t="s">
        <v>26</v>
      </c>
      <c r="D33" s="14" t="s">
        <v>652</v>
      </c>
      <c r="E33" s="14" t="s">
        <v>256</v>
      </c>
      <c r="F33" s="14" t="s">
        <v>250</v>
      </c>
      <c r="G33" s="14" t="s">
        <v>258</v>
      </c>
      <c r="H33" s="14">
        <v>35.534860430499997</v>
      </c>
      <c r="I33" s="14">
        <v>-122.825730764</v>
      </c>
      <c r="J33" s="14">
        <v>3170.36018848</v>
      </c>
      <c r="K33" s="14">
        <v>1.6210297434500001</v>
      </c>
      <c r="L33" s="14">
        <v>34.655615458299998</v>
      </c>
      <c r="M33" s="14">
        <v>108.371172707</v>
      </c>
      <c r="N33" s="13">
        <v>88.105763410790999</v>
      </c>
      <c r="O33" s="14"/>
      <c r="P33" s="14"/>
      <c r="Q33" s="14"/>
      <c r="R33" s="14"/>
      <c r="S33" s="14"/>
      <c r="T33" s="14"/>
      <c r="U33" s="14"/>
      <c r="V33" s="14"/>
    </row>
    <row r="34" spans="1:22" x14ac:dyDescent="0.2">
      <c r="A34" s="14" t="s">
        <v>655</v>
      </c>
      <c r="B34" s="14" t="s">
        <v>647</v>
      </c>
      <c r="C34" s="14" t="s">
        <v>130</v>
      </c>
      <c r="D34" s="14" t="s">
        <v>652</v>
      </c>
      <c r="E34" s="14" t="s">
        <v>262</v>
      </c>
      <c r="F34" s="14" t="s">
        <v>250</v>
      </c>
      <c r="G34" s="14" t="s">
        <v>264</v>
      </c>
      <c r="H34" s="14">
        <v>35.535671874499997</v>
      </c>
      <c r="I34" s="14">
        <v>-122.82408913899999</v>
      </c>
      <c r="J34" s="14">
        <v>3218.0167299300001</v>
      </c>
      <c r="K34" s="14">
        <v>1.5995999999999999</v>
      </c>
      <c r="L34" s="14">
        <v>34.656951220099998</v>
      </c>
      <c r="M34" s="14">
        <v>109.093381992</v>
      </c>
      <c r="N34" s="13">
        <v>88.692919559496005</v>
      </c>
      <c r="O34" s="14"/>
      <c r="P34" s="14"/>
      <c r="Q34" s="14"/>
      <c r="R34" s="14"/>
      <c r="S34" s="14"/>
      <c r="T34" s="14"/>
      <c r="U34" s="14"/>
      <c r="V34" s="14"/>
    </row>
    <row r="35" spans="1:22" x14ac:dyDescent="0.2">
      <c r="A35" s="14" t="s">
        <v>655</v>
      </c>
      <c r="B35" s="14" t="s">
        <v>647</v>
      </c>
      <c r="C35" s="14" t="s">
        <v>130</v>
      </c>
      <c r="D35" s="14" t="s">
        <v>652</v>
      </c>
      <c r="E35" s="14" t="s">
        <v>262</v>
      </c>
      <c r="F35" s="14" t="s">
        <v>250</v>
      </c>
      <c r="G35" s="14" t="s">
        <v>264</v>
      </c>
      <c r="H35" s="14">
        <v>35.535671874499997</v>
      </c>
      <c r="I35" s="14">
        <v>-122.82408913899999</v>
      </c>
      <c r="J35" s="14">
        <v>3218.0167299300001</v>
      </c>
      <c r="K35" s="14">
        <v>1.5995999999999999</v>
      </c>
      <c r="L35" s="14">
        <v>34.656951220099998</v>
      </c>
      <c r="M35" s="14">
        <v>109.093381992</v>
      </c>
      <c r="N35" s="13">
        <v>88.692919559496005</v>
      </c>
      <c r="O35" s="14"/>
      <c r="P35" s="14"/>
      <c r="Q35" s="14"/>
      <c r="R35" s="14"/>
      <c r="S35" s="14"/>
      <c r="T35" s="14"/>
      <c r="U35" s="14"/>
      <c r="V35" s="14"/>
    </row>
    <row r="36" spans="1:22" x14ac:dyDescent="0.2">
      <c r="A36" s="14" t="s">
        <v>655</v>
      </c>
      <c r="B36" s="14" t="s">
        <v>647</v>
      </c>
      <c r="C36" s="14" t="s">
        <v>26</v>
      </c>
      <c r="D36" s="14" t="s">
        <v>652</v>
      </c>
      <c r="E36" s="14" t="s">
        <v>546</v>
      </c>
      <c r="F36" s="14" t="s">
        <v>250</v>
      </c>
      <c r="G36" s="14" t="s">
        <v>272</v>
      </c>
      <c r="H36" s="14">
        <v>35.544071329799998</v>
      </c>
      <c r="I36" s="14">
        <v>-122.8199535</v>
      </c>
      <c r="J36" s="14">
        <v>995.34701693</v>
      </c>
      <c r="K36" s="14">
        <v>3.8660999999999999</v>
      </c>
      <c r="L36" s="14">
        <v>34.453899999999997</v>
      </c>
      <c r="M36" s="14">
        <v>11.971855355100001</v>
      </c>
      <c r="N36" s="13">
        <v>9.7331184036963005</v>
      </c>
      <c r="O36" s="14"/>
      <c r="P36" s="14"/>
      <c r="Q36" s="14"/>
      <c r="R36" s="14"/>
      <c r="S36" s="14"/>
      <c r="T36" s="14"/>
      <c r="U36" s="14"/>
      <c r="V36" s="14"/>
    </row>
    <row r="37" spans="1:22" x14ac:dyDescent="0.2">
      <c r="A37" s="14" t="s">
        <v>655</v>
      </c>
      <c r="B37" s="14" t="s">
        <v>647</v>
      </c>
      <c r="C37" s="14" t="s">
        <v>26</v>
      </c>
      <c r="D37" s="14" t="s">
        <v>652</v>
      </c>
      <c r="E37" s="14" t="s">
        <v>547</v>
      </c>
      <c r="F37" s="14" t="s">
        <v>250</v>
      </c>
      <c r="G37" s="14" t="s">
        <v>272</v>
      </c>
      <c r="H37" s="14">
        <v>35.544071329799998</v>
      </c>
      <c r="I37" s="14">
        <v>-122.8199535</v>
      </c>
      <c r="J37" s="14">
        <v>995.34701693</v>
      </c>
      <c r="K37" s="14">
        <v>3.8660999999999999</v>
      </c>
      <c r="L37" s="14">
        <v>34.453899999999997</v>
      </c>
      <c r="M37" s="14">
        <v>11.971855355100001</v>
      </c>
      <c r="N37" s="13">
        <v>9.7331184036963005</v>
      </c>
      <c r="O37" s="14"/>
      <c r="P37" s="14"/>
      <c r="Q37" s="14"/>
      <c r="R37" s="14"/>
      <c r="S37" s="14"/>
      <c r="T37" s="14"/>
      <c r="U37" s="14"/>
      <c r="V37" s="14"/>
    </row>
    <row r="38" spans="1:22" x14ac:dyDescent="0.2">
      <c r="A38" s="14" t="s">
        <v>655</v>
      </c>
      <c r="B38" s="14" t="s">
        <v>647</v>
      </c>
      <c r="C38" s="14" t="s">
        <v>26</v>
      </c>
      <c r="D38" s="14" t="s">
        <v>652</v>
      </c>
      <c r="E38" s="14" t="s">
        <v>548</v>
      </c>
      <c r="F38" s="14" t="s">
        <v>250</v>
      </c>
      <c r="G38" s="14" t="s">
        <v>272</v>
      </c>
      <c r="H38" s="14">
        <v>35.544071329799998</v>
      </c>
      <c r="I38" s="14">
        <v>-122.8199535</v>
      </c>
      <c r="J38" s="14">
        <v>995.34701693</v>
      </c>
      <c r="K38" s="14">
        <v>3.8660999999999999</v>
      </c>
      <c r="L38" s="14">
        <v>34.453899999999997</v>
      </c>
      <c r="M38" s="14">
        <v>11.971855355100001</v>
      </c>
      <c r="N38" s="13">
        <v>9.7331184036963005</v>
      </c>
      <c r="O38" s="14"/>
      <c r="P38" s="14"/>
      <c r="Q38" s="14"/>
      <c r="R38" s="14"/>
      <c r="S38" s="14"/>
      <c r="T38" s="14"/>
      <c r="U38" s="14"/>
      <c r="V38" s="14"/>
    </row>
    <row r="39" spans="1:22" x14ac:dyDescent="0.2">
      <c r="A39" s="14" t="s">
        <v>655</v>
      </c>
      <c r="B39" s="14" t="s">
        <v>647</v>
      </c>
      <c r="C39" s="14" t="s">
        <v>26</v>
      </c>
      <c r="D39" s="14" t="s">
        <v>652</v>
      </c>
      <c r="E39" s="14" t="s">
        <v>549</v>
      </c>
      <c r="F39" s="14" t="s">
        <v>250</v>
      </c>
      <c r="G39" s="14" t="s">
        <v>278</v>
      </c>
      <c r="H39" s="14">
        <v>35.543374353799997</v>
      </c>
      <c r="I39" s="14">
        <v>-122.819457911</v>
      </c>
      <c r="J39" s="14">
        <v>194.81988140799999</v>
      </c>
      <c r="K39" s="14">
        <v>8.19683637308</v>
      </c>
      <c r="L39" s="14">
        <v>33.991574211500001</v>
      </c>
      <c r="M39" s="14">
        <v>124.255489395</v>
      </c>
      <c r="N39" s="13">
        <v>101.019712878135</v>
      </c>
      <c r="O39" s="14"/>
      <c r="P39" s="14"/>
      <c r="Q39" s="14"/>
      <c r="R39" s="14"/>
      <c r="S39" s="14"/>
      <c r="T39" s="14"/>
      <c r="U39" s="14"/>
      <c r="V39" s="14"/>
    </row>
    <row r="40" spans="1:22" x14ac:dyDescent="0.2">
      <c r="A40" s="14" t="s">
        <v>655</v>
      </c>
      <c r="B40" s="14" t="s">
        <v>647</v>
      </c>
      <c r="C40" s="14" t="s">
        <v>26</v>
      </c>
      <c r="D40" s="14" t="s">
        <v>652</v>
      </c>
      <c r="E40" s="14" t="s">
        <v>550</v>
      </c>
      <c r="F40" s="14" t="s">
        <v>250</v>
      </c>
      <c r="G40" s="14" t="s">
        <v>278</v>
      </c>
      <c r="H40" s="14">
        <v>35.543374353799997</v>
      </c>
      <c r="I40" s="14">
        <v>-122.819457911</v>
      </c>
      <c r="J40" s="14">
        <v>194.81988140799999</v>
      </c>
      <c r="K40" s="14">
        <v>8.19683637308</v>
      </c>
      <c r="L40" s="14">
        <v>33.991574211500001</v>
      </c>
      <c r="M40" s="14">
        <v>124.255489395</v>
      </c>
      <c r="N40" s="13">
        <v>101.019712878135</v>
      </c>
      <c r="O40" s="14"/>
      <c r="P40" s="14"/>
      <c r="Q40" s="14"/>
      <c r="R40" s="14"/>
      <c r="S40" s="14"/>
      <c r="T40" s="14"/>
      <c r="U40" s="14"/>
      <c r="V40" s="14"/>
    </row>
    <row r="41" spans="1:22" x14ac:dyDescent="0.2">
      <c r="A41" s="14" t="s">
        <v>655</v>
      </c>
      <c r="B41" s="14" t="s">
        <v>647</v>
      </c>
      <c r="C41" s="14" t="s">
        <v>26</v>
      </c>
      <c r="D41" s="14" t="s">
        <v>652</v>
      </c>
      <c r="E41" s="14" t="s">
        <v>551</v>
      </c>
      <c r="F41" s="14" t="s">
        <v>250</v>
      </c>
      <c r="G41" s="14" t="s">
        <v>278</v>
      </c>
      <c r="H41" s="14">
        <v>35.543374353799997</v>
      </c>
      <c r="I41" s="14">
        <v>-122.819457911</v>
      </c>
      <c r="J41" s="14">
        <v>194.81988140799999</v>
      </c>
      <c r="K41" s="14">
        <v>8.19683637308</v>
      </c>
      <c r="L41" s="14">
        <v>33.991574211500001</v>
      </c>
      <c r="M41" s="14">
        <v>124.255489395</v>
      </c>
      <c r="N41" s="13">
        <v>101.019712878135</v>
      </c>
      <c r="O41" s="14"/>
      <c r="P41" s="14"/>
      <c r="Q41" s="14"/>
      <c r="R41" s="14"/>
      <c r="S41" s="14"/>
      <c r="T41" s="14"/>
      <c r="U41" s="14"/>
      <c r="V41" s="14"/>
    </row>
    <row r="42" spans="1:22" x14ac:dyDescent="0.2">
      <c r="A42" s="14" t="s">
        <v>655</v>
      </c>
      <c r="B42" s="14" t="s">
        <v>647</v>
      </c>
      <c r="C42" s="14" t="s">
        <v>26</v>
      </c>
      <c r="D42" s="14" t="s">
        <v>652</v>
      </c>
      <c r="E42" s="14" t="s">
        <v>552</v>
      </c>
      <c r="F42" s="14" t="s">
        <v>250</v>
      </c>
      <c r="G42" s="14" t="s">
        <v>284</v>
      </c>
      <c r="H42" s="14">
        <v>35.543266426499997</v>
      </c>
      <c r="I42" s="14">
        <v>-122.818777998</v>
      </c>
      <c r="J42" s="14">
        <v>47.977689666800003</v>
      </c>
      <c r="K42" s="14">
        <v>12.0048754941</v>
      </c>
      <c r="L42" s="14">
        <v>32.794998474000003</v>
      </c>
      <c r="M42" s="14">
        <v>253.19134855799999</v>
      </c>
      <c r="N42" s="13">
        <v>205.84456637765396</v>
      </c>
      <c r="O42" s="14"/>
      <c r="P42" s="14"/>
      <c r="Q42" s="14"/>
      <c r="R42" s="14"/>
      <c r="S42" s="14"/>
      <c r="T42" s="14"/>
      <c r="U42" s="14"/>
      <c r="V42" s="14"/>
    </row>
    <row r="43" spans="1:22" x14ac:dyDescent="0.2">
      <c r="A43" s="14" t="s">
        <v>655</v>
      </c>
      <c r="B43" s="14" t="s">
        <v>647</v>
      </c>
      <c r="C43" s="14" t="s">
        <v>26</v>
      </c>
      <c r="D43" s="14" t="s">
        <v>652</v>
      </c>
      <c r="E43" s="14" t="s">
        <v>553</v>
      </c>
      <c r="F43" s="14" t="s">
        <v>250</v>
      </c>
      <c r="G43" s="14" t="s">
        <v>284</v>
      </c>
      <c r="H43" s="14">
        <v>35.543266426499997</v>
      </c>
      <c r="I43" s="14">
        <v>-122.818777998</v>
      </c>
      <c r="J43" s="14">
        <v>47.977689666800003</v>
      </c>
      <c r="K43" s="14">
        <v>12.0048754941</v>
      </c>
      <c r="L43" s="14">
        <v>32.794998474000003</v>
      </c>
      <c r="M43" s="14">
        <v>253.19134855799999</v>
      </c>
      <c r="N43" s="13">
        <v>205.84456637765396</v>
      </c>
      <c r="O43" s="14"/>
      <c r="P43" s="14"/>
      <c r="Q43" s="14"/>
      <c r="R43" s="14"/>
      <c r="S43" s="14"/>
      <c r="T43" s="14"/>
      <c r="U43" s="14"/>
      <c r="V43" s="14"/>
    </row>
    <row r="44" spans="1:22" x14ac:dyDescent="0.2">
      <c r="A44" s="14" t="s">
        <v>655</v>
      </c>
      <c r="B44" s="14" t="s">
        <v>647</v>
      </c>
      <c r="C44" s="14" t="s">
        <v>26</v>
      </c>
      <c r="D44" s="14" t="s">
        <v>652</v>
      </c>
      <c r="E44" s="14" t="s">
        <v>554</v>
      </c>
      <c r="F44" s="14" t="s">
        <v>250</v>
      </c>
      <c r="G44" s="14" t="s">
        <v>284</v>
      </c>
      <c r="H44" s="14">
        <v>35.543266426499997</v>
      </c>
      <c r="I44" s="14">
        <v>-122.818777998</v>
      </c>
      <c r="J44" s="14">
        <v>47.977689666800003</v>
      </c>
      <c r="K44" s="14">
        <v>12.0048754941</v>
      </c>
      <c r="L44" s="14">
        <v>32.794998474000003</v>
      </c>
      <c r="M44" s="14">
        <v>253.19134855799999</v>
      </c>
      <c r="N44" s="13">
        <v>205.84456637765396</v>
      </c>
      <c r="O44" s="14"/>
      <c r="P44" s="14"/>
      <c r="Q44" s="14"/>
      <c r="R44" s="14"/>
      <c r="S44" s="14"/>
      <c r="T44" s="14"/>
      <c r="U44" s="14"/>
      <c r="V44" s="14"/>
    </row>
    <row r="45" spans="1:22" x14ac:dyDescent="0.2">
      <c r="A45" s="14" t="s">
        <v>655</v>
      </c>
      <c r="B45" s="14" t="s">
        <v>648</v>
      </c>
      <c r="C45" s="14" t="s">
        <v>114</v>
      </c>
      <c r="D45" s="14" t="s">
        <v>652</v>
      </c>
      <c r="E45" s="14" t="s">
        <v>286</v>
      </c>
      <c r="F45" s="14" t="s">
        <v>288</v>
      </c>
      <c r="G45" s="14" t="s">
        <v>289</v>
      </c>
      <c r="H45" s="14">
        <v>34.721005803099999</v>
      </c>
      <c r="I45" s="14">
        <v>-121.82513267</v>
      </c>
      <c r="J45" s="14">
        <v>3802.5843905800002</v>
      </c>
      <c r="K45" s="14">
        <v>1.5892999999999999</v>
      </c>
      <c r="L45" s="14">
        <v>34.662319742199998</v>
      </c>
      <c r="M45" s="14">
        <v>112.481544638</v>
      </c>
      <c r="N45" s="13">
        <v>91.447495790693992</v>
      </c>
      <c r="O45" s="14"/>
      <c r="P45" s="14"/>
      <c r="Q45" s="14"/>
      <c r="R45" s="14"/>
      <c r="S45" s="14"/>
      <c r="T45" s="14"/>
      <c r="U45" s="14"/>
      <c r="V45" s="14"/>
    </row>
    <row r="46" spans="1:22" x14ac:dyDescent="0.2">
      <c r="A46" s="14" t="s">
        <v>655</v>
      </c>
      <c r="B46" s="14" t="s">
        <v>648</v>
      </c>
      <c r="C46" s="14" t="s">
        <v>36</v>
      </c>
      <c r="D46" s="14" t="s">
        <v>652</v>
      </c>
      <c r="E46" s="14" t="s">
        <v>293</v>
      </c>
      <c r="F46" s="14" t="s">
        <v>288</v>
      </c>
      <c r="G46" s="14" t="s">
        <v>295</v>
      </c>
      <c r="H46" s="14">
        <v>34.7310972617</v>
      </c>
      <c r="I46" s="14">
        <v>-121.822038889</v>
      </c>
      <c r="J46" s="14">
        <v>3491.4473416599999</v>
      </c>
      <c r="K46" s="14">
        <v>1.5519404325299999</v>
      </c>
      <c r="L46" s="14">
        <v>34.662644640400003</v>
      </c>
      <c r="M46" s="14">
        <v>113.809275</v>
      </c>
      <c r="N46" s="13">
        <v>92.526940574999998</v>
      </c>
      <c r="O46" s="14"/>
      <c r="P46" s="14"/>
      <c r="Q46" s="14"/>
      <c r="R46" s="14"/>
      <c r="S46" s="14"/>
      <c r="T46" s="14"/>
      <c r="U46" s="14"/>
      <c r="V46" s="14"/>
    </row>
    <row r="47" spans="1:22" x14ac:dyDescent="0.2">
      <c r="A47" s="14" t="s">
        <v>655</v>
      </c>
      <c r="B47" s="14" t="s">
        <v>648</v>
      </c>
      <c r="C47" s="14" t="s">
        <v>36</v>
      </c>
      <c r="D47" s="14" t="s">
        <v>652</v>
      </c>
      <c r="E47" s="14" t="s">
        <v>293</v>
      </c>
      <c r="F47" s="14" t="s">
        <v>288</v>
      </c>
      <c r="G47" s="14" t="s">
        <v>295</v>
      </c>
      <c r="H47" s="14">
        <v>34.7310972617</v>
      </c>
      <c r="I47" s="14">
        <v>-121.822038889</v>
      </c>
      <c r="J47" s="14">
        <v>3491.4473416599999</v>
      </c>
      <c r="K47" s="14">
        <v>1.5519404325299999</v>
      </c>
      <c r="L47" s="14">
        <v>34.662644640400003</v>
      </c>
      <c r="M47" s="14">
        <v>113.809275</v>
      </c>
      <c r="N47" s="13">
        <v>92.526940574999998</v>
      </c>
      <c r="O47" s="14"/>
      <c r="P47" s="14"/>
      <c r="Q47" s="14"/>
      <c r="R47" s="14"/>
      <c r="S47" s="14"/>
      <c r="T47" s="14"/>
      <c r="U47" s="14"/>
      <c r="V47" s="14"/>
    </row>
    <row r="48" spans="1:22" x14ac:dyDescent="0.2">
      <c r="A48" s="14" t="s">
        <v>655</v>
      </c>
      <c r="B48" s="14" t="s">
        <v>648</v>
      </c>
      <c r="C48" s="14" t="s">
        <v>130</v>
      </c>
      <c r="D48" s="14" t="s">
        <v>652</v>
      </c>
      <c r="E48" s="14" t="s">
        <v>301</v>
      </c>
      <c r="F48" s="14" t="s">
        <v>288</v>
      </c>
      <c r="G48" s="14" t="s">
        <v>303</v>
      </c>
      <c r="H48" s="14">
        <v>34.730837000000001</v>
      </c>
      <c r="I48" s="14">
        <v>-121.8220085</v>
      </c>
      <c r="J48" s="14">
        <v>3491.4898948300001</v>
      </c>
      <c r="K48" s="14">
        <v>1.55708759952</v>
      </c>
      <c r="L48" s="14">
        <v>34.662003225699998</v>
      </c>
      <c r="M48" s="14">
        <v>113.787698255</v>
      </c>
      <c r="N48" s="13">
        <v>92.509398681314991</v>
      </c>
      <c r="O48" s="14"/>
      <c r="P48" s="14"/>
      <c r="Q48" s="14"/>
      <c r="R48" s="14"/>
      <c r="S48" s="14"/>
      <c r="T48" s="14"/>
      <c r="U48" s="14"/>
      <c r="V48" s="14"/>
    </row>
    <row r="49" spans="1:22" x14ac:dyDescent="0.2">
      <c r="A49" s="14" t="s">
        <v>655</v>
      </c>
      <c r="B49" s="14" t="s">
        <v>648</v>
      </c>
      <c r="C49" s="14" t="s">
        <v>130</v>
      </c>
      <c r="D49" s="14" t="s">
        <v>652</v>
      </c>
      <c r="E49" s="14" t="s">
        <v>301</v>
      </c>
      <c r="F49" s="14" t="s">
        <v>288</v>
      </c>
      <c r="G49" s="14" t="s">
        <v>303</v>
      </c>
      <c r="H49" s="14">
        <v>34.730837000000001</v>
      </c>
      <c r="I49" s="14">
        <v>-121.8220085</v>
      </c>
      <c r="J49" s="14">
        <v>3491.4898948300001</v>
      </c>
      <c r="K49" s="14">
        <v>1.55708759952</v>
      </c>
      <c r="L49" s="14">
        <v>34.662003225699998</v>
      </c>
      <c r="M49" s="14">
        <v>113.787698255</v>
      </c>
      <c r="N49" s="13">
        <v>92.509398681314991</v>
      </c>
      <c r="O49" s="14"/>
      <c r="P49" s="14"/>
      <c r="Q49" s="14"/>
      <c r="R49" s="14"/>
      <c r="S49" s="14"/>
      <c r="T49" s="14"/>
      <c r="U49" s="14"/>
      <c r="V49" s="14"/>
    </row>
    <row r="50" spans="1:22" x14ac:dyDescent="0.2">
      <c r="A50" s="14" t="s">
        <v>655</v>
      </c>
      <c r="B50" s="14" t="s">
        <v>648</v>
      </c>
      <c r="C50" s="14" t="s">
        <v>26</v>
      </c>
      <c r="D50" s="14" t="s">
        <v>652</v>
      </c>
      <c r="E50" s="14" t="s">
        <v>558</v>
      </c>
      <c r="F50" s="14" t="s">
        <v>288</v>
      </c>
      <c r="G50" s="14" t="s">
        <v>311</v>
      </c>
      <c r="H50" s="14">
        <v>34.730900773000002</v>
      </c>
      <c r="I50" s="14">
        <v>-121.822132158</v>
      </c>
      <c r="J50" s="14">
        <v>3490.8684000799999</v>
      </c>
      <c r="K50" s="14">
        <v>1.5549999999999999</v>
      </c>
      <c r="L50" s="14">
        <v>34.662345659000003</v>
      </c>
      <c r="M50" s="14">
        <v>113.701658872</v>
      </c>
      <c r="N50" s="13">
        <v>92.439448662935987</v>
      </c>
      <c r="O50" s="14"/>
      <c r="P50" s="14"/>
      <c r="Q50" s="14"/>
      <c r="R50" s="14"/>
      <c r="S50" s="14"/>
      <c r="T50" s="14"/>
      <c r="U50" s="14"/>
      <c r="V50" s="14"/>
    </row>
    <row r="51" spans="1:22" x14ac:dyDescent="0.2">
      <c r="A51" s="14" t="s">
        <v>655</v>
      </c>
      <c r="B51" s="14" t="s">
        <v>648</v>
      </c>
      <c r="C51" s="14" t="s">
        <v>26</v>
      </c>
      <c r="D51" s="14" t="s">
        <v>652</v>
      </c>
      <c r="E51" s="14" t="s">
        <v>559</v>
      </c>
      <c r="F51" s="14" t="s">
        <v>288</v>
      </c>
      <c r="G51" s="14" t="s">
        <v>311</v>
      </c>
      <c r="H51" s="14">
        <v>34.730900773000002</v>
      </c>
      <c r="I51" s="14">
        <v>-121.822132158</v>
      </c>
      <c r="J51" s="14">
        <v>3490.8684000799999</v>
      </c>
      <c r="K51" s="14">
        <v>1.5549999999999999</v>
      </c>
      <c r="L51" s="14">
        <v>34.662345659000003</v>
      </c>
      <c r="M51" s="14">
        <v>113.701658872</v>
      </c>
      <c r="N51" s="13">
        <v>92.439448662935987</v>
      </c>
      <c r="O51" s="14"/>
      <c r="P51" s="14"/>
      <c r="Q51" s="14"/>
      <c r="R51" s="14"/>
      <c r="S51" s="14"/>
      <c r="T51" s="14"/>
      <c r="U51" s="14"/>
      <c r="V51" s="14"/>
    </row>
    <row r="52" spans="1:22" x14ac:dyDescent="0.2">
      <c r="A52" s="14" t="s">
        <v>655</v>
      </c>
      <c r="B52" s="14" t="s">
        <v>648</v>
      </c>
      <c r="C52" s="14" t="s">
        <v>26</v>
      </c>
      <c r="D52" s="14" t="s">
        <v>652</v>
      </c>
      <c r="E52" s="14" t="s">
        <v>560</v>
      </c>
      <c r="F52" s="14" t="s">
        <v>288</v>
      </c>
      <c r="G52" s="14" t="s">
        <v>311</v>
      </c>
      <c r="H52" s="14">
        <v>34.730900773000002</v>
      </c>
      <c r="I52" s="14">
        <v>-121.822132158</v>
      </c>
      <c r="J52" s="14">
        <v>3490.8684000799999</v>
      </c>
      <c r="K52" s="14">
        <v>1.5549999999999999</v>
      </c>
      <c r="L52" s="14">
        <v>34.662345659000003</v>
      </c>
      <c r="M52" s="14">
        <v>113.701658872</v>
      </c>
      <c r="N52" s="13">
        <v>92.439448662935987</v>
      </c>
      <c r="O52" s="14"/>
      <c r="P52" s="14"/>
      <c r="Q52" s="14"/>
      <c r="R52" s="14"/>
      <c r="S52" s="14"/>
      <c r="T52" s="14"/>
      <c r="U52" s="14"/>
      <c r="V52" s="14"/>
    </row>
    <row r="53" spans="1:22" x14ac:dyDescent="0.2">
      <c r="A53" s="14" t="s">
        <v>655</v>
      </c>
      <c r="B53" s="14" t="s">
        <v>648</v>
      </c>
      <c r="C53" s="14" t="s">
        <v>36</v>
      </c>
      <c r="D53" s="14" t="s">
        <v>652</v>
      </c>
      <c r="E53" s="14" t="s">
        <v>317</v>
      </c>
      <c r="F53" s="14" t="s">
        <v>288</v>
      </c>
      <c r="G53" s="14" t="s">
        <v>319</v>
      </c>
      <c r="H53" s="14">
        <v>34.734634514600003</v>
      </c>
      <c r="I53" s="14">
        <v>-121.814184307</v>
      </c>
      <c r="J53" s="14">
        <v>3288.1716068199999</v>
      </c>
      <c r="K53" s="14">
        <v>1.61451177739</v>
      </c>
      <c r="L53" s="14">
        <v>34.671004012499999</v>
      </c>
      <c r="M53" s="14">
        <v>110.187961552</v>
      </c>
      <c r="N53" s="13">
        <v>89.582812741775996</v>
      </c>
      <c r="O53" s="14"/>
      <c r="P53" s="14"/>
      <c r="Q53" s="14"/>
      <c r="R53" s="14"/>
      <c r="S53" s="14"/>
      <c r="T53" s="14"/>
      <c r="U53" s="14"/>
      <c r="V53" s="14"/>
    </row>
    <row r="54" spans="1:22" x14ac:dyDescent="0.2">
      <c r="A54" s="14" t="s">
        <v>655</v>
      </c>
      <c r="B54" s="14" t="s">
        <v>648</v>
      </c>
      <c r="C54" s="14" t="s">
        <v>26</v>
      </c>
      <c r="D54" s="14" t="s">
        <v>652</v>
      </c>
      <c r="E54" s="14" t="s">
        <v>651</v>
      </c>
      <c r="F54" s="14" t="s">
        <v>288</v>
      </c>
      <c r="G54" s="14" t="s">
        <v>326</v>
      </c>
      <c r="H54" s="14">
        <v>34.732787113199997</v>
      </c>
      <c r="I54" s="14">
        <v>-121.8075465</v>
      </c>
      <c r="J54" s="14">
        <v>3058.0861545299999</v>
      </c>
      <c r="K54" s="14">
        <v>1.64532041738</v>
      </c>
      <c r="L54" s="14">
        <v>34.653731976499998</v>
      </c>
      <c r="M54" s="14">
        <v>107.124612066</v>
      </c>
      <c r="N54" s="13">
        <v>87.092309609657988</v>
      </c>
      <c r="O54" s="14"/>
      <c r="P54" s="14"/>
      <c r="Q54" s="14"/>
      <c r="R54" s="14"/>
      <c r="S54" s="14"/>
      <c r="T54" s="14"/>
      <c r="U54" s="14"/>
      <c r="V54" s="14"/>
    </row>
    <row r="55" spans="1:22" x14ac:dyDescent="0.2">
      <c r="A55" s="14" t="s">
        <v>655</v>
      </c>
      <c r="B55" s="14" t="s">
        <v>648</v>
      </c>
      <c r="C55" s="14" t="s">
        <v>26</v>
      </c>
      <c r="D55" s="14" t="s">
        <v>652</v>
      </c>
      <c r="E55" s="14" t="s">
        <v>556</v>
      </c>
      <c r="F55" s="14" t="s">
        <v>288</v>
      </c>
      <c r="G55" s="14" t="s">
        <v>326</v>
      </c>
      <c r="H55" s="14">
        <v>34.732787113199997</v>
      </c>
      <c r="I55" s="14">
        <v>-121.8075465</v>
      </c>
      <c r="J55" s="14">
        <v>3058.0861545299999</v>
      </c>
      <c r="K55" s="14">
        <v>1.64532041738</v>
      </c>
      <c r="L55" s="14">
        <v>34.653731976499998</v>
      </c>
      <c r="M55" s="14">
        <v>107.124612066</v>
      </c>
      <c r="N55" s="13">
        <v>87.092309609657988</v>
      </c>
      <c r="O55" s="14"/>
      <c r="P55" s="14"/>
      <c r="Q55" s="14"/>
      <c r="R55" s="14"/>
      <c r="S55" s="14"/>
      <c r="T55" s="14"/>
      <c r="U55" s="14"/>
      <c r="V55" s="14"/>
    </row>
    <row r="56" spans="1:22" x14ac:dyDescent="0.2">
      <c r="A56" s="14" t="s">
        <v>655</v>
      </c>
      <c r="B56" s="14" t="s">
        <v>648</v>
      </c>
      <c r="C56" s="14" t="s">
        <v>26</v>
      </c>
      <c r="D56" s="14" t="s">
        <v>652</v>
      </c>
      <c r="E56" s="14" t="s">
        <v>557</v>
      </c>
      <c r="F56" s="14" t="s">
        <v>288</v>
      </c>
      <c r="G56" s="14" t="s">
        <v>326</v>
      </c>
      <c r="H56" s="14">
        <v>34.732787113199997</v>
      </c>
      <c r="I56" s="14">
        <v>-121.8075465</v>
      </c>
      <c r="J56" s="14">
        <v>3058.0861545299999</v>
      </c>
      <c r="K56" s="14">
        <v>1.64532041738</v>
      </c>
      <c r="L56" s="14">
        <v>34.653731976499998</v>
      </c>
      <c r="M56" s="14">
        <v>107.124612066</v>
      </c>
      <c r="N56" s="13">
        <v>87.092309609657988</v>
      </c>
      <c r="O56" s="14"/>
      <c r="P56" s="14"/>
      <c r="Q56" s="14"/>
      <c r="R56" s="14"/>
      <c r="S56" s="14"/>
      <c r="T56" s="14"/>
      <c r="U56" s="14"/>
      <c r="V56" s="14"/>
    </row>
    <row r="57" spans="1:22" x14ac:dyDescent="0.2">
      <c r="A57" s="14" t="s">
        <v>655</v>
      </c>
      <c r="B57" s="14" t="s">
        <v>648</v>
      </c>
      <c r="C57" s="14" t="s">
        <v>26</v>
      </c>
      <c r="D57" s="14" t="s">
        <v>652</v>
      </c>
      <c r="E57" s="77" t="s">
        <v>561</v>
      </c>
      <c r="F57" s="14" t="s">
        <v>288</v>
      </c>
      <c r="G57" s="14" t="s">
        <v>333</v>
      </c>
      <c r="H57" s="14">
        <v>34.716124000000001</v>
      </c>
      <c r="I57" s="14">
        <v>-121.7814735</v>
      </c>
      <c r="J57" s="14">
        <v>2900.9207393299998</v>
      </c>
      <c r="K57" s="14">
        <v>1.6483987718899999</v>
      </c>
      <c r="L57" s="14">
        <v>34.654069577800001</v>
      </c>
      <c r="M57" s="14">
        <v>106.54556657000001</v>
      </c>
      <c r="N57" s="13">
        <v>86.621545621409993</v>
      </c>
      <c r="O57" s="14"/>
      <c r="P57" s="14"/>
      <c r="Q57" s="14"/>
      <c r="R57" s="14"/>
      <c r="S57" s="14"/>
      <c r="T57" s="14"/>
      <c r="U57" s="14"/>
      <c r="V57" s="14"/>
    </row>
    <row r="58" spans="1:22" x14ac:dyDescent="0.2">
      <c r="A58" s="14" t="s">
        <v>655</v>
      </c>
      <c r="B58" s="14" t="s">
        <v>648</v>
      </c>
      <c r="C58" s="14" t="s">
        <v>26</v>
      </c>
      <c r="D58" s="14" t="s">
        <v>652</v>
      </c>
      <c r="E58" s="77" t="s">
        <v>562</v>
      </c>
      <c r="F58" s="14" t="s">
        <v>288</v>
      </c>
      <c r="G58" s="14" t="s">
        <v>333</v>
      </c>
      <c r="H58" s="14">
        <v>34.716124000000001</v>
      </c>
      <c r="I58" s="14">
        <v>-121.7814735</v>
      </c>
      <c r="J58" s="14">
        <v>2900.9207393299998</v>
      </c>
      <c r="K58" s="14">
        <v>1.6483987718899999</v>
      </c>
      <c r="L58" s="14">
        <v>34.654069577800001</v>
      </c>
      <c r="M58" s="14">
        <v>106.54556657000001</v>
      </c>
      <c r="N58" s="13">
        <v>86.621545621409993</v>
      </c>
      <c r="O58" s="14"/>
      <c r="P58" s="14"/>
      <c r="Q58" s="14"/>
      <c r="R58" s="14"/>
      <c r="S58" s="14"/>
      <c r="T58" s="14"/>
      <c r="U58" s="14"/>
      <c r="V58" s="14"/>
    </row>
    <row r="59" spans="1:22" x14ac:dyDescent="0.2">
      <c r="A59" s="14" t="s">
        <v>655</v>
      </c>
      <c r="B59" s="14" t="s">
        <v>648</v>
      </c>
      <c r="C59" s="14" t="s">
        <v>26</v>
      </c>
      <c r="D59" s="14" t="s">
        <v>652</v>
      </c>
      <c r="E59" s="77" t="s">
        <v>563</v>
      </c>
      <c r="F59" s="14" t="s">
        <v>288</v>
      </c>
      <c r="G59" s="14" t="s">
        <v>333</v>
      </c>
      <c r="H59" s="14">
        <v>34.716124000000001</v>
      </c>
      <c r="I59" s="14">
        <v>-121.7814735</v>
      </c>
      <c r="J59" s="14">
        <v>2900.9207393299998</v>
      </c>
      <c r="K59" s="14">
        <v>1.6483987718899999</v>
      </c>
      <c r="L59" s="14">
        <v>34.654069577800001</v>
      </c>
      <c r="M59" s="14">
        <v>106.54556657000001</v>
      </c>
      <c r="N59" s="13">
        <v>86.621545621409993</v>
      </c>
      <c r="O59" s="14"/>
      <c r="P59" s="14"/>
      <c r="Q59" s="14"/>
      <c r="R59" s="14"/>
      <c r="S59" s="14"/>
      <c r="T59" s="14"/>
      <c r="U59" s="14"/>
      <c r="V59" s="14"/>
    </row>
    <row r="60" spans="1:22" x14ac:dyDescent="0.2">
      <c r="A60" s="14" t="s">
        <v>655</v>
      </c>
      <c r="B60" s="14" t="s">
        <v>648</v>
      </c>
      <c r="C60" s="14" t="s">
        <v>26</v>
      </c>
      <c r="D60" s="14" t="s">
        <v>652</v>
      </c>
      <c r="E60" s="14" t="s">
        <v>564</v>
      </c>
      <c r="F60" s="14" t="s">
        <v>288</v>
      </c>
      <c r="G60" s="14" t="s">
        <v>339</v>
      </c>
      <c r="H60" s="14">
        <v>34.716287723699999</v>
      </c>
      <c r="I60" s="14">
        <v>-121.781022202</v>
      </c>
      <c r="J60" s="14">
        <v>698.39440135699999</v>
      </c>
      <c r="K60" s="14">
        <v>4.9663996519699998</v>
      </c>
      <c r="L60" s="14">
        <v>34.360807016199999</v>
      </c>
      <c r="M60" s="14">
        <v>3.4476399512699998</v>
      </c>
      <c r="N60" s="13">
        <v>2.8029312803825097</v>
      </c>
      <c r="O60" s="14"/>
      <c r="P60" s="14"/>
      <c r="Q60" s="14"/>
      <c r="R60" s="14"/>
      <c r="S60" s="14"/>
      <c r="T60" s="14"/>
      <c r="U60" s="14"/>
      <c r="V60" s="14"/>
    </row>
    <row r="61" spans="1:22" x14ac:dyDescent="0.2">
      <c r="A61" s="14" t="s">
        <v>655</v>
      </c>
      <c r="B61" s="14" t="s">
        <v>648</v>
      </c>
      <c r="C61" s="14" t="s">
        <v>26</v>
      </c>
      <c r="D61" s="14" t="s">
        <v>652</v>
      </c>
      <c r="E61" s="14" t="s">
        <v>565</v>
      </c>
      <c r="F61" s="14" t="s">
        <v>288</v>
      </c>
      <c r="G61" s="14" t="s">
        <v>339</v>
      </c>
      <c r="H61" s="14">
        <v>34.716287723699999</v>
      </c>
      <c r="I61" s="14">
        <v>-121.781022202</v>
      </c>
      <c r="J61" s="14">
        <v>698.39440135699999</v>
      </c>
      <c r="K61" s="14">
        <v>4.9663996519699998</v>
      </c>
      <c r="L61" s="14">
        <v>34.360807016199999</v>
      </c>
      <c r="M61" s="14">
        <v>3.4476399512699998</v>
      </c>
      <c r="N61" s="13">
        <v>2.8029312803825097</v>
      </c>
      <c r="O61" s="14"/>
      <c r="P61" s="14"/>
      <c r="Q61" s="14"/>
      <c r="R61" s="14"/>
      <c r="S61" s="14"/>
      <c r="T61" s="14"/>
      <c r="U61" s="14"/>
      <c r="V61" s="14"/>
    </row>
    <row r="62" spans="1:22" x14ac:dyDescent="0.2">
      <c r="A62" s="14" t="s">
        <v>655</v>
      </c>
      <c r="B62" s="14" t="s">
        <v>648</v>
      </c>
      <c r="C62" s="14" t="s">
        <v>26</v>
      </c>
      <c r="D62" s="14" t="s">
        <v>652</v>
      </c>
      <c r="E62" s="14" t="s">
        <v>566</v>
      </c>
      <c r="F62" s="14" t="s">
        <v>288</v>
      </c>
      <c r="G62" s="14" t="s">
        <v>339</v>
      </c>
      <c r="H62" s="14">
        <v>34.716287723699999</v>
      </c>
      <c r="I62" s="14">
        <v>-121.781022202</v>
      </c>
      <c r="J62" s="14">
        <v>698.39440135699999</v>
      </c>
      <c r="K62" s="14">
        <v>4.9663996519699998</v>
      </c>
      <c r="L62" s="14">
        <v>34.360807016199999</v>
      </c>
      <c r="M62" s="14">
        <v>3.4476399512699998</v>
      </c>
      <c r="N62" s="13">
        <v>2.8029312803825097</v>
      </c>
      <c r="O62" s="14"/>
      <c r="P62" s="14"/>
      <c r="Q62" s="14"/>
      <c r="R62" s="14"/>
      <c r="S62" s="14"/>
      <c r="T62" s="14"/>
      <c r="U62" s="14"/>
      <c r="V62" s="14"/>
    </row>
    <row r="63" spans="1:22" x14ac:dyDescent="0.2">
      <c r="A63" s="14" t="s">
        <v>653</v>
      </c>
      <c r="B63" s="14" t="s">
        <v>636</v>
      </c>
      <c r="C63" s="14" t="s">
        <v>114</v>
      </c>
      <c r="D63" s="14" t="s">
        <v>654</v>
      </c>
      <c r="E63" s="14" t="s">
        <v>110</v>
      </c>
      <c r="F63" s="14" t="s">
        <v>112</v>
      </c>
      <c r="G63" s="14" t="s">
        <v>113</v>
      </c>
      <c r="H63" s="14">
        <v>33.981667000000002</v>
      </c>
      <c r="I63" s="14">
        <v>-119.352343</v>
      </c>
      <c r="J63" s="14">
        <v>563.30688294499998</v>
      </c>
      <c r="K63" s="14">
        <v>5.9889131103200004</v>
      </c>
      <c r="L63" s="14">
        <v>34.351765267099999</v>
      </c>
      <c r="M63" s="14">
        <v>2.0070099997500002</v>
      </c>
      <c r="N63" s="13">
        <v>1.63169912979675</v>
      </c>
      <c r="O63" s="14"/>
      <c r="P63" s="14"/>
      <c r="Q63" s="14"/>
      <c r="R63" s="14"/>
      <c r="S63" s="14"/>
      <c r="T63" s="14"/>
      <c r="U63" s="14"/>
      <c r="V63" s="14"/>
    </row>
    <row r="64" spans="1:22" x14ac:dyDescent="0.2">
      <c r="A64" s="14" t="s">
        <v>653</v>
      </c>
      <c r="B64" s="14" t="s">
        <v>636</v>
      </c>
      <c r="C64" s="14" t="s">
        <v>36</v>
      </c>
      <c r="D64" s="14" t="s">
        <v>654</v>
      </c>
      <c r="E64" s="14" t="s">
        <v>119</v>
      </c>
      <c r="F64" s="14" t="s">
        <v>112</v>
      </c>
      <c r="G64" s="14" t="s">
        <v>121</v>
      </c>
      <c r="H64" s="14">
        <v>33.985517148100001</v>
      </c>
      <c r="I64" s="14">
        <v>-119.34929200000001</v>
      </c>
      <c r="J64" s="14">
        <v>438.954524413</v>
      </c>
      <c r="K64" s="14">
        <v>6.8973238690400001</v>
      </c>
      <c r="L64" s="14">
        <v>34.255490112099999</v>
      </c>
      <c r="M64" s="14">
        <v>12.269102762199999</v>
      </c>
      <c r="N64" s="13">
        <v>9.9747805456685992</v>
      </c>
      <c r="O64" s="14"/>
      <c r="P64" s="14"/>
      <c r="Q64" s="14"/>
      <c r="R64" s="14"/>
      <c r="S64" s="14"/>
      <c r="T64" s="14"/>
      <c r="U64" s="14"/>
      <c r="V64" s="14"/>
    </row>
    <row r="65" spans="1:22" x14ac:dyDescent="0.2">
      <c r="A65" s="14" t="s">
        <v>653</v>
      </c>
      <c r="B65" s="14" t="s">
        <v>636</v>
      </c>
      <c r="C65" s="14" t="s">
        <v>130</v>
      </c>
      <c r="D65" s="14" t="s">
        <v>654</v>
      </c>
      <c r="E65" s="14" t="s">
        <v>127</v>
      </c>
      <c r="F65" s="14" t="s">
        <v>112</v>
      </c>
      <c r="G65" s="14" t="s">
        <v>129</v>
      </c>
      <c r="H65" s="14">
        <v>33.985516500000003</v>
      </c>
      <c r="I65" s="14">
        <v>-119.3492925</v>
      </c>
      <c r="J65" s="14">
        <v>438.99804070499999</v>
      </c>
      <c r="K65" s="14">
        <v>6.9169945580499999</v>
      </c>
      <c r="L65" s="14">
        <v>34.264172341200002</v>
      </c>
      <c r="M65" s="14">
        <v>12.299957233600001</v>
      </c>
      <c r="N65" s="13">
        <v>9.9998652309168001</v>
      </c>
      <c r="O65" s="14"/>
      <c r="P65" s="14"/>
      <c r="Q65" s="14"/>
      <c r="R65" s="14"/>
      <c r="S65" s="14"/>
      <c r="T65" s="14"/>
      <c r="U65" s="14"/>
      <c r="V65" s="14"/>
    </row>
    <row r="66" spans="1:22" x14ac:dyDescent="0.2">
      <c r="A66" s="14" t="s">
        <v>653</v>
      </c>
      <c r="B66" s="14" t="s">
        <v>636</v>
      </c>
      <c r="C66" s="14" t="s">
        <v>26</v>
      </c>
      <c r="D66" s="14" t="s">
        <v>654</v>
      </c>
      <c r="E66" s="14" t="s">
        <v>134</v>
      </c>
      <c r="F66" s="14" t="s">
        <v>112</v>
      </c>
      <c r="G66" s="14" t="s">
        <v>136</v>
      </c>
      <c r="H66" s="14">
        <v>33.985513129600001</v>
      </c>
      <c r="I66" s="14">
        <v>-119.3492875</v>
      </c>
      <c r="J66" s="14">
        <v>438.99774811899999</v>
      </c>
      <c r="K66" s="14">
        <v>6.9284104285900003</v>
      </c>
      <c r="L66" s="14">
        <v>34.300343831100001</v>
      </c>
      <c r="M66" s="14">
        <v>12.7100680663</v>
      </c>
      <c r="N66" s="13">
        <v>10.333285337901899</v>
      </c>
      <c r="O66" s="14"/>
      <c r="P66" s="14"/>
      <c r="Q66" s="14"/>
      <c r="R66" s="14"/>
      <c r="S66" s="14"/>
      <c r="T66" s="14"/>
      <c r="U66" s="14"/>
      <c r="V66" s="14"/>
    </row>
    <row r="67" spans="1:22" x14ac:dyDescent="0.2">
      <c r="A67" s="14" t="s">
        <v>653</v>
      </c>
      <c r="B67" s="14" t="s">
        <v>636</v>
      </c>
      <c r="C67" s="14" t="s">
        <v>26</v>
      </c>
      <c r="D67" s="14" t="s">
        <v>654</v>
      </c>
      <c r="E67" s="14" t="s">
        <v>140</v>
      </c>
      <c r="F67" s="14" t="s">
        <v>112</v>
      </c>
      <c r="G67" s="14" t="s">
        <v>142</v>
      </c>
      <c r="H67" s="14">
        <v>33.989952500000001</v>
      </c>
      <c r="I67" s="14">
        <v>-119.3472555</v>
      </c>
      <c r="J67" s="14">
        <v>385.27887473700002</v>
      </c>
      <c r="K67" s="14">
        <v>7.4318999999999997</v>
      </c>
      <c r="L67" s="14">
        <v>34.261228139799996</v>
      </c>
      <c r="M67" s="14">
        <v>21.230253235500001</v>
      </c>
      <c r="N67" s="13">
        <v>17.260195880461499</v>
      </c>
      <c r="O67" s="14"/>
      <c r="P67" s="14"/>
      <c r="Q67" s="14"/>
      <c r="R67" s="14"/>
      <c r="S67" s="14"/>
      <c r="T67" s="14"/>
      <c r="U67" s="14"/>
      <c r="V67" s="14"/>
    </row>
    <row r="68" spans="1:22" x14ac:dyDescent="0.2">
      <c r="A68" s="14" t="s">
        <v>653</v>
      </c>
      <c r="B68" s="14" t="s">
        <v>636</v>
      </c>
      <c r="C68" s="14" t="s">
        <v>26</v>
      </c>
      <c r="D68" s="14" t="s">
        <v>654</v>
      </c>
      <c r="E68" s="14" t="s">
        <v>146</v>
      </c>
      <c r="F68" s="14" t="s">
        <v>112</v>
      </c>
      <c r="G68" s="14" t="s">
        <v>148</v>
      </c>
      <c r="H68" s="14">
        <v>33.993573499999997</v>
      </c>
      <c r="I68" s="14">
        <v>-119.345129</v>
      </c>
      <c r="J68" s="14">
        <v>200.190026241</v>
      </c>
      <c r="K68" s="14">
        <v>9.2839002230500007</v>
      </c>
      <c r="L68" s="14">
        <v>34.070399999999999</v>
      </c>
      <c r="M68" s="14">
        <v>87.889142992000004</v>
      </c>
      <c r="N68" s="13">
        <v>71.453873252495995</v>
      </c>
      <c r="O68" s="14"/>
      <c r="P68" s="14"/>
      <c r="Q68" s="14"/>
      <c r="R68" s="14"/>
      <c r="S68" s="14"/>
      <c r="T68" s="14"/>
      <c r="U68" s="14"/>
      <c r="V68" s="14"/>
    </row>
    <row r="69" spans="1:22" x14ac:dyDescent="0.2">
      <c r="A69" s="14" t="s">
        <v>653</v>
      </c>
      <c r="B69" s="14" t="s">
        <v>636</v>
      </c>
      <c r="C69" s="14" t="s">
        <v>26</v>
      </c>
      <c r="D69" s="14" t="s">
        <v>654</v>
      </c>
      <c r="E69" s="14" t="s">
        <v>152</v>
      </c>
      <c r="F69" s="14" t="s">
        <v>112</v>
      </c>
      <c r="G69" s="14" t="s">
        <v>154</v>
      </c>
      <c r="H69" s="14">
        <v>33.993239866700002</v>
      </c>
      <c r="I69" s="14">
        <v>-119.345795861</v>
      </c>
      <c r="J69" s="14">
        <v>49.624867870199999</v>
      </c>
      <c r="K69" s="14">
        <v>12.9465194214</v>
      </c>
      <c r="L69" s="14">
        <v>33.454630914500001</v>
      </c>
      <c r="M69" s="14">
        <v>211.94380617799999</v>
      </c>
      <c r="N69" s="13">
        <v>172.31031442271399</v>
      </c>
      <c r="O69" s="14"/>
      <c r="P69" s="14"/>
      <c r="Q69" s="14"/>
      <c r="R69" s="14"/>
      <c r="S69" s="14"/>
      <c r="T69" s="14"/>
      <c r="U69" s="14"/>
      <c r="V69" s="14"/>
    </row>
    <row r="70" spans="1:22" x14ac:dyDescent="0.2">
      <c r="A70" s="14" t="s">
        <v>653</v>
      </c>
      <c r="B70" s="14" t="s">
        <v>637</v>
      </c>
      <c r="C70" s="14" t="s">
        <v>36</v>
      </c>
      <c r="D70" s="14" t="s">
        <v>654</v>
      </c>
      <c r="E70" s="14" t="s">
        <v>156</v>
      </c>
      <c r="F70" s="14" t="s">
        <v>158</v>
      </c>
      <c r="G70" s="78" t="s">
        <v>159</v>
      </c>
      <c r="H70" s="14">
        <v>33.906762403400002</v>
      </c>
      <c r="I70" s="14">
        <v>-119.409823426</v>
      </c>
      <c r="J70" s="14">
        <v>662.07517783900005</v>
      </c>
      <c r="K70" s="14">
        <v>5.6230000000000002</v>
      </c>
      <c r="L70" s="14">
        <v>34.356521143999998</v>
      </c>
      <c r="M70" s="14">
        <v>0.51998855753899997</v>
      </c>
      <c r="N70" s="13">
        <v>0.42275069727920694</v>
      </c>
      <c r="O70" s="14"/>
      <c r="P70" s="14"/>
      <c r="Q70" s="14"/>
      <c r="R70" s="14"/>
      <c r="S70" s="14"/>
      <c r="T70" s="14"/>
      <c r="U70" s="14"/>
      <c r="V70" s="14"/>
    </row>
    <row r="71" spans="1:22" x14ac:dyDescent="0.2">
      <c r="A71" s="14" t="s">
        <v>653</v>
      </c>
      <c r="B71" s="14" t="s">
        <v>637</v>
      </c>
      <c r="C71" s="14" t="s">
        <v>36</v>
      </c>
      <c r="D71" s="14" t="s">
        <v>654</v>
      </c>
      <c r="E71" s="14" t="s">
        <v>156</v>
      </c>
      <c r="F71" s="14" t="s">
        <v>158</v>
      </c>
      <c r="G71" s="14" t="s">
        <v>159</v>
      </c>
      <c r="H71" s="14">
        <v>33.906762403400002</v>
      </c>
      <c r="I71" s="14">
        <v>-119.409823426</v>
      </c>
      <c r="J71" s="14">
        <v>662.07517783900005</v>
      </c>
      <c r="K71" s="14">
        <v>5.6230000000000002</v>
      </c>
      <c r="L71" s="14">
        <v>34.356521143999998</v>
      </c>
      <c r="M71" s="14">
        <v>0.51998855753899997</v>
      </c>
      <c r="N71" s="13">
        <v>0.42275069727920694</v>
      </c>
      <c r="O71" s="14"/>
      <c r="P71" s="14"/>
      <c r="Q71" s="14"/>
      <c r="R71" s="14"/>
      <c r="S71" s="14"/>
      <c r="T71" s="14"/>
      <c r="U71" s="14"/>
      <c r="V71" s="14"/>
    </row>
    <row r="72" spans="1:22" x14ac:dyDescent="0.2">
      <c r="A72" s="14" t="s">
        <v>653</v>
      </c>
      <c r="B72" s="14" t="s">
        <v>637</v>
      </c>
      <c r="C72" s="14" t="s">
        <v>36</v>
      </c>
      <c r="D72" s="14" t="s">
        <v>654</v>
      </c>
      <c r="E72" s="14" t="s">
        <v>156</v>
      </c>
      <c r="F72" s="14" t="s">
        <v>158</v>
      </c>
      <c r="G72" s="14" t="s">
        <v>159</v>
      </c>
      <c r="H72" s="14">
        <v>33.906762403400002</v>
      </c>
      <c r="I72" s="14">
        <v>-119.409823426</v>
      </c>
      <c r="J72" s="14">
        <v>662.07517783900005</v>
      </c>
      <c r="K72" s="14">
        <v>5.6230000000000002</v>
      </c>
      <c r="L72" s="14">
        <v>34.356521143999998</v>
      </c>
      <c r="M72" s="14">
        <v>0.51998855753899997</v>
      </c>
      <c r="N72" s="13">
        <v>0.42275069727920694</v>
      </c>
      <c r="O72" s="14"/>
      <c r="P72" s="14"/>
      <c r="Q72" s="14"/>
      <c r="R72" s="14"/>
      <c r="S72" s="14"/>
      <c r="T72" s="14"/>
      <c r="U72" s="14"/>
      <c r="V72" s="14"/>
    </row>
    <row r="73" spans="1:22" x14ac:dyDescent="0.2">
      <c r="A73" s="14" t="s">
        <v>653</v>
      </c>
      <c r="B73" s="14" t="s">
        <v>637</v>
      </c>
      <c r="C73" s="14" t="s">
        <v>36</v>
      </c>
      <c r="D73" s="14" t="s">
        <v>654</v>
      </c>
      <c r="E73" s="14" t="s">
        <v>156</v>
      </c>
      <c r="F73" s="14" t="s">
        <v>158</v>
      </c>
      <c r="G73" s="14" t="s">
        <v>159</v>
      </c>
      <c r="H73" s="14">
        <v>33.906762403400002</v>
      </c>
      <c r="I73" s="14">
        <v>-119.409823426</v>
      </c>
      <c r="J73" s="14">
        <v>662.07517783900005</v>
      </c>
      <c r="K73" s="14">
        <v>5.6230000000000002</v>
      </c>
      <c r="L73" s="14">
        <v>34.356521143999998</v>
      </c>
      <c r="M73" s="14">
        <v>0.51998855753899997</v>
      </c>
      <c r="N73" s="13">
        <v>0.42275069727920694</v>
      </c>
      <c r="O73" s="14"/>
      <c r="P73" s="14"/>
      <c r="Q73" s="14"/>
      <c r="R73" s="14"/>
      <c r="S73" s="14"/>
      <c r="T73" s="14"/>
      <c r="U73" s="14"/>
      <c r="V73" s="14"/>
    </row>
    <row r="74" spans="1:22" x14ac:dyDescent="0.2">
      <c r="A74" s="14" t="s">
        <v>653</v>
      </c>
      <c r="B74" s="14" t="s">
        <v>637</v>
      </c>
      <c r="C74" s="14" t="s">
        <v>36</v>
      </c>
      <c r="D74" s="14" t="s">
        <v>654</v>
      </c>
      <c r="E74" s="14" t="s">
        <v>156</v>
      </c>
      <c r="F74" s="14" t="s">
        <v>158</v>
      </c>
      <c r="G74" s="14" t="s">
        <v>159</v>
      </c>
      <c r="H74" s="14">
        <v>33.906762403400002</v>
      </c>
      <c r="I74" s="14">
        <v>-119.409823426</v>
      </c>
      <c r="J74" s="14">
        <v>662.07517783900005</v>
      </c>
      <c r="K74" s="14">
        <v>5.6230000000000002</v>
      </c>
      <c r="L74" s="14">
        <v>34.356521143999998</v>
      </c>
      <c r="M74" s="14">
        <v>0.51998855753899997</v>
      </c>
      <c r="N74" s="13">
        <v>0.42275069727920694</v>
      </c>
      <c r="O74" s="14"/>
      <c r="P74" s="14"/>
      <c r="Q74" s="14"/>
      <c r="R74" s="14"/>
      <c r="S74" s="14"/>
      <c r="T74" s="14"/>
      <c r="U74" s="14"/>
      <c r="V74" s="14"/>
    </row>
    <row r="75" spans="1:22" x14ac:dyDescent="0.2">
      <c r="A75" s="14" t="s">
        <v>653</v>
      </c>
      <c r="B75" s="14" t="s">
        <v>637</v>
      </c>
      <c r="C75" s="14" t="s">
        <v>36</v>
      </c>
      <c r="D75" s="14" t="s">
        <v>654</v>
      </c>
      <c r="E75" s="14" t="s">
        <v>156</v>
      </c>
      <c r="F75" s="14" t="s">
        <v>158</v>
      </c>
      <c r="G75" s="14" t="s">
        <v>159</v>
      </c>
      <c r="H75" s="14">
        <v>33.906762403400002</v>
      </c>
      <c r="I75" s="14">
        <v>-119.409823426</v>
      </c>
      <c r="J75" s="14">
        <v>662.07517783900005</v>
      </c>
      <c r="K75" s="14">
        <v>5.6230000000000002</v>
      </c>
      <c r="L75" s="14">
        <v>34.356521143999998</v>
      </c>
      <c r="M75" s="14">
        <v>0.51998855753899997</v>
      </c>
      <c r="N75" s="13">
        <v>0.42275069727920694</v>
      </c>
      <c r="O75" s="14"/>
      <c r="P75" s="14"/>
      <c r="Q75" s="14"/>
      <c r="R75" s="14"/>
      <c r="S75" s="14"/>
      <c r="T75" s="14"/>
      <c r="U75" s="14"/>
      <c r="V75" s="14"/>
    </row>
    <row r="76" spans="1:22" x14ac:dyDescent="0.2">
      <c r="A76" s="14" t="s">
        <v>653</v>
      </c>
      <c r="B76" s="14" t="s">
        <v>637</v>
      </c>
      <c r="C76" s="14" t="s">
        <v>130</v>
      </c>
      <c r="D76" s="14" t="s">
        <v>654</v>
      </c>
      <c r="E76" s="14" t="s">
        <v>173</v>
      </c>
      <c r="F76" s="14" t="s">
        <v>158</v>
      </c>
      <c r="G76" s="14" t="s">
        <v>175</v>
      </c>
      <c r="H76" s="14">
        <v>33.906758611100003</v>
      </c>
      <c r="I76" s="14">
        <v>-119.40982088299999</v>
      </c>
      <c r="J76" s="14">
        <v>662.15580786400005</v>
      </c>
      <c r="K76" s="14">
        <v>5.5867000000000004</v>
      </c>
      <c r="L76" s="14">
        <v>34.358646635299998</v>
      </c>
      <c r="M76" s="14">
        <v>0.37996930275500002</v>
      </c>
      <c r="N76" s="13">
        <v>0.30891504313981499</v>
      </c>
      <c r="O76" s="14"/>
      <c r="P76" s="14"/>
      <c r="Q76" s="14"/>
      <c r="R76" s="14"/>
      <c r="S76" s="14"/>
      <c r="T76" s="14"/>
      <c r="U76" s="14"/>
      <c r="V76" s="14"/>
    </row>
    <row r="77" spans="1:22" x14ac:dyDescent="0.2">
      <c r="A77" s="14" t="s">
        <v>653</v>
      </c>
      <c r="B77" s="14" t="s">
        <v>637</v>
      </c>
      <c r="C77" s="14" t="s">
        <v>114</v>
      </c>
      <c r="D77" s="14" t="s">
        <v>654</v>
      </c>
      <c r="E77" s="14" t="s">
        <v>179</v>
      </c>
      <c r="F77" s="14" t="s">
        <v>158</v>
      </c>
      <c r="G77" s="14" t="s">
        <v>181</v>
      </c>
      <c r="H77" s="14">
        <v>33.916922</v>
      </c>
      <c r="I77" s="14">
        <v>-119.41289</v>
      </c>
      <c r="J77" s="14">
        <v>483.41085327500002</v>
      </c>
      <c r="K77" s="14">
        <v>6.24969384019</v>
      </c>
      <c r="L77" s="14">
        <v>34.3078</v>
      </c>
      <c r="M77" s="14">
        <v>5.9243212660899998</v>
      </c>
      <c r="N77" s="13">
        <v>4.8164731893311696</v>
      </c>
      <c r="O77" s="14"/>
      <c r="P77" s="14"/>
      <c r="Q77" s="14"/>
      <c r="R77" s="14"/>
      <c r="S77" s="14"/>
      <c r="T77" s="14"/>
      <c r="U77" s="14"/>
      <c r="V77" s="14"/>
    </row>
    <row r="78" spans="1:22" x14ac:dyDescent="0.2">
      <c r="A78" s="14" t="s">
        <v>653</v>
      </c>
      <c r="B78" s="14" t="s">
        <v>637</v>
      </c>
      <c r="C78" s="14" t="s">
        <v>114</v>
      </c>
      <c r="D78" s="14" t="s">
        <v>654</v>
      </c>
      <c r="E78" s="14" t="s">
        <v>179</v>
      </c>
      <c r="F78" s="14" t="s">
        <v>158</v>
      </c>
      <c r="G78" s="14" t="s">
        <v>181</v>
      </c>
      <c r="H78" s="14">
        <v>33.916922</v>
      </c>
      <c r="I78" s="14">
        <v>-119.41289</v>
      </c>
      <c r="J78" s="14">
        <v>483.41085327500002</v>
      </c>
      <c r="K78" s="14">
        <v>6.24969384019</v>
      </c>
      <c r="L78" s="14">
        <v>34.3078</v>
      </c>
      <c r="M78" s="14">
        <v>5.9243212660899998</v>
      </c>
      <c r="N78" s="13">
        <v>4.8164731893311696</v>
      </c>
      <c r="O78" s="14"/>
      <c r="P78" s="14"/>
      <c r="Q78" s="14"/>
      <c r="R78" s="14"/>
      <c r="S78" s="14"/>
      <c r="T78" s="14"/>
      <c r="U78" s="14"/>
      <c r="V78" s="14"/>
    </row>
    <row r="79" spans="1:22" x14ac:dyDescent="0.2">
      <c r="A79" s="14" t="s">
        <v>653</v>
      </c>
      <c r="B79" s="14" t="s">
        <v>637</v>
      </c>
      <c r="C79" s="14" t="s">
        <v>26</v>
      </c>
      <c r="D79" s="14" t="s">
        <v>654</v>
      </c>
      <c r="E79" s="14" t="s">
        <v>188</v>
      </c>
      <c r="F79" s="14" t="s">
        <v>158</v>
      </c>
      <c r="G79" s="14" t="s">
        <v>190</v>
      </c>
      <c r="H79" s="14">
        <v>33.926549000000001</v>
      </c>
      <c r="I79" s="14">
        <v>-119.4188485</v>
      </c>
      <c r="J79" s="14">
        <v>395.02834311700002</v>
      </c>
      <c r="K79" s="14">
        <v>6.7527999620900001</v>
      </c>
      <c r="L79" s="14">
        <v>34.276985631700001</v>
      </c>
      <c r="M79" s="14">
        <v>11.867972978199999</v>
      </c>
      <c r="N79" s="13">
        <v>9.6486620312765989</v>
      </c>
      <c r="O79" s="14"/>
      <c r="P79" s="14"/>
      <c r="Q79" s="14"/>
      <c r="R79" s="14"/>
      <c r="S79" s="14"/>
      <c r="T79" s="14"/>
      <c r="U79" s="14"/>
      <c r="V79" s="14"/>
    </row>
    <row r="80" spans="1:22" x14ac:dyDescent="0.2">
      <c r="A80" s="14" t="s">
        <v>653</v>
      </c>
      <c r="B80" s="14" t="s">
        <v>638</v>
      </c>
      <c r="C80" s="14" t="s">
        <v>114</v>
      </c>
      <c r="D80" s="14" t="s">
        <v>652</v>
      </c>
      <c r="E80" s="14" t="s">
        <v>341</v>
      </c>
      <c r="F80" s="14" t="s">
        <v>343</v>
      </c>
      <c r="G80" s="14" t="s">
        <v>344</v>
      </c>
      <c r="H80" s="14">
        <v>34.881695546300001</v>
      </c>
      <c r="I80" s="14">
        <v>-121.03843338</v>
      </c>
      <c r="J80" s="14">
        <v>334.94105734200002</v>
      </c>
      <c r="K80" s="14">
        <v>6.8844448204199997</v>
      </c>
      <c r="L80" s="14">
        <v>34.123090184900001</v>
      </c>
      <c r="M80" s="14">
        <v>47.921576450800003</v>
      </c>
      <c r="N80" s="13">
        <v>38.9602416545004</v>
      </c>
      <c r="O80" s="14"/>
      <c r="P80" s="14"/>
      <c r="Q80" s="14"/>
      <c r="R80" s="14"/>
      <c r="S80" s="14"/>
      <c r="T80" s="14"/>
      <c r="U80" s="14"/>
      <c r="V80" s="14"/>
    </row>
    <row r="81" spans="1:22" x14ac:dyDescent="0.2">
      <c r="A81" s="14" t="s">
        <v>653</v>
      </c>
      <c r="B81" s="14" t="s">
        <v>638</v>
      </c>
      <c r="C81" s="14" t="s">
        <v>114</v>
      </c>
      <c r="D81" s="14" t="s">
        <v>652</v>
      </c>
      <c r="E81" s="14" t="s">
        <v>341</v>
      </c>
      <c r="F81" s="14" t="s">
        <v>343</v>
      </c>
      <c r="G81" s="14" t="s">
        <v>344</v>
      </c>
      <c r="H81" s="14">
        <v>34.881695546300001</v>
      </c>
      <c r="I81" s="14">
        <v>-121.03843338</v>
      </c>
      <c r="J81" s="14">
        <v>334.94105734200002</v>
      </c>
      <c r="K81" s="14">
        <v>6.8844448204199997</v>
      </c>
      <c r="L81" s="14">
        <v>34.123090184900001</v>
      </c>
      <c r="M81" s="14">
        <v>47.921576450800003</v>
      </c>
      <c r="N81" s="13">
        <v>38.9602416545004</v>
      </c>
      <c r="O81" s="14"/>
      <c r="P81" s="14"/>
      <c r="Q81" s="14"/>
      <c r="R81" s="14"/>
      <c r="S81" s="14"/>
      <c r="T81" s="14"/>
      <c r="U81" s="14"/>
      <c r="V81" s="14"/>
    </row>
    <row r="82" spans="1:22" x14ac:dyDescent="0.2">
      <c r="A82" s="14" t="s">
        <v>653</v>
      </c>
      <c r="B82" s="14" t="s">
        <v>638</v>
      </c>
      <c r="C82" s="14" t="s">
        <v>114</v>
      </c>
      <c r="D82" s="14" t="s">
        <v>652</v>
      </c>
      <c r="E82" s="14" t="s">
        <v>341</v>
      </c>
      <c r="F82" s="14" t="s">
        <v>343</v>
      </c>
      <c r="G82" s="14" t="s">
        <v>344</v>
      </c>
      <c r="H82" s="14">
        <v>34.881695546300001</v>
      </c>
      <c r="I82" s="14">
        <v>-121.03843338</v>
      </c>
      <c r="J82" s="14">
        <v>334.94105734200002</v>
      </c>
      <c r="K82" s="14">
        <v>6.8844448204199997</v>
      </c>
      <c r="L82" s="14">
        <v>34.123090184900001</v>
      </c>
      <c r="M82" s="14">
        <v>47.921576450800003</v>
      </c>
      <c r="N82" s="13">
        <v>38.9602416545004</v>
      </c>
      <c r="O82" s="14"/>
      <c r="P82" s="14"/>
      <c r="Q82" s="14"/>
      <c r="R82" s="14"/>
      <c r="S82" s="14"/>
      <c r="T82" s="14"/>
      <c r="U82" s="14"/>
      <c r="V82" s="14"/>
    </row>
    <row r="83" spans="1:22" x14ac:dyDescent="0.2">
      <c r="A83" s="14" t="s">
        <v>653</v>
      </c>
      <c r="B83" s="14" t="s">
        <v>638</v>
      </c>
      <c r="C83" s="14" t="s">
        <v>26</v>
      </c>
      <c r="D83" s="14" t="s">
        <v>652</v>
      </c>
      <c r="E83" s="77" t="s">
        <v>567</v>
      </c>
      <c r="F83" s="14" t="s">
        <v>343</v>
      </c>
      <c r="G83" s="14" t="s">
        <v>353</v>
      </c>
      <c r="H83" s="14">
        <v>34.881698999999998</v>
      </c>
      <c r="I83" s="14">
        <v>-121.0384375</v>
      </c>
      <c r="J83" s="14">
        <v>334.95241339699999</v>
      </c>
      <c r="K83" s="14">
        <v>6.8485173342700003</v>
      </c>
      <c r="L83" s="14">
        <v>34.111939681400003</v>
      </c>
      <c r="M83" s="14">
        <v>47.651720146199999</v>
      </c>
      <c r="N83" s="13">
        <v>38.740848478860599</v>
      </c>
      <c r="O83" s="14"/>
      <c r="P83" s="14"/>
      <c r="Q83" s="14"/>
      <c r="R83" s="14"/>
      <c r="S83" s="14"/>
      <c r="T83" s="14"/>
      <c r="U83" s="14"/>
      <c r="V83" s="14"/>
    </row>
    <row r="84" spans="1:22" x14ac:dyDescent="0.2">
      <c r="A84" s="14" t="s">
        <v>653</v>
      </c>
      <c r="B84" s="14" t="s">
        <v>638</v>
      </c>
      <c r="C84" s="14" t="s">
        <v>26</v>
      </c>
      <c r="D84" s="14" t="s">
        <v>652</v>
      </c>
      <c r="E84" s="77" t="s">
        <v>568</v>
      </c>
      <c r="F84" s="14" t="s">
        <v>343</v>
      </c>
      <c r="G84" s="14" t="s">
        <v>353</v>
      </c>
      <c r="H84" s="14">
        <v>34.881698999999998</v>
      </c>
      <c r="I84" s="14">
        <v>-121.0384375</v>
      </c>
      <c r="J84" s="14">
        <v>334.95241339699999</v>
      </c>
      <c r="K84" s="14">
        <v>6.8485173342700003</v>
      </c>
      <c r="L84" s="14">
        <v>34.111939681400003</v>
      </c>
      <c r="M84" s="14">
        <v>47.651720146199999</v>
      </c>
      <c r="N84" s="13">
        <v>38.740848478860599</v>
      </c>
      <c r="O84" s="14"/>
      <c r="P84" s="14"/>
      <c r="Q84" s="14"/>
      <c r="R84" s="14"/>
      <c r="S84" s="14"/>
      <c r="T84" s="14"/>
      <c r="U84" s="14"/>
      <c r="V84" s="14"/>
    </row>
    <row r="85" spans="1:22" x14ac:dyDescent="0.2">
      <c r="A85" s="14" t="s">
        <v>653</v>
      </c>
      <c r="B85" s="14" t="s">
        <v>638</v>
      </c>
      <c r="C85" s="14" t="s">
        <v>26</v>
      </c>
      <c r="D85" s="14" t="s">
        <v>652</v>
      </c>
      <c r="E85" s="77" t="s">
        <v>569</v>
      </c>
      <c r="F85" s="14" t="s">
        <v>343</v>
      </c>
      <c r="G85" s="14" t="s">
        <v>353</v>
      </c>
      <c r="H85" s="14">
        <v>34.881698999999998</v>
      </c>
      <c r="I85" s="14">
        <v>-121.0384375</v>
      </c>
      <c r="J85" s="14">
        <v>334.95241339699999</v>
      </c>
      <c r="K85" s="14">
        <v>6.8485173342700003</v>
      </c>
      <c r="L85" s="14">
        <v>34.111939681400003</v>
      </c>
      <c r="M85" s="14">
        <v>47.651720146199999</v>
      </c>
      <c r="N85" s="13">
        <v>38.740848478860599</v>
      </c>
      <c r="O85" s="14"/>
      <c r="P85" s="14"/>
      <c r="Q85" s="14"/>
      <c r="R85" s="14"/>
      <c r="S85" s="14"/>
      <c r="T85" s="14"/>
      <c r="U85" s="14"/>
      <c r="V85" s="14"/>
    </row>
    <row r="86" spans="1:22" x14ac:dyDescent="0.2">
      <c r="A86" s="14" t="s">
        <v>653</v>
      </c>
      <c r="B86" s="14" t="s">
        <v>638</v>
      </c>
      <c r="C86" s="14" t="s">
        <v>26</v>
      </c>
      <c r="D86" s="14" t="s">
        <v>652</v>
      </c>
      <c r="E86" s="77" t="s">
        <v>570</v>
      </c>
      <c r="F86" s="14" t="s">
        <v>343</v>
      </c>
      <c r="G86" s="14" t="s">
        <v>359</v>
      </c>
      <c r="H86" s="14">
        <v>34.8714145</v>
      </c>
      <c r="I86" s="14">
        <v>-121.029211</v>
      </c>
      <c r="J86" s="14">
        <v>198.51960922399999</v>
      </c>
      <c r="K86" s="14">
        <v>8.9755000000000003</v>
      </c>
      <c r="L86" s="14">
        <v>33.960706500699999</v>
      </c>
      <c r="M86" s="14">
        <v>100.671678097</v>
      </c>
      <c r="N86" s="13">
        <v>81.84607429286099</v>
      </c>
      <c r="O86" s="14"/>
      <c r="P86" s="14"/>
      <c r="Q86" s="14"/>
      <c r="R86" s="14"/>
      <c r="S86" s="14"/>
      <c r="T86" s="14"/>
      <c r="U86" s="14"/>
      <c r="V86" s="14"/>
    </row>
    <row r="87" spans="1:22" x14ac:dyDescent="0.2">
      <c r="A87" s="14" t="s">
        <v>653</v>
      </c>
      <c r="B87" s="14" t="s">
        <v>638</v>
      </c>
      <c r="C87" s="14" t="s">
        <v>26</v>
      </c>
      <c r="D87" s="14" t="s">
        <v>652</v>
      </c>
      <c r="E87" s="77" t="s">
        <v>571</v>
      </c>
      <c r="F87" s="14" t="s">
        <v>343</v>
      </c>
      <c r="G87" s="14" t="s">
        <v>359</v>
      </c>
      <c r="H87" s="14">
        <v>34.8714145</v>
      </c>
      <c r="I87" s="14">
        <v>-121.029211</v>
      </c>
      <c r="J87" s="14">
        <v>198.51960922399999</v>
      </c>
      <c r="K87" s="14">
        <v>8.9755000000000003</v>
      </c>
      <c r="L87" s="14">
        <v>33.960706500699999</v>
      </c>
      <c r="M87" s="14">
        <v>100.671678097</v>
      </c>
      <c r="N87" s="13">
        <v>81.84607429286099</v>
      </c>
      <c r="O87" s="14"/>
      <c r="P87" s="14"/>
      <c r="Q87" s="14"/>
      <c r="R87" s="14"/>
      <c r="S87" s="14"/>
      <c r="T87" s="14"/>
      <c r="U87" s="14"/>
      <c r="V87" s="14"/>
    </row>
    <row r="88" spans="1:22" x14ac:dyDescent="0.2">
      <c r="A88" s="14" t="s">
        <v>653</v>
      </c>
      <c r="B88" s="14" t="s">
        <v>638</v>
      </c>
      <c r="C88" s="14" t="s">
        <v>26</v>
      </c>
      <c r="D88" s="14" t="s">
        <v>652</v>
      </c>
      <c r="E88" s="77" t="s">
        <v>572</v>
      </c>
      <c r="F88" s="14" t="s">
        <v>343</v>
      </c>
      <c r="G88" s="14" t="s">
        <v>359</v>
      </c>
      <c r="H88" s="14">
        <v>34.8714145</v>
      </c>
      <c r="I88" s="14">
        <v>-121.029211</v>
      </c>
      <c r="J88" s="14">
        <v>198.51960922399999</v>
      </c>
      <c r="K88" s="14">
        <v>8.9755000000000003</v>
      </c>
      <c r="L88" s="14">
        <v>33.960706500699999</v>
      </c>
      <c r="M88" s="14">
        <v>100.671678097</v>
      </c>
      <c r="N88" s="13">
        <v>81.84607429286099</v>
      </c>
      <c r="O88" s="14"/>
      <c r="P88" s="14"/>
      <c r="Q88" s="14"/>
      <c r="R88" s="14"/>
      <c r="S88" s="14"/>
      <c r="T88" s="14"/>
      <c r="U88" s="14"/>
      <c r="V88" s="14"/>
    </row>
    <row r="89" spans="1:22" x14ac:dyDescent="0.2">
      <c r="A89" s="14" t="s">
        <v>653</v>
      </c>
      <c r="B89" s="14" t="s">
        <v>638</v>
      </c>
      <c r="C89" s="14" t="s">
        <v>26</v>
      </c>
      <c r="D89" s="14" t="s">
        <v>652</v>
      </c>
      <c r="E89" s="14" t="s">
        <v>573</v>
      </c>
      <c r="F89" s="14" t="s">
        <v>343</v>
      </c>
      <c r="G89" s="14" t="s">
        <v>364</v>
      </c>
      <c r="H89" s="14">
        <v>34.872093499999998</v>
      </c>
      <c r="I89" s="14">
        <v>-121.0298315</v>
      </c>
      <c r="J89" s="14">
        <v>49.9201206193</v>
      </c>
      <c r="K89" s="14">
        <v>12.4557363191</v>
      </c>
      <c r="L89" s="14">
        <v>33.489381128700003</v>
      </c>
      <c r="M89" s="14">
        <v>202.718208957</v>
      </c>
      <c r="N89" s="13">
        <v>164.809903882041</v>
      </c>
      <c r="O89" s="14"/>
      <c r="P89" s="14"/>
      <c r="Q89" s="14"/>
      <c r="R89" s="14"/>
      <c r="S89" s="14"/>
      <c r="T89" s="14"/>
      <c r="U89" s="14"/>
      <c r="V89" s="14"/>
    </row>
    <row r="90" spans="1:22" x14ac:dyDescent="0.2">
      <c r="A90" s="14" t="s">
        <v>653</v>
      </c>
      <c r="B90" s="14" t="s">
        <v>638</v>
      </c>
      <c r="C90" s="14" t="s">
        <v>26</v>
      </c>
      <c r="D90" s="14" t="s">
        <v>652</v>
      </c>
      <c r="E90" s="14" t="s">
        <v>574</v>
      </c>
      <c r="F90" s="14" t="s">
        <v>343</v>
      </c>
      <c r="G90" s="14" t="s">
        <v>364</v>
      </c>
      <c r="H90" s="14">
        <v>34.872093499999998</v>
      </c>
      <c r="I90" s="14">
        <v>-121.0298315</v>
      </c>
      <c r="J90" s="14">
        <v>49.9201206193</v>
      </c>
      <c r="K90" s="14">
        <v>12.4557363191</v>
      </c>
      <c r="L90" s="14">
        <v>33.489381128700003</v>
      </c>
      <c r="M90" s="14">
        <v>202.718208957</v>
      </c>
      <c r="N90" s="13">
        <v>164.809903882041</v>
      </c>
      <c r="O90" s="14"/>
      <c r="P90" s="14"/>
      <c r="Q90" s="14"/>
      <c r="R90" s="14"/>
      <c r="S90" s="14"/>
      <c r="T90" s="14"/>
      <c r="U90" s="14"/>
      <c r="V90" s="14"/>
    </row>
    <row r="91" spans="1:22" x14ac:dyDescent="0.2">
      <c r="A91" s="14" t="s">
        <v>653</v>
      </c>
      <c r="B91" s="14" t="s">
        <v>638</v>
      </c>
      <c r="C91" s="14" t="s">
        <v>26</v>
      </c>
      <c r="D91" s="14" t="s">
        <v>652</v>
      </c>
      <c r="E91" s="14" t="s">
        <v>575</v>
      </c>
      <c r="F91" s="14" t="s">
        <v>343</v>
      </c>
      <c r="G91" s="14" t="s">
        <v>364</v>
      </c>
      <c r="H91" s="14">
        <v>34.872093499999998</v>
      </c>
      <c r="I91" s="14">
        <v>-121.0298315</v>
      </c>
      <c r="J91" s="14">
        <v>49.9201206193</v>
      </c>
      <c r="K91" s="14">
        <v>12.4557363191</v>
      </c>
      <c r="L91" s="14">
        <v>33.489381128700003</v>
      </c>
      <c r="M91" s="14">
        <v>202.718208957</v>
      </c>
      <c r="N91" s="13">
        <v>164.809903882041</v>
      </c>
      <c r="O91" s="14"/>
      <c r="P91" s="14"/>
      <c r="Q91" s="14"/>
      <c r="R91" s="14"/>
      <c r="S91" s="14"/>
      <c r="T91" s="14"/>
      <c r="U91" s="14"/>
      <c r="V91" s="14"/>
    </row>
    <row r="92" spans="1:22" x14ac:dyDescent="0.2">
      <c r="A92" s="14" t="s">
        <v>653</v>
      </c>
      <c r="B92" s="14" t="s">
        <v>639</v>
      </c>
      <c r="C92" s="14" t="s">
        <v>36</v>
      </c>
      <c r="D92" s="14" t="s">
        <v>652</v>
      </c>
      <c r="E92" s="14" t="s">
        <v>367</v>
      </c>
      <c r="F92" s="14" t="s">
        <v>369</v>
      </c>
      <c r="G92" s="14" t="s">
        <v>370</v>
      </c>
      <c r="H92" s="14">
        <v>34.060480274100001</v>
      </c>
      <c r="I92" s="14">
        <v>-120.56001449999999</v>
      </c>
      <c r="J92" s="14">
        <v>140.43508299999999</v>
      </c>
      <c r="K92" s="14">
        <v>10.0512</v>
      </c>
      <c r="L92" s="14">
        <v>33.827199999999998</v>
      </c>
      <c r="M92" s="14">
        <v>139.280055925</v>
      </c>
      <c r="N92" s="13">
        <v>113.23468546702499</v>
      </c>
      <c r="O92" s="14"/>
      <c r="P92" s="14"/>
      <c r="Q92" s="14"/>
      <c r="R92" s="14"/>
      <c r="S92" s="14"/>
      <c r="T92" s="14"/>
      <c r="U92" s="14"/>
      <c r="V92" s="14"/>
    </row>
    <row r="93" spans="1:22" x14ac:dyDescent="0.2">
      <c r="A93" s="14" t="s">
        <v>653</v>
      </c>
      <c r="B93" s="14" t="s">
        <v>639</v>
      </c>
      <c r="C93" s="14" t="s">
        <v>130</v>
      </c>
      <c r="D93" s="14" t="s">
        <v>652</v>
      </c>
      <c r="E93" s="14" t="s">
        <v>376</v>
      </c>
      <c r="F93" s="14" t="s">
        <v>369</v>
      </c>
      <c r="G93" s="14" t="s">
        <v>378</v>
      </c>
      <c r="H93" s="14">
        <v>34.060480499999997</v>
      </c>
      <c r="I93" s="14">
        <v>-120.560013</v>
      </c>
      <c r="J93" s="14">
        <v>140.381637708</v>
      </c>
      <c r="K93" s="14">
        <v>10.1687767397</v>
      </c>
      <c r="L93" s="14">
        <v>33.8021152707</v>
      </c>
      <c r="M93" s="14">
        <v>143.42628556</v>
      </c>
      <c r="N93" s="13">
        <v>116.60557016028</v>
      </c>
      <c r="O93" s="14"/>
      <c r="P93" s="14"/>
      <c r="Q93" s="14"/>
      <c r="R93" s="14"/>
      <c r="S93" s="14"/>
      <c r="T93" s="14"/>
      <c r="U93" s="14"/>
      <c r="V93" s="14"/>
    </row>
    <row r="94" spans="1:22" x14ac:dyDescent="0.2">
      <c r="A94" s="14" t="s">
        <v>653</v>
      </c>
      <c r="B94" s="14" t="s">
        <v>639</v>
      </c>
      <c r="C94" s="14" t="s">
        <v>130</v>
      </c>
      <c r="D94" s="14" t="s">
        <v>652</v>
      </c>
      <c r="E94" s="14" t="s">
        <v>376</v>
      </c>
      <c r="F94" s="14" t="s">
        <v>369</v>
      </c>
      <c r="G94" s="14" t="s">
        <v>378</v>
      </c>
      <c r="H94" s="14">
        <v>34.060480499999997</v>
      </c>
      <c r="I94" s="14">
        <v>-120.560013</v>
      </c>
      <c r="J94" s="14">
        <v>140.381637708</v>
      </c>
      <c r="K94" s="14">
        <v>10.1687767397</v>
      </c>
      <c r="L94" s="14">
        <v>33.8021152707</v>
      </c>
      <c r="M94" s="14">
        <v>143.42628556</v>
      </c>
      <c r="N94" s="13">
        <v>116.60557016028</v>
      </c>
      <c r="O94" s="14"/>
      <c r="P94" s="14"/>
      <c r="Q94" s="14"/>
      <c r="R94" s="14"/>
      <c r="S94" s="14"/>
      <c r="T94" s="14"/>
      <c r="U94" s="14"/>
      <c r="V94" s="14"/>
    </row>
    <row r="95" spans="1:22" x14ac:dyDescent="0.2">
      <c r="A95" s="14" t="s">
        <v>653</v>
      </c>
      <c r="B95" s="14" t="s">
        <v>639</v>
      </c>
      <c r="C95" s="14" t="s">
        <v>26</v>
      </c>
      <c r="D95" s="14" t="s">
        <v>652</v>
      </c>
      <c r="E95" s="77" t="s">
        <v>576</v>
      </c>
      <c r="F95" s="14" t="s">
        <v>369</v>
      </c>
      <c r="G95" s="14" t="s">
        <v>388</v>
      </c>
      <c r="H95" s="14">
        <v>34.060487999999999</v>
      </c>
      <c r="I95" s="14">
        <v>-120.560013</v>
      </c>
      <c r="J95" s="14">
        <v>140.177067515</v>
      </c>
      <c r="K95" s="14">
        <v>9.9995105774400006</v>
      </c>
      <c r="L95" s="14">
        <v>33.837499999999999</v>
      </c>
      <c r="M95" s="14">
        <v>135.66129785699999</v>
      </c>
      <c r="N95" s="13">
        <v>110.29263515774099</v>
      </c>
      <c r="O95" s="14"/>
      <c r="P95" s="14"/>
      <c r="Q95" s="14"/>
      <c r="R95" s="14"/>
      <c r="S95" s="14"/>
      <c r="T95" s="14"/>
      <c r="U95" s="14"/>
      <c r="V95" s="14"/>
    </row>
    <row r="96" spans="1:22" x14ac:dyDescent="0.2">
      <c r="A96" s="14" t="s">
        <v>653</v>
      </c>
      <c r="B96" s="14" t="s">
        <v>639</v>
      </c>
      <c r="C96" s="14" t="s">
        <v>26</v>
      </c>
      <c r="D96" s="14" t="s">
        <v>652</v>
      </c>
      <c r="E96" s="77" t="s">
        <v>577</v>
      </c>
      <c r="F96" s="14" t="s">
        <v>369</v>
      </c>
      <c r="G96" s="14" t="s">
        <v>388</v>
      </c>
      <c r="H96" s="14">
        <v>34.060487999999999</v>
      </c>
      <c r="I96" s="14">
        <v>-120.560013</v>
      </c>
      <c r="J96" s="14">
        <v>140.177067515</v>
      </c>
      <c r="K96" s="14">
        <v>9.9995105774400006</v>
      </c>
      <c r="L96" s="14">
        <v>33.837499999999999</v>
      </c>
      <c r="M96" s="14">
        <v>135.66129785699999</v>
      </c>
      <c r="N96" s="13">
        <v>110.29263515774099</v>
      </c>
      <c r="O96" s="14"/>
      <c r="P96" s="14"/>
      <c r="Q96" s="14"/>
      <c r="R96" s="14"/>
      <c r="S96" s="14"/>
      <c r="T96" s="14"/>
      <c r="U96" s="14"/>
      <c r="V96" s="14"/>
    </row>
    <row r="97" spans="1:22" x14ac:dyDescent="0.2">
      <c r="A97" s="14" t="s">
        <v>653</v>
      </c>
      <c r="B97" s="14" t="s">
        <v>639</v>
      </c>
      <c r="C97" s="14" t="s">
        <v>26</v>
      </c>
      <c r="D97" s="14" t="s">
        <v>652</v>
      </c>
      <c r="E97" s="77" t="s">
        <v>578</v>
      </c>
      <c r="F97" s="14" t="s">
        <v>369</v>
      </c>
      <c r="G97" s="14" t="s">
        <v>388</v>
      </c>
      <c r="H97" s="14">
        <v>34.060487999999999</v>
      </c>
      <c r="I97" s="14">
        <v>-120.560013</v>
      </c>
      <c r="J97" s="14">
        <v>140.177067515</v>
      </c>
      <c r="K97" s="14">
        <v>9.9995105774400006</v>
      </c>
      <c r="L97" s="14">
        <v>33.837499999999999</v>
      </c>
      <c r="M97" s="14">
        <v>135.66129785699999</v>
      </c>
      <c r="N97" s="13">
        <v>110.29263515774099</v>
      </c>
      <c r="O97" s="14"/>
      <c r="P97" s="14"/>
      <c r="Q97" s="14"/>
      <c r="R97" s="14"/>
      <c r="S97" s="14"/>
      <c r="T97" s="14"/>
      <c r="U97" s="14"/>
      <c r="V97" s="14"/>
    </row>
    <row r="98" spans="1:22" x14ac:dyDescent="0.2">
      <c r="A98" s="14" t="s">
        <v>653</v>
      </c>
      <c r="B98" s="14" t="s">
        <v>639</v>
      </c>
      <c r="C98" s="14" t="s">
        <v>26</v>
      </c>
      <c r="D98" s="14" t="s">
        <v>652</v>
      </c>
      <c r="E98" s="14" t="s">
        <v>579</v>
      </c>
      <c r="F98" s="14" t="s">
        <v>369</v>
      </c>
      <c r="G98" s="14" t="s">
        <v>393</v>
      </c>
      <c r="H98" s="14">
        <v>34.065170000000002</v>
      </c>
      <c r="I98" s="14">
        <v>-120.558090918</v>
      </c>
      <c r="J98" s="14">
        <v>127.54945739599999</v>
      </c>
      <c r="K98" s="14">
        <v>9.8777942629200002</v>
      </c>
      <c r="L98" s="14">
        <v>33.861502227099997</v>
      </c>
      <c r="M98" s="14">
        <v>134.27347731399999</v>
      </c>
      <c r="N98" s="13">
        <v>109.16433705628198</v>
      </c>
      <c r="O98" s="14"/>
      <c r="P98" s="14"/>
      <c r="Q98" s="14"/>
      <c r="R98" s="14"/>
      <c r="S98" s="14"/>
      <c r="T98" s="14"/>
      <c r="U98" s="14"/>
      <c r="V98" s="14"/>
    </row>
    <row r="99" spans="1:22" x14ac:dyDescent="0.2">
      <c r="A99" s="14" t="s">
        <v>653</v>
      </c>
      <c r="B99" s="14" t="s">
        <v>639</v>
      </c>
      <c r="C99" s="14" t="s">
        <v>26</v>
      </c>
      <c r="D99" s="14" t="s">
        <v>652</v>
      </c>
      <c r="E99" s="14" t="s">
        <v>580</v>
      </c>
      <c r="F99" s="14" t="s">
        <v>369</v>
      </c>
      <c r="G99" s="14" t="s">
        <v>393</v>
      </c>
      <c r="H99" s="14">
        <v>34.065170000000002</v>
      </c>
      <c r="I99" s="14">
        <v>-120.558090918</v>
      </c>
      <c r="J99" s="14">
        <v>127.54945739599999</v>
      </c>
      <c r="K99" s="14">
        <v>9.8777942629200002</v>
      </c>
      <c r="L99" s="14">
        <v>33.861502227099997</v>
      </c>
      <c r="M99" s="14">
        <v>134.27347731399999</v>
      </c>
      <c r="N99" s="13">
        <v>109.16433705628198</v>
      </c>
      <c r="O99" s="14"/>
      <c r="P99" s="14"/>
      <c r="Q99" s="14"/>
      <c r="R99" s="14"/>
      <c r="S99" s="14"/>
      <c r="T99" s="14"/>
      <c r="U99" s="14"/>
      <c r="V99" s="14"/>
    </row>
    <row r="100" spans="1:22" x14ac:dyDescent="0.2">
      <c r="A100" s="14" t="s">
        <v>653</v>
      </c>
      <c r="B100" s="14" t="s">
        <v>639</v>
      </c>
      <c r="C100" s="14" t="s">
        <v>26</v>
      </c>
      <c r="D100" s="14" t="s">
        <v>652</v>
      </c>
      <c r="E100" s="14" t="s">
        <v>581</v>
      </c>
      <c r="F100" s="14" t="s">
        <v>369</v>
      </c>
      <c r="G100" s="14" t="s">
        <v>393</v>
      </c>
      <c r="H100" s="14">
        <v>34.065170000000002</v>
      </c>
      <c r="I100" s="14">
        <v>-120.558090918</v>
      </c>
      <c r="J100" s="14">
        <v>127.54945739599999</v>
      </c>
      <c r="K100" s="14">
        <v>9.8777942629200002</v>
      </c>
      <c r="L100" s="14">
        <v>33.861502227099997</v>
      </c>
      <c r="M100" s="14">
        <v>134.27347731399999</v>
      </c>
      <c r="N100" s="13">
        <v>109.16433705628198</v>
      </c>
      <c r="O100" s="14"/>
      <c r="P100" s="14"/>
      <c r="Q100" s="14"/>
      <c r="R100" s="14"/>
      <c r="S100" s="14"/>
      <c r="T100" s="14"/>
      <c r="U100" s="14"/>
      <c r="V100" s="14"/>
    </row>
    <row r="101" spans="1:22" x14ac:dyDescent="0.2">
      <c r="A101" s="14" t="s">
        <v>653</v>
      </c>
      <c r="B101" s="14" t="s">
        <v>639</v>
      </c>
      <c r="C101" s="14" t="s">
        <v>26</v>
      </c>
      <c r="D101" s="14" t="s">
        <v>652</v>
      </c>
      <c r="E101" s="14" t="s">
        <v>395</v>
      </c>
      <c r="F101" s="14" t="s">
        <v>369</v>
      </c>
      <c r="G101" s="14" t="s">
        <v>397</v>
      </c>
      <c r="H101" s="14">
        <v>34.070228999999998</v>
      </c>
      <c r="I101" s="14">
        <v>-120.5615975</v>
      </c>
      <c r="J101" s="14">
        <v>121.77356868299999</v>
      </c>
      <c r="K101" s="14">
        <v>9.9858039024000007</v>
      </c>
      <c r="L101" s="14">
        <v>33.840409814799997</v>
      </c>
      <c r="M101" s="14">
        <v>139.45743268800001</v>
      </c>
      <c r="N101" s="13">
        <v>113.378892775344</v>
      </c>
      <c r="O101" s="14"/>
      <c r="P101" s="14"/>
      <c r="Q101" s="14"/>
      <c r="R101" s="14"/>
      <c r="S101" s="14"/>
      <c r="T101" s="14"/>
      <c r="U101" s="14"/>
      <c r="V101" s="14"/>
    </row>
    <row r="102" spans="1:22" x14ac:dyDescent="0.2">
      <c r="A102" s="14" t="s">
        <v>653</v>
      </c>
      <c r="B102" s="14" t="s">
        <v>639</v>
      </c>
      <c r="C102" s="14" t="s">
        <v>26</v>
      </c>
      <c r="D102" s="14" t="s">
        <v>652</v>
      </c>
      <c r="E102" s="77" t="s">
        <v>582</v>
      </c>
      <c r="F102" s="14" t="s">
        <v>369</v>
      </c>
      <c r="G102" s="14" t="s">
        <v>403</v>
      </c>
      <c r="H102" s="14">
        <v>34.069938486799998</v>
      </c>
      <c r="I102" s="14">
        <v>-120.561334692</v>
      </c>
      <c r="J102" s="14">
        <v>70.117533057100005</v>
      </c>
      <c r="K102" s="14">
        <v>11.6132962154</v>
      </c>
      <c r="L102" s="14">
        <v>33.478002421900001</v>
      </c>
      <c r="M102" s="14">
        <v>192.795124974</v>
      </c>
      <c r="N102" s="13">
        <v>156.74243660386199</v>
      </c>
      <c r="O102" s="14"/>
      <c r="P102" s="14"/>
      <c r="Q102" s="14"/>
      <c r="R102" s="14"/>
      <c r="S102" s="14"/>
      <c r="T102" s="14"/>
      <c r="U102" s="14"/>
      <c r="V102" s="14"/>
    </row>
    <row r="103" spans="1:22" x14ac:dyDescent="0.2">
      <c r="A103" s="14" t="s">
        <v>653</v>
      </c>
      <c r="B103" s="14" t="s">
        <v>639</v>
      </c>
      <c r="C103" s="14" t="s">
        <v>26</v>
      </c>
      <c r="D103" s="14" t="s">
        <v>652</v>
      </c>
      <c r="E103" s="77" t="s">
        <v>583</v>
      </c>
      <c r="F103" s="14" t="s">
        <v>369</v>
      </c>
      <c r="G103" s="14" t="s">
        <v>403</v>
      </c>
      <c r="H103" s="14">
        <v>34.069938486799998</v>
      </c>
      <c r="I103" s="14">
        <v>-120.561334692</v>
      </c>
      <c r="J103" s="14">
        <v>70.117533057100005</v>
      </c>
      <c r="K103" s="14">
        <v>11.6132962154</v>
      </c>
      <c r="L103" s="14">
        <v>33.478002421900001</v>
      </c>
      <c r="M103" s="14">
        <v>192.795124974</v>
      </c>
      <c r="N103" s="13">
        <v>156.74243660386199</v>
      </c>
      <c r="O103" s="14"/>
      <c r="P103" s="14"/>
      <c r="Q103" s="14"/>
      <c r="R103" s="14"/>
      <c r="S103" s="14"/>
      <c r="T103" s="14"/>
      <c r="U103" s="14"/>
      <c r="V103" s="14"/>
    </row>
    <row r="104" spans="1:22" x14ac:dyDescent="0.2">
      <c r="A104" s="14" t="s">
        <v>653</v>
      </c>
      <c r="B104" s="14" t="s">
        <v>639</v>
      </c>
      <c r="C104" s="14" t="s">
        <v>26</v>
      </c>
      <c r="D104" s="14" t="s">
        <v>652</v>
      </c>
      <c r="E104" s="77" t="s">
        <v>584</v>
      </c>
      <c r="F104" s="14" t="s">
        <v>369</v>
      </c>
      <c r="G104" s="14" t="s">
        <v>403</v>
      </c>
      <c r="H104" s="14">
        <v>34.069938486799998</v>
      </c>
      <c r="I104" s="14">
        <v>-120.561334692</v>
      </c>
      <c r="J104" s="14">
        <v>70.117533057100005</v>
      </c>
      <c r="K104" s="14">
        <v>11.6132962154</v>
      </c>
      <c r="L104" s="14">
        <v>33.478002421900001</v>
      </c>
      <c r="M104" s="14">
        <v>192.795124974</v>
      </c>
      <c r="N104" s="13">
        <v>156.74243660386199</v>
      </c>
      <c r="O104" s="14"/>
      <c r="P104" s="14"/>
      <c r="Q104" s="14"/>
      <c r="R104" s="14"/>
      <c r="S104" s="14"/>
      <c r="T104" s="14"/>
      <c r="U104" s="14"/>
      <c r="V104" s="14"/>
    </row>
    <row r="105" spans="1:22" x14ac:dyDescent="0.2">
      <c r="A105" s="14" t="s">
        <v>653</v>
      </c>
      <c r="B105" s="14" t="s">
        <v>639</v>
      </c>
      <c r="C105" s="14" t="s">
        <v>26</v>
      </c>
      <c r="D105" s="14" t="s">
        <v>652</v>
      </c>
      <c r="E105" s="77" t="s">
        <v>585</v>
      </c>
      <c r="F105" s="14" t="s">
        <v>369</v>
      </c>
      <c r="G105" s="14" t="s">
        <v>407</v>
      </c>
      <c r="H105" s="14">
        <v>34.070119499999997</v>
      </c>
      <c r="I105" s="14">
        <v>-120.56161950000001</v>
      </c>
      <c r="J105" s="14">
        <v>51.194530974800003</v>
      </c>
      <c r="K105" s="14">
        <v>11.935</v>
      </c>
      <c r="L105" s="14">
        <v>33.107100000000003</v>
      </c>
      <c r="M105" s="14">
        <v>248.03876492800001</v>
      </c>
      <c r="N105" s="13">
        <v>201.655515886464</v>
      </c>
      <c r="O105" s="14"/>
      <c r="P105" s="14"/>
      <c r="Q105" s="14"/>
      <c r="R105" s="14"/>
      <c r="S105" s="14"/>
      <c r="T105" s="14"/>
      <c r="U105" s="14"/>
      <c r="V105" s="14"/>
    </row>
    <row r="106" spans="1:22" x14ac:dyDescent="0.2">
      <c r="A106" s="14" t="s">
        <v>653</v>
      </c>
      <c r="B106" s="14" t="s">
        <v>639</v>
      </c>
      <c r="C106" s="14" t="s">
        <v>26</v>
      </c>
      <c r="D106" s="14" t="s">
        <v>652</v>
      </c>
      <c r="E106" s="77" t="s">
        <v>586</v>
      </c>
      <c r="F106" s="14" t="s">
        <v>369</v>
      </c>
      <c r="G106" s="14" t="s">
        <v>407</v>
      </c>
      <c r="H106" s="14">
        <v>34.070119499999997</v>
      </c>
      <c r="I106" s="14">
        <v>-120.56161950000001</v>
      </c>
      <c r="J106" s="14">
        <v>51.194530974800003</v>
      </c>
      <c r="K106" s="14">
        <v>11.935</v>
      </c>
      <c r="L106" s="14">
        <v>33.107100000000003</v>
      </c>
      <c r="M106" s="14">
        <v>248.03876492800001</v>
      </c>
      <c r="N106" s="13">
        <v>201.655515886464</v>
      </c>
      <c r="O106" s="14"/>
      <c r="P106" s="14"/>
      <c r="Q106" s="14"/>
      <c r="R106" s="14"/>
      <c r="S106" s="14"/>
      <c r="T106" s="14"/>
      <c r="U106" s="14"/>
      <c r="V106" s="14"/>
    </row>
    <row r="107" spans="1:22" x14ac:dyDescent="0.2">
      <c r="A107" s="14" t="s">
        <v>653</v>
      </c>
      <c r="B107" s="14" t="s">
        <v>639</v>
      </c>
      <c r="C107" s="14" t="s">
        <v>26</v>
      </c>
      <c r="D107" s="14" t="s">
        <v>652</v>
      </c>
      <c r="E107" s="77" t="s">
        <v>587</v>
      </c>
      <c r="F107" s="14" t="s">
        <v>369</v>
      </c>
      <c r="G107" s="14" t="s">
        <v>407</v>
      </c>
      <c r="H107" s="14">
        <v>34.070119499999997</v>
      </c>
      <c r="I107" s="14">
        <v>-120.56161950000001</v>
      </c>
      <c r="J107" s="14">
        <v>51.194530974800003</v>
      </c>
      <c r="K107" s="14">
        <v>11.935</v>
      </c>
      <c r="L107" s="14">
        <v>33.107100000000003</v>
      </c>
      <c r="M107" s="14">
        <v>248.03876492800001</v>
      </c>
      <c r="N107" s="13">
        <v>201.655515886464</v>
      </c>
      <c r="O107" s="14"/>
      <c r="P107" s="14"/>
      <c r="Q107" s="14"/>
      <c r="R107" s="14"/>
      <c r="S107" s="14"/>
      <c r="T107" s="14"/>
      <c r="U107" s="14"/>
      <c r="V107" s="14"/>
    </row>
    <row r="108" spans="1:22" x14ac:dyDescent="0.2">
      <c r="A108" s="14" t="s">
        <v>653</v>
      </c>
      <c r="B108" s="14" t="s">
        <v>640</v>
      </c>
      <c r="C108" s="14" t="s">
        <v>26</v>
      </c>
      <c r="D108" s="14" t="s">
        <v>652</v>
      </c>
      <c r="E108" s="77" t="s">
        <v>588</v>
      </c>
      <c r="F108" s="14" t="s">
        <v>411</v>
      </c>
      <c r="G108" s="14" t="s">
        <v>412</v>
      </c>
      <c r="H108" s="14">
        <v>33.8933575</v>
      </c>
      <c r="I108" s="14">
        <v>-119.706765</v>
      </c>
      <c r="J108" s="14">
        <v>1117.4795786</v>
      </c>
      <c r="K108" s="14">
        <v>4.2887000000000004</v>
      </c>
      <c r="L108" s="14">
        <v>34.457800395699998</v>
      </c>
      <c r="M108" s="14">
        <v>3.012339302</v>
      </c>
      <c r="N108" s="13">
        <v>2.4490318525259998</v>
      </c>
      <c r="O108" s="14"/>
      <c r="P108" s="14"/>
      <c r="Q108" s="14"/>
      <c r="R108" s="14"/>
      <c r="S108" s="14"/>
      <c r="T108" s="14"/>
      <c r="U108" s="14"/>
      <c r="V108" s="14"/>
    </row>
    <row r="109" spans="1:22" x14ac:dyDescent="0.2">
      <c r="A109" s="14" t="s">
        <v>653</v>
      </c>
      <c r="B109" s="14" t="s">
        <v>640</v>
      </c>
      <c r="C109" s="14" t="s">
        <v>26</v>
      </c>
      <c r="D109" s="14" t="s">
        <v>652</v>
      </c>
      <c r="E109" s="77" t="s">
        <v>589</v>
      </c>
      <c r="F109" s="14" t="s">
        <v>411</v>
      </c>
      <c r="G109" s="14" t="s">
        <v>412</v>
      </c>
      <c r="H109" s="14">
        <v>33.8933575</v>
      </c>
      <c r="I109" s="14">
        <v>-119.706765</v>
      </c>
      <c r="J109" s="14">
        <v>1117.4795786</v>
      </c>
      <c r="K109" s="14">
        <v>4.2887000000000004</v>
      </c>
      <c r="L109" s="14">
        <v>34.457800395699998</v>
      </c>
      <c r="M109" s="14">
        <v>3.012339302</v>
      </c>
      <c r="N109" s="13">
        <v>2.4490318525259998</v>
      </c>
      <c r="O109" s="14"/>
      <c r="P109" s="14"/>
      <c r="Q109" s="14"/>
      <c r="R109" s="14"/>
      <c r="S109" s="14"/>
      <c r="T109" s="14"/>
      <c r="U109" s="14"/>
      <c r="V109" s="14"/>
    </row>
    <row r="110" spans="1:22" x14ac:dyDescent="0.2">
      <c r="A110" s="14" t="s">
        <v>653</v>
      </c>
      <c r="B110" s="14" t="s">
        <v>640</v>
      </c>
      <c r="C110" s="14" t="s">
        <v>26</v>
      </c>
      <c r="D110" s="14" t="s">
        <v>652</v>
      </c>
      <c r="E110" s="77" t="s">
        <v>590</v>
      </c>
      <c r="F110" s="14" t="s">
        <v>411</v>
      </c>
      <c r="G110" s="14" t="s">
        <v>412</v>
      </c>
      <c r="H110" s="14">
        <v>33.8933575</v>
      </c>
      <c r="I110" s="14">
        <v>-119.706765</v>
      </c>
      <c r="J110" s="14">
        <v>1117.4795786</v>
      </c>
      <c r="K110" s="14">
        <v>4.2887000000000004</v>
      </c>
      <c r="L110" s="14">
        <v>34.457800395699998</v>
      </c>
      <c r="M110" s="14">
        <v>3.012339302</v>
      </c>
      <c r="N110" s="13">
        <v>2.4490318525259998</v>
      </c>
      <c r="O110" s="14"/>
      <c r="P110" s="14"/>
      <c r="Q110" s="14"/>
      <c r="R110" s="14"/>
      <c r="S110" s="14"/>
      <c r="T110" s="14"/>
      <c r="U110" s="14"/>
      <c r="V110" s="14"/>
    </row>
    <row r="111" spans="1:22" x14ac:dyDescent="0.2">
      <c r="A111" s="14" t="s">
        <v>653</v>
      </c>
      <c r="B111" s="14" t="s">
        <v>640</v>
      </c>
      <c r="C111" s="14" t="s">
        <v>36</v>
      </c>
      <c r="D111" s="14" t="s">
        <v>652</v>
      </c>
      <c r="E111" s="14" t="s">
        <v>593</v>
      </c>
      <c r="F111" s="14" t="s">
        <v>411</v>
      </c>
      <c r="G111" s="14" t="s">
        <v>418</v>
      </c>
      <c r="H111" s="14">
        <v>33.894328848500002</v>
      </c>
      <c r="I111" s="14">
        <v>-119.706990163</v>
      </c>
      <c r="J111" s="14">
        <v>1100.7020481699999</v>
      </c>
      <c r="K111" s="14">
        <v>4.3282453537599999</v>
      </c>
      <c r="L111" s="14">
        <v>34.446998931899998</v>
      </c>
      <c r="M111" s="14">
        <v>3.01327480479</v>
      </c>
      <c r="N111" s="13">
        <v>2.4497924162942697</v>
      </c>
      <c r="O111" s="14"/>
      <c r="P111" s="14"/>
      <c r="Q111" s="14"/>
      <c r="R111" s="14"/>
      <c r="S111" s="14"/>
      <c r="T111" s="14"/>
      <c r="U111" s="14"/>
      <c r="V111" s="14"/>
    </row>
    <row r="112" spans="1:22" x14ac:dyDescent="0.2">
      <c r="A112" s="14" t="s">
        <v>653</v>
      </c>
      <c r="B112" s="14" t="s">
        <v>640</v>
      </c>
      <c r="C112" s="14" t="s">
        <v>36</v>
      </c>
      <c r="D112" s="14" t="s">
        <v>652</v>
      </c>
      <c r="E112" s="14" t="s">
        <v>591</v>
      </c>
      <c r="F112" s="14" t="s">
        <v>411</v>
      </c>
      <c r="G112" s="14" t="s">
        <v>418</v>
      </c>
      <c r="H112" s="14">
        <v>33.894328848500002</v>
      </c>
      <c r="I112" s="14">
        <v>-119.706990163</v>
      </c>
      <c r="J112" s="14">
        <v>1100.7020481699999</v>
      </c>
      <c r="K112" s="14">
        <v>4.3282453537599999</v>
      </c>
      <c r="L112" s="14">
        <v>34.446998931899998</v>
      </c>
      <c r="M112" s="14">
        <v>3.01327480479</v>
      </c>
      <c r="N112" s="13">
        <v>2.4497924162942697</v>
      </c>
      <c r="O112" s="14"/>
      <c r="P112" s="14"/>
      <c r="Q112" s="14"/>
      <c r="R112" s="14"/>
      <c r="S112" s="14"/>
      <c r="T112" s="14"/>
      <c r="U112" s="14"/>
      <c r="V112" s="14"/>
    </row>
    <row r="113" spans="1:22" x14ac:dyDescent="0.2">
      <c r="A113" s="14" t="s">
        <v>653</v>
      </c>
      <c r="B113" s="14" t="s">
        <v>640</v>
      </c>
      <c r="C113" s="14" t="s">
        <v>36</v>
      </c>
      <c r="D113" s="14" t="s">
        <v>652</v>
      </c>
      <c r="E113" s="14" t="s">
        <v>592</v>
      </c>
      <c r="F113" s="14" t="s">
        <v>411</v>
      </c>
      <c r="G113" s="14" t="s">
        <v>418</v>
      </c>
      <c r="H113" s="14">
        <v>33.894328848500002</v>
      </c>
      <c r="I113" s="14">
        <v>-119.706990163</v>
      </c>
      <c r="J113" s="14">
        <v>1100.7020481699999</v>
      </c>
      <c r="K113" s="14">
        <v>4.3282453537599999</v>
      </c>
      <c r="L113" s="14">
        <v>34.446998931899998</v>
      </c>
      <c r="M113" s="14">
        <v>3.01327480479</v>
      </c>
      <c r="N113" s="13">
        <v>2.4497924162942697</v>
      </c>
      <c r="O113" s="14"/>
      <c r="P113" s="14"/>
      <c r="Q113" s="14"/>
      <c r="R113" s="14"/>
      <c r="S113" s="14"/>
      <c r="T113" s="14"/>
      <c r="U113" s="14"/>
      <c r="V113" s="14"/>
    </row>
    <row r="114" spans="1:22" x14ac:dyDescent="0.2">
      <c r="A114" s="14" t="s">
        <v>653</v>
      </c>
      <c r="B114" s="14" t="s">
        <v>640</v>
      </c>
      <c r="C114" s="14" t="s">
        <v>130</v>
      </c>
      <c r="D114" s="14" t="s">
        <v>652</v>
      </c>
      <c r="E114" s="14" t="s">
        <v>424</v>
      </c>
      <c r="F114" s="14" t="s">
        <v>411</v>
      </c>
      <c r="G114" s="14" t="s">
        <v>426</v>
      </c>
      <c r="H114" s="14">
        <v>33.894397499999997</v>
      </c>
      <c r="I114" s="14">
        <v>-119.7069225</v>
      </c>
      <c r="J114" s="14">
        <v>1097.3530249800001</v>
      </c>
      <c r="K114" s="14">
        <v>4.3181000000000003</v>
      </c>
      <c r="L114" s="14">
        <v>34.454418142900003</v>
      </c>
      <c r="M114" s="14">
        <v>3.0028935480399999</v>
      </c>
      <c r="N114" s="13">
        <v>2.4413524545565197</v>
      </c>
      <c r="O114" s="14"/>
      <c r="P114" s="14"/>
      <c r="Q114" s="14"/>
      <c r="R114" s="14"/>
      <c r="S114" s="14"/>
      <c r="T114" s="14"/>
      <c r="U114" s="14"/>
      <c r="V114" s="14"/>
    </row>
    <row r="115" spans="1:22" x14ac:dyDescent="0.2">
      <c r="A115" s="14" t="s">
        <v>653</v>
      </c>
      <c r="B115" s="14" t="s">
        <v>641</v>
      </c>
      <c r="C115" s="14" t="s">
        <v>114</v>
      </c>
      <c r="D115" s="14" t="s">
        <v>652</v>
      </c>
      <c r="E115" s="14" t="s">
        <v>430</v>
      </c>
      <c r="F115" s="14" t="s">
        <v>432</v>
      </c>
      <c r="G115" s="14" t="s">
        <v>433</v>
      </c>
      <c r="H115" s="14">
        <v>33.948187033300002</v>
      </c>
      <c r="I115" s="14">
        <v>-119.478705201</v>
      </c>
      <c r="J115" s="14">
        <v>519.43475689100001</v>
      </c>
      <c r="K115" s="14">
        <v>6.1582087672199997</v>
      </c>
      <c r="L115" s="14">
        <v>34.3183805484</v>
      </c>
      <c r="M115" s="14">
        <v>5.5622254473200003</v>
      </c>
      <c r="N115" s="13">
        <v>4.5220892886711601</v>
      </c>
      <c r="O115" s="14"/>
      <c r="P115" s="14"/>
      <c r="Q115" s="14"/>
      <c r="R115" s="14"/>
      <c r="S115" s="14"/>
      <c r="T115" s="14"/>
      <c r="U115" s="14"/>
      <c r="V115" s="14"/>
    </row>
    <row r="116" spans="1:22" x14ac:dyDescent="0.2">
      <c r="A116" s="14" t="s">
        <v>653</v>
      </c>
      <c r="B116" s="14" t="s">
        <v>641</v>
      </c>
      <c r="C116" s="14" t="s">
        <v>130</v>
      </c>
      <c r="D116" s="14" t="s">
        <v>652</v>
      </c>
      <c r="E116" s="14" t="s">
        <v>437</v>
      </c>
      <c r="F116" s="14" t="s">
        <v>432</v>
      </c>
      <c r="G116" s="14" t="s">
        <v>439</v>
      </c>
      <c r="H116" s="14">
        <v>33.9481876173</v>
      </c>
      <c r="I116" s="14">
        <v>-119.47871537499999</v>
      </c>
      <c r="J116" s="14">
        <v>519.39615900299998</v>
      </c>
      <c r="K116" s="14">
        <v>6.2931999999999997</v>
      </c>
      <c r="L116" s="14">
        <v>34.3053487894</v>
      </c>
      <c r="M116" s="14">
        <v>6.5661643101099996</v>
      </c>
      <c r="N116" s="13">
        <v>5.3382915841194292</v>
      </c>
      <c r="O116" s="14"/>
      <c r="P116" s="14"/>
      <c r="Q116" s="14"/>
      <c r="R116" s="14"/>
      <c r="S116" s="14"/>
      <c r="T116" s="14"/>
      <c r="U116" s="14"/>
      <c r="V116" s="14"/>
    </row>
    <row r="117" spans="1:22" x14ac:dyDescent="0.2">
      <c r="A117" s="14" t="s">
        <v>653</v>
      </c>
      <c r="B117" s="14" t="s">
        <v>641</v>
      </c>
      <c r="C117" s="14" t="s">
        <v>26</v>
      </c>
      <c r="D117" s="14" t="s">
        <v>652</v>
      </c>
      <c r="E117" s="77" t="s">
        <v>594</v>
      </c>
      <c r="F117" s="14" t="s">
        <v>432</v>
      </c>
      <c r="G117" s="14" t="s">
        <v>445</v>
      </c>
      <c r="H117" s="14">
        <v>33.959885999999997</v>
      </c>
      <c r="I117" s="14">
        <v>-119.47348049999999</v>
      </c>
      <c r="J117" s="14">
        <v>53.892549241799998</v>
      </c>
      <c r="K117" s="14">
        <v>12.8252154667</v>
      </c>
      <c r="L117" s="14">
        <v>33.494316668400003</v>
      </c>
      <c r="M117" s="14">
        <v>210.626710874</v>
      </c>
      <c r="N117" s="13">
        <v>171.23951594056197</v>
      </c>
      <c r="O117" s="14"/>
      <c r="P117" s="14"/>
      <c r="Q117" s="14"/>
      <c r="R117" s="14"/>
      <c r="S117" s="14"/>
      <c r="T117" s="14"/>
      <c r="U117" s="14"/>
      <c r="V117" s="14"/>
    </row>
    <row r="118" spans="1:22" x14ac:dyDescent="0.2">
      <c r="A118" s="14" t="s">
        <v>653</v>
      </c>
      <c r="B118" s="14" t="s">
        <v>641</v>
      </c>
      <c r="C118" s="14" t="s">
        <v>26</v>
      </c>
      <c r="D118" s="14" t="s">
        <v>652</v>
      </c>
      <c r="E118" s="77" t="s">
        <v>595</v>
      </c>
      <c r="F118" s="14" t="s">
        <v>432</v>
      </c>
      <c r="G118" s="14" t="s">
        <v>445</v>
      </c>
      <c r="H118" s="14">
        <v>33.959885999999997</v>
      </c>
      <c r="I118" s="14">
        <v>-119.47348049999999</v>
      </c>
      <c r="J118" s="14">
        <v>53.892549241799998</v>
      </c>
      <c r="K118" s="14">
        <v>12.8252154667</v>
      </c>
      <c r="L118" s="14">
        <v>33.494316668400003</v>
      </c>
      <c r="M118" s="14">
        <v>210.626710874</v>
      </c>
      <c r="N118" s="13">
        <v>171.23951594056197</v>
      </c>
      <c r="O118" s="14"/>
      <c r="P118" s="14"/>
      <c r="Q118" s="14"/>
      <c r="R118" s="14"/>
      <c r="S118" s="14"/>
      <c r="T118" s="14"/>
      <c r="U118" s="14"/>
      <c r="V118" s="14"/>
    </row>
    <row r="119" spans="1:22" x14ac:dyDescent="0.2">
      <c r="A119" s="14" t="s">
        <v>653</v>
      </c>
      <c r="B119" s="14" t="s">
        <v>641</v>
      </c>
      <c r="C119" s="14" t="s">
        <v>26</v>
      </c>
      <c r="D119" s="14" t="s">
        <v>652</v>
      </c>
      <c r="E119" s="77" t="s">
        <v>596</v>
      </c>
      <c r="F119" s="14" t="s">
        <v>432</v>
      </c>
      <c r="G119" s="14" t="s">
        <v>445</v>
      </c>
      <c r="H119" s="14">
        <v>33.959885999999997</v>
      </c>
      <c r="I119" s="14">
        <v>-119.47348049999999</v>
      </c>
      <c r="J119" s="14">
        <v>53.892549241799998</v>
      </c>
      <c r="K119" s="14">
        <v>12.8252154667</v>
      </c>
      <c r="L119" s="14">
        <v>33.494316668400003</v>
      </c>
      <c r="M119" s="14">
        <v>210.626710874</v>
      </c>
      <c r="N119" s="13">
        <v>171.23951594056197</v>
      </c>
      <c r="O119" s="14"/>
      <c r="P119" s="14"/>
      <c r="Q119" s="14"/>
      <c r="R119" s="14"/>
      <c r="S119" s="14"/>
      <c r="T119" s="14"/>
      <c r="U119" s="14"/>
      <c r="V119" s="14"/>
    </row>
    <row r="120" spans="1:22" x14ac:dyDescent="0.2">
      <c r="A120" s="14" t="s">
        <v>653</v>
      </c>
      <c r="B120" s="14" t="s">
        <v>642</v>
      </c>
      <c r="C120" s="14" t="s">
        <v>36</v>
      </c>
      <c r="D120" s="14" t="s">
        <v>652</v>
      </c>
      <c r="E120" s="14" t="s">
        <v>597</v>
      </c>
      <c r="F120" s="14" t="s">
        <v>451</v>
      </c>
      <c r="G120" s="14" t="s">
        <v>452</v>
      </c>
      <c r="H120" s="14">
        <v>33.933163774500002</v>
      </c>
      <c r="I120" s="14">
        <v>-119.509325809</v>
      </c>
      <c r="J120" s="14">
        <v>808.90156743499995</v>
      </c>
      <c r="K120" s="14">
        <v>5.1632755655000002</v>
      </c>
      <c r="L120" s="14">
        <v>34.389848949099999</v>
      </c>
      <c r="M120" s="14">
        <v>1.3653826383200001</v>
      </c>
      <c r="N120" s="13">
        <v>1.1100560849541601</v>
      </c>
      <c r="O120" s="14"/>
      <c r="P120" s="14"/>
      <c r="Q120" s="14"/>
      <c r="R120" s="14"/>
      <c r="S120" s="14"/>
      <c r="T120" s="14"/>
      <c r="U120" s="14"/>
      <c r="V120" s="14"/>
    </row>
    <row r="121" spans="1:22" x14ac:dyDescent="0.2">
      <c r="A121" s="14" t="s">
        <v>653</v>
      </c>
      <c r="B121" s="14" t="s">
        <v>642</v>
      </c>
      <c r="C121" s="14" t="s">
        <v>36</v>
      </c>
      <c r="D121" s="14" t="s">
        <v>652</v>
      </c>
      <c r="E121" s="14" t="s">
        <v>598</v>
      </c>
      <c r="F121" s="14" t="s">
        <v>451</v>
      </c>
      <c r="G121" s="14" t="s">
        <v>452</v>
      </c>
      <c r="H121" s="14">
        <v>33.933163774500002</v>
      </c>
      <c r="I121" s="14">
        <v>-119.509325809</v>
      </c>
      <c r="J121" s="14">
        <v>808.90156743499995</v>
      </c>
      <c r="K121" s="14">
        <v>5.1632755655000002</v>
      </c>
      <c r="L121" s="14">
        <v>34.389848949099999</v>
      </c>
      <c r="M121" s="14">
        <v>1.3653826383200001</v>
      </c>
      <c r="N121" s="13">
        <v>1.1100560849541601</v>
      </c>
      <c r="O121" s="14"/>
      <c r="P121" s="14"/>
      <c r="Q121" s="14"/>
      <c r="R121" s="14"/>
      <c r="S121" s="14"/>
      <c r="T121" s="14"/>
      <c r="U121" s="14"/>
      <c r="V121" s="14"/>
    </row>
    <row r="122" spans="1:22" x14ac:dyDescent="0.2">
      <c r="A122" s="14" t="s">
        <v>653</v>
      </c>
      <c r="B122" s="14" t="s">
        <v>642</v>
      </c>
      <c r="C122" s="14" t="s">
        <v>36</v>
      </c>
      <c r="D122" s="14" t="s">
        <v>652</v>
      </c>
      <c r="E122" s="14" t="s">
        <v>599</v>
      </c>
      <c r="F122" s="14" t="s">
        <v>451</v>
      </c>
      <c r="G122" s="14" t="s">
        <v>452</v>
      </c>
      <c r="H122" s="14">
        <v>33.933163774500002</v>
      </c>
      <c r="I122" s="14">
        <v>-119.509325809</v>
      </c>
      <c r="J122" s="14">
        <v>808.90156743499995</v>
      </c>
      <c r="K122" s="14">
        <v>5.1632755655000002</v>
      </c>
      <c r="L122" s="14">
        <v>34.389848949099999</v>
      </c>
      <c r="M122" s="14">
        <v>1.3653826383200001</v>
      </c>
      <c r="N122" s="13">
        <v>1.1100560849541601</v>
      </c>
      <c r="O122" s="14"/>
      <c r="P122" s="14"/>
      <c r="Q122" s="14"/>
      <c r="R122" s="14"/>
      <c r="S122" s="14"/>
      <c r="T122" s="14"/>
      <c r="U122" s="14"/>
      <c r="V122" s="14"/>
    </row>
    <row r="123" spans="1:22" x14ac:dyDescent="0.2">
      <c r="A123" s="14" t="s">
        <v>653</v>
      </c>
      <c r="B123" s="14" t="s">
        <v>642</v>
      </c>
      <c r="C123" s="14" t="s">
        <v>26</v>
      </c>
      <c r="D123" s="14" t="s">
        <v>652</v>
      </c>
      <c r="E123" s="77" t="s">
        <v>600</v>
      </c>
      <c r="F123" s="14" t="s">
        <v>451</v>
      </c>
      <c r="G123" s="14" t="s">
        <v>458</v>
      </c>
      <c r="H123" s="14">
        <v>33.9331654661</v>
      </c>
      <c r="I123" s="14">
        <v>-119.50932602</v>
      </c>
      <c r="J123" s="14">
        <v>808.87527483700001</v>
      </c>
      <c r="K123" s="14">
        <v>5.1590238806500004</v>
      </c>
      <c r="L123" s="14">
        <v>34.3913804361</v>
      </c>
      <c r="M123" s="14">
        <v>1.3882450798999999</v>
      </c>
      <c r="N123" s="13">
        <v>1.1286432499586998</v>
      </c>
      <c r="O123" s="14"/>
      <c r="P123" s="14"/>
      <c r="Q123" s="14"/>
      <c r="R123" s="14"/>
      <c r="S123" s="14"/>
      <c r="T123" s="14"/>
      <c r="U123" s="14"/>
      <c r="V123" s="14"/>
    </row>
    <row r="124" spans="1:22" x14ac:dyDescent="0.2">
      <c r="A124" s="14" t="s">
        <v>653</v>
      </c>
      <c r="B124" s="14" t="s">
        <v>642</v>
      </c>
      <c r="C124" s="14" t="s">
        <v>26</v>
      </c>
      <c r="D124" s="14" t="s">
        <v>652</v>
      </c>
      <c r="E124" s="77" t="s">
        <v>601</v>
      </c>
      <c r="F124" s="14" t="s">
        <v>451</v>
      </c>
      <c r="G124" s="14" t="s">
        <v>458</v>
      </c>
      <c r="H124" s="14">
        <v>33.9331654661</v>
      </c>
      <c r="I124" s="14">
        <v>-119.50932602</v>
      </c>
      <c r="J124" s="14">
        <v>808.87527483700001</v>
      </c>
      <c r="K124" s="14">
        <v>5.1590238806500004</v>
      </c>
      <c r="L124" s="14">
        <v>34.3913804361</v>
      </c>
      <c r="M124" s="14">
        <v>1.3882450798999999</v>
      </c>
      <c r="N124" s="13">
        <v>1.1286432499586998</v>
      </c>
      <c r="O124" s="14"/>
      <c r="P124" s="14"/>
      <c r="Q124" s="14"/>
      <c r="R124" s="14"/>
      <c r="S124" s="14"/>
      <c r="T124" s="14"/>
      <c r="U124" s="14"/>
      <c r="V124" s="14"/>
    </row>
    <row r="125" spans="1:22" x14ac:dyDescent="0.2">
      <c r="A125" s="14" t="s">
        <v>653</v>
      </c>
      <c r="B125" s="14" t="s">
        <v>642</v>
      </c>
      <c r="C125" s="14" t="s">
        <v>26</v>
      </c>
      <c r="D125" s="14" t="s">
        <v>652</v>
      </c>
      <c r="E125" s="77" t="s">
        <v>602</v>
      </c>
      <c r="F125" s="14" t="s">
        <v>451</v>
      </c>
      <c r="G125" s="14" t="s">
        <v>458</v>
      </c>
      <c r="H125" s="14">
        <v>33.9331654661</v>
      </c>
      <c r="I125" s="14">
        <v>-119.50932602</v>
      </c>
      <c r="J125" s="14">
        <v>808.87527483700001</v>
      </c>
      <c r="K125" s="14">
        <v>5.1590238806500004</v>
      </c>
      <c r="L125" s="14">
        <v>34.3913804361</v>
      </c>
      <c r="M125" s="14">
        <v>1.3882450798999999</v>
      </c>
      <c r="N125" s="13">
        <v>1.1286432499586998</v>
      </c>
      <c r="O125" s="14"/>
      <c r="P125" s="14"/>
      <c r="Q125" s="14"/>
      <c r="R125" s="14"/>
      <c r="S125" s="14"/>
      <c r="T125" s="14"/>
      <c r="U125" s="14"/>
      <c r="V125" s="14"/>
    </row>
    <row r="126" spans="1:22" x14ac:dyDescent="0.2">
      <c r="A126" s="14" t="s">
        <v>653</v>
      </c>
      <c r="B126" s="14" t="s">
        <v>642</v>
      </c>
      <c r="C126" s="14" t="s">
        <v>26</v>
      </c>
      <c r="D126" s="14" t="s">
        <v>652</v>
      </c>
      <c r="E126" s="77" t="s">
        <v>603</v>
      </c>
      <c r="F126" s="14" t="s">
        <v>451</v>
      </c>
      <c r="G126" s="14" t="s">
        <v>464</v>
      </c>
      <c r="H126" s="14">
        <v>33.942151666699999</v>
      </c>
      <c r="I126" s="14">
        <v>-119.48876850000001</v>
      </c>
      <c r="J126" s="14">
        <v>568.20433365199995</v>
      </c>
      <c r="K126" s="14">
        <v>6.06704522295</v>
      </c>
      <c r="L126" s="14">
        <v>34.321265639099998</v>
      </c>
      <c r="M126" s="14">
        <v>4.5486146723500003</v>
      </c>
      <c r="N126" s="13">
        <v>3.6980237286205502</v>
      </c>
      <c r="O126" s="14"/>
      <c r="P126" s="14"/>
      <c r="Q126" s="14"/>
      <c r="R126" s="14"/>
      <c r="S126" s="14"/>
      <c r="T126" s="14"/>
      <c r="U126" s="14"/>
      <c r="V126" s="14"/>
    </row>
    <row r="127" spans="1:22" x14ac:dyDescent="0.2">
      <c r="A127" s="14" t="s">
        <v>653</v>
      </c>
      <c r="B127" s="14" t="s">
        <v>642</v>
      </c>
      <c r="C127" s="14" t="s">
        <v>26</v>
      </c>
      <c r="D127" s="14" t="s">
        <v>652</v>
      </c>
      <c r="E127" s="77" t="s">
        <v>604</v>
      </c>
      <c r="F127" s="14" t="s">
        <v>451</v>
      </c>
      <c r="G127" s="14" t="s">
        <v>464</v>
      </c>
      <c r="H127" s="14">
        <v>33.942151666699999</v>
      </c>
      <c r="I127" s="14">
        <v>-119.48876850000001</v>
      </c>
      <c r="J127" s="14">
        <v>568.20433365199995</v>
      </c>
      <c r="K127" s="14">
        <v>6.06704522295</v>
      </c>
      <c r="L127" s="14">
        <v>34.321265639099998</v>
      </c>
      <c r="M127" s="14">
        <v>4.5486146723500003</v>
      </c>
      <c r="N127" s="13">
        <v>3.6980237286205502</v>
      </c>
      <c r="O127" s="14"/>
      <c r="P127" s="14"/>
      <c r="Q127" s="14"/>
      <c r="R127" s="14"/>
      <c r="S127" s="14"/>
      <c r="T127" s="14"/>
      <c r="U127" s="14"/>
      <c r="V127" s="14"/>
    </row>
    <row r="128" spans="1:22" x14ac:dyDescent="0.2">
      <c r="A128" s="14" t="s">
        <v>653</v>
      </c>
      <c r="B128" s="14" t="s">
        <v>642</v>
      </c>
      <c r="C128" s="14" t="s">
        <v>26</v>
      </c>
      <c r="D128" s="14" t="s">
        <v>652</v>
      </c>
      <c r="E128" s="77" t="s">
        <v>605</v>
      </c>
      <c r="F128" s="14" t="s">
        <v>451</v>
      </c>
      <c r="G128" s="14" t="s">
        <v>464</v>
      </c>
      <c r="H128" s="14">
        <v>33.942151666699999</v>
      </c>
      <c r="I128" s="14">
        <v>-119.48876850000001</v>
      </c>
      <c r="J128" s="14">
        <v>568.20433365199995</v>
      </c>
      <c r="K128" s="14">
        <v>6.06704522295</v>
      </c>
      <c r="L128" s="14">
        <v>34.321265639099998</v>
      </c>
      <c r="M128" s="14">
        <v>4.5486146723500003</v>
      </c>
      <c r="N128" s="13">
        <v>3.6980237286205502</v>
      </c>
      <c r="O128" s="14"/>
      <c r="P128" s="14"/>
      <c r="Q128" s="14"/>
      <c r="R128" s="14"/>
      <c r="S128" s="14"/>
      <c r="T128" s="14"/>
      <c r="U128" s="14"/>
      <c r="V128" s="14"/>
    </row>
    <row r="129" spans="1:22" x14ac:dyDescent="0.2">
      <c r="A129" s="14" t="s">
        <v>653</v>
      </c>
      <c r="B129" s="14" t="s">
        <v>642</v>
      </c>
      <c r="C129" s="14" t="s">
        <v>26</v>
      </c>
      <c r="D129" s="14" t="s">
        <v>652</v>
      </c>
      <c r="E129" s="77" t="s">
        <v>606</v>
      </c>
      <c r="F129" s="14" t="s">
        <v>451</v>
      </c>
      <c r="G129" s="14" t="s">
        <v>468</v>
      </c>
      <c r="H129" s="14">
        <v>33.942077128100003</v>
      </c>
      <c r="I129" s="14">
        <v>-119.488944549</v>
      </c>
      <c r="J129" s="14">
        <v>527.26450009500002</v>
      </c>
      <c r="K129" s="14">
        <v>6.34250900269</v>
      </c>
      <c r="L129" s="14">
        <v>34.3006745896</v>
      </c>
      <c r="M129" s="14">
        <v>5.6516093992599998</v>
      </c>
      <c r="N129" s="13">
        <v>4.5947584415983798</v>
      </c>
      <c r="O129" s="14"/>
      <c r="P129" s="14"/>
      <c r="Q129" s="14"/>
      <c r="R129" s="14"/>
      <c r="S129" s="14"/>
      <c r="T129" s="14"/>
      <c r="U129" s="14"/>
      <c r="V129" s="14"/>
    </row>
    <row r="130" spans="1:22" x14ac:dyDescent="0.2">
      <c r="A130" s="14" t="s">
        <v>653</v>
      </c>
      <c r="B130" s="14" t="s">
        <v>642</v>
      </c>
      <c r="C130" s="14" t="s">
        <v>26</v>
      </c>
      <c r="D130" s="14" t="s">
        <v>652</v>
      </c>
      <c r="E130" s="77" t="s">
        <v>607</v>
      </c>
      <c r="F130" s="14" t="s">
        <v>451</v>
      </c>
      <c r="G130" s="14" t="s">
        <v>468</v>
      </c>
      <c r="H130" s="14">
        <v>33.942077128100003</v>
      </c>
      <c r="I130" s="14">
        <v>-119.488944549</v>
      </c>
      <c r="J130" s="14">
        <v>527.26450009500002</v>
      </c>
      <c r="K130" s="14">
        <v>6.34250900269</v>
      </c>
      <c r="L130" s="14">
        <v>34.3006745896</v>
      </c>
      <c r="M130" s="14">
        <v>5.6516093992599998</v>
      </c>
      <c r="N130" s="13">
        <v>4.5947584415983798</v>
      </c>
      <c r="O130" s="14"/>
      <c r="P130" s="14"/>
      <c r="Q130" s="14"/>
      <c r="R130" s="14"/>
      <c r="S130" s="14"/>
      <c r="T130" s="14"/>
      <c r="U130" s="14"/>
      <c r="V130" s="14"/>
    </row>
    <row r="131" spans="1:22" x14ac:dyDescent="0.2">
      <c r="A131" s="14" t="s">
        <v>653</v>
      </c>
      <c r="B131" s="14" t="s">
        <v>642</v>
      </c>
      <c r="C131" s="14" t="s">
        <v>26</v>
      </c>
      <c r="D131" s="14" t="s">
        <v>652</v>
      </c>
      <c r="E131" s="77" t="s">
        <v>608</v>
      </c>
      <c r="F131" s="14" t="s">
        <v>451</v>
      </c>
      <c r="G131" s="14" t="s">
        <v>468</v>
      </c>
      <c r="H131" s="14">
        <v>33.942077128100003</v>
      </c>
      <c r="I131" s="14">
        <v>-119.488944549</v>
      </c>
      <c r="J131" s="14">
        <v>527.26450009500002</v>
      </c>
      <c r="K131" s="14">
        <v>6.34250900269</v>
      </c>
      <c r="L131" s="14">
        <v>34.3006745896</v>
      </c>
      <c r="M131" s="14">
        <v>5.6516093992599998</v>
      </c>
      <c r="N131" s="13">
        <v>4.5947584415983798</v>
      </c>
      <c r="O131" s="14"/>
      <c r="P131" s="14"/>
      <c r="Q131" s="14"/>
      <c r="R131" s="14"/>
      <c r="S131" s="14"/>
      <c r="T131" s="14"/>
      <c r="U131" s="14"/>
      <c r="V131" s="14"/>
    </row>
    <row r="132" spans="1:22" x14ac:dyDescent="0.2">
      <c r="A132" s="14" t="s">
        <v>653</v>
      </c>
      <c r="B132" s="14" t="s">
        <v>642</v>
      </c>
      <c r="C132" s="14" t="s">
        <v>26</v>
      </c>
      <c r="D132" s="14" t="s">
        <v>652</v>
      </c>
      <c r="E132" s="14" t="s">
        <v>609</v>
      </c>
      <c r="F132" s="14" t="s">
        <v>451</v>
      </c>
      <c r="G132" s="14" t="s">
        <v>471</v>
      </c>
      <c r="H132" s="14">
        <v>33.942700500000001</v>
      </c>
      <c r="I132" s="14">
        <v>-119.48911297799999</v>
      </c>
      <c r="J132" s="14">
        <v>49.710806147100001</v>
      </c>
      <c r="K132" s="14">
        <v>13.3341000017</v>
      </c>
      <c r="L132" s="14">
        <v>33.504184653199999</v>
      </c>
      <c r="M132" s="14">
        <v>188.95854236100001</v>
      </c>
      <c r="N132" s="13">
        <v>153.62329493949301</v>
      </c>
      <c r="O132" s="14"/>
      <c r="P132" s="14"/>
      <c r="Q132" s="14"/>
      <c r="R132" s="14"/>
      <c r="S132" s="14"/>
      <c r="T132" s="14"/>
      <c r="U132" s="14"/>
      <c r="V132" s="14"/>
    </row>
    <row r="133" spans="1:22" x14ac:dyDescent="0.2">
      <c r="A133" s="14" t="s">
        <v>653</v>
      </c>
      <c r="B133" s="14" t="s">
        <v>642</v>
      </c>
      <c r="C133" s="14" t="s">
        <v>26</v>
      </c>
      <c r="D133" s="14" t="s">
        <v>652</v>
      </c>
      <c r="E133" s="14" t="s">
        <v>610</v>
      </c>
      <c r="F133" s="14" t="s">
        <v>451</v>
      </c>
      <c r="G133" s="14" t="s">
        <v>471</v>
      </c>
      <c r="H133" s="14">
        <v>33.942700500000001</v>
      </c>
      <c r="I133" s="14">
        <v>-119.48911297799999</v>
      </c>
      <c r="J133" s="14">
        <v>49.710806147100001</v>
      </c>
      <c r="K133" s="14">
        <v>13.3341000017</v>
      </c>
      <c r="L133" s="14">
        <v>33.504184653199999</v>
      </c>
      <c r="M133" s="14">
        <v>188.95854236100001</v>
      </c>
      <c r="N133" s="13">
        <v>153.62329493949301</v>
      </c>
      <c r="O133" s="14"/>
      <c r="P133" s="14"/>
      <c r="Q133" s="14"/>
      <c r="R133" s="14"/>
      <c r="S133" s="14"/>
      <c r="T133" s="14"/>
      <c r="U133" s="14"/>
      <c r="V133" s="14"/>
    </row>
    <row r="134" spans="1:22" x14ac:dyDescent="0.2">
      <c r="A134" s="14" t="s">
        <v>653</v>
      </c>
      <c r="B134" s="14" t="s">
        <v>642</v>
      </c>
      <c r="C134" s="14" t="s">
        <v>26</v>
      </c>
      <c r="D134" s="14" t="s">
        <v>652</v>
      </c>
      <c r="E134" s="14" t="s">
        <v>611</v>
      </c>
      <c r="F134" s="14" t="s">
        <v>451</v>
      </c>
      <c r="G134" s="14" t="s">
        <v>471</v>
      </c>
      <c r="H134" s="14">
        <v>33.942700500000001</v>
      </c>
      <c r="I134" s="14">
        <v>-119.48911297799999</v>
      </c>
      <c r="J134" s="14">
        <v>49.710806147100001</v>
      </c>
      <c r="K134" s="14">
        <v>13.3341000017</v>
      </c>
      <c r="L134" s="14">
        <v>33.504184653199999</v>
      </c>
      <c r="M134" s="14">
        <v>188.95854236100001</v>
      </c>
      <c r="N134" s="13">
        <v>153.62329493949301</v>
      </c>
      <c r="O134" s="14"/>
      <c r="P134" s="14"/>
      <c r="Q134" s="14"/>
      <c r="R134" s="14"/>
      <c r="S134" s="14"/>
      <c r="T134" s="14"/>
      <c r="U134" s="14"/>
      <c r="V134" s="14"/>
    </row>
    <row r="135" spans="1:22" x14ac:dyDescent="0.2">
      <c r="A135" s="14" t="s">
        <v>653</v>
      </c>
      <c r="B135" s="14" t="s">
        <v>643</v>
      </c>
      <c r="C135" s="14" t="s">
        <v>114</v>
      </c>
      <c r="D135" s="14" t="s">
        <v>652</v>
      </c>
      <c r="E135" s="14" t="s">
        <v>472</v>
      </c>
      <c r="F135" s="14" t="s">
        <v>474</v>
      </c>
      <c r="G135" s="14" t="s">
        <v>475</v>
      </c>
      <c r="H135" s="14">
        <v>34.076990000000002</v>
      </c>
      <c r="I135" s="14">
        <v>-119.6011585</v>
      </c>
      <c r="J135" s="14">
        <v>90.472377107200003</v>
      </c>
      <c r="K135" s="14">
        <v>10.6303231254</v>
      </c>
      <c r="L135" s="14">
        <v>33.742579607899998</v>
      </c>
      <c r="M135" s="14">
        <v>155.56956031199999</v>
      </c>
      <c r="N135" s="13">
        <v>126.47805253365598</v>
      </c>
      <c r="O135" s="14"/>
      <c r="P135" s="14"/>
      <c r="Q135" s="14"/>
      <c r="R135" s="14"/>
      <c r="S135" s="14"/>
      <c r="T135" s="14"/>
      <c r="U135" s="14"/>
      <c r="V135" s="14"/>
    </row>
    <row r="136" spans="1:22" x14ac:dyDescent="0.2">
      <c r="A136" s="14" t="s">
        <v>653</v>
      </c>
      <c r="B136" s="14" t="s">
        <v>643</v>
      </c>
      <c r="C136" s="14" t="s">
        <v>26</v>
      </c>
      <c r="D136" s="14" t="s">
        <v>652</v>
      </c>
      <c r="E136" s="14" t="s">
        <v>615</v>
      </c>
      <c r="F136" s="14" t="s">
        <v>474</v>
      </c>
      <c r="G136" s="14" t="s">
        <v>481</v>
      </c>
      <c r="H136" s="14">
        <v>34.076991</v>
      </c>
      <c r="I136" s="14">
        <v>-119.6011585</v>
      </c>
      <c r="J136" s="14">
        <v>90.619953998</v>
      </c>
      <c r="K136" s="14">
        <v>10.6325</v>
      </c>
      <c r="L136" s="14">
        <v>33.741916817499998</v>
      </c>
      <c r="M136" s="14">
        <v>155.567233179</v>
      </c>
      <c r="N136" s="13">
        <v>126.47616057452699</v>
      </c>
      <c r="O136" s="14"/>
      <c r="P136" s="14"/>
      <c r="Q136" s="14"/>
      <c r="R136" s="14"/>
      <c r="S136" s="14"/>
      <c r="T136" s="14"/>
      <c r="U136" s="14"/>
      <c r="V136" s="14"/>
    </row>
    <row r="137" spans="1:22" x14ac:dyDescent="0.2">
      <c r="A137" s="14" t="s">
        <v>653</v>
      </c>
      <c r="B137" s="14" t="s">
        <v>643</v>
      </c>
      <c r="C137" s="14" t="s">
        <v>26</v>
      </c>
      <c r="D137" s="14" t="s">
        <v>652</v>
      </c>
      <c r="E137" s="14" t="s">
        <v>616</v>
      </c>
      <c r="F137" s="14" t="s">
        <v>474</v>
      </c>
      <c r="G137" s="14" t="s">
        <v>481</v>
      </c>
      <c r="H137" s="14">
        <v>34.076991</v>
      </c>
      <c r="I137" s="14">
        <v>-119.6011585</v>
      </c>
      <c r="J137" s="14">
        <v>90.619953998</v>
      </c>
      <c r="K137" s="14">
        <v>10.6325</v>
      </c>
      <c r="L137" s="14">
        <v>33.741916817499998</v>
      </c>
      <c r="M137" s="14">
        <v>155.567233179</v>
      </c>
      <c r="N137" s="13">
        <v>126.47616057452699</v>
      </c>
      <c r="O137" s="14"/>
      <c r="P137" s="14"/>
      <c r="Q137" s="14"/>
      <c r="R137" s="14"/>
      <c r="S137" s="14"/>
      <c r="T137" s="14"/>
      <c r="U137" s="14"/>
      <c r="V137" s="14"/>
    </row>
    <row r="138" spans="1:22" x14ac:dyDescent="0.2">
      <c r="A138" s="14" t="s">
        <v>653</v>
      </c>
      <c r="B138" s="14" t="s">
        <v>643</v>
      </c>
      <c r="C138" s="14" t="s">
        <v>26</v>
      </c>
      <c r="D138" s="14" t="s">
        <v>652</v>
      </c>
      <c r="E138" s="14" t="s">
        <v>617</v>
      </c>
      <c r="F138" s="14" t="s">
        <v>474</v>
      </c>
      <c r="G138" s="14" t="s">
        <v>481</v>
      </c>
      <c r="H138" s="14">
        <v>34.076991</v>
      </c>
      <c r="I138" s="14">
        <v>-119.6011585</v>
      </c>
      <c r="J138" s="14">
        <v>90.619953998</v>
      </c>
      <c r="K138" s="14">
        <v>10.6325</v>
      </c>
      <c r="L138" s="14">
        <v>33.741916817499998</v>
      </c>
      <c r="M138" s="14">
        <v>155.567233179</v>
      </c>
      <c r="N138" s="13">
        <v>126.47616057452699</v>
      </c>
      <c r="O138" s="14"/>
      <c r="P138" s="14"/>
      <c r="Q138" s="14"/>
      <c r="R138" s="14"/>
      <c r="S138" s="14"/>
      <c r="T138" s="14"/>
      <c r="U138" s="14"/>
      <c r="V138" s="14"/>
    </row>
    <row r="139" spans="1:22" x14ac:dyDescent="0.2">
      <c r="A139" s="14" t="s">
        <v>653</v>
      </c>
      <c r="B139" s="14" t="s">
        <v>643</v>
      </c>
      <c r="C139" s="14" t="s">
        <v>130</v>
      </c>
      <c r="D139" s="14" t="s">
        <v>652</v>
      </c>
      <c r="E139" s="14" t="s">
        <v>484</v>
      </c>
      <c r="F139" s="14" t="s">
        <v>474</v>
      </c>
      <c r="G139" s="14" t="s">
        <v>486</v>
      </c>
      <c r="H139" s="14">
        <v>34.0769780185</v>
      </c>
      <c r="I139" s="14">
        <v>-119.6011725</v>
      </c>
      <c r="J139" s="14">
        <v>90.5302985756</v>
      </c>
      <c r="K139" s="14">
        <v>10.626356552200001</v>
      </c>
      <c r="L139" s="14">
        <v>33.743743197699999</v>
      </c>
      <c r="M139" s="14">
        <v>155.64773130899999</v>
      </c>
      <c r="N139" s="13">
        <v>126.54160555421699</v>
      </c>
      <c r="O139" s="14"/>
      <c r="P139" s="14"/>
      <c r="Q139" s="14"/>
      <c r="R139" s="14"/>
      <c r="S139" s="14"/>
      <c r="T139" s="14"/>
      <c r="U139" s="14"/>
      <c r="V139" s="14"/>
    </row>
    <row r="140" spans="1:22" x14ac:dyDescent="0.2">
      <c r="A140" s="14" t="s">
        <v>653</v>
      </c>
      <c r="B140" s="14" t="s">
        <v>643</v>
      </c>
      <c r="C140" s="14" t="s">
        <v>114</v>
      </c>
      <c r="D140" s="14" t="s">
        <v>652</v>
      </c>
      <c r="E140" s="14" t="s">
        <v>490</v>
      </c>
      <c r="F140" s="14" t="s">
        <v>474</v>
      </c>
      <c r="G140" s="14" t="s">
        <v>492</v>
      </c>
      <c r="H140" s="14">
        <v>34.074303</v>
      </c>
      <c r="I140" s="14">
        <v>-119.600623</v>
      </c>
      <c r="J140" s="14">
        <v>90.555820794599995</v>
      </c>
      <c r="K140" s="14">
        <v>10.667855082000001</v>
      </c>
      <c r="L140" s="14">
        <v>33.735646031800002</v>
      </c>
      <c r="M140" s="14">
        <v>158.16954343699999</v>
      </c>
      <c r="N140" s="13">
        <v>128.59183881428098</v>
      </c>
      <c r="O140" s="14"/>
      <c r="P140" s="14"/>
      <c r="Q140" s="14"/>
      <c r="R140" s="14"/>
      <c r="S140" s="14"/>
      <c r="T140" s="14"/>
      <c r="U140" s="14"/>
      <c r="V140" s="14"/>
    </row>
    <row r="141" spans="1:22" x14ac:dyDescent="0.2">
      <c r="A141" s="14" t="s">
        <v>653</v>
      </c>
      <c r="B141" s="14" t="s">
        <v>643</v>
      </c>
      <c r="C141" s="14" t="s">
        <v>114</v>
      </c>
      <c r="D141" s="14" t="s">
        <v>652</v>
      </c>
      <c r="E141" s="14" t="s">
        <v>490</v>
      </c>
      <c r="F141" s="14" t="s">
        <v>474</v>
      </c>
      <c r="G141" s="14" t="s">
        <v>492</v>
      </c>
      <c r="H141" s="14">
        <v>34.074303</v>
      </c>
      <c r="I141" s="14">
        <v>-119.600623</v>
      </c>
      <c r="J141" s="14">
        <v>90.555820794599995</v>
      </c>
      <c r="K141" s="14">
        <v>10.667855082000001</v>
      </c>
      <c r="L141" s="14">
        <v>33.735646031800002</v>
      </c>
      <c r="M141" s="14">
        <v>158.16954343699999</v>
      </c>
      <c r="N141" s="13">
        <v>128.59183881428098</v>
      </c>
      <c r="O141" s="14"/>
      <c r="P141" s="14"/>
      <c r="Q141" s="14"/>
      <c r="R141" s="14"/>
      <c r="S141" s="14"/>
      <c r="T141" s="14"/>
      <c r="U141" s="14"/>
      <c r="V141" s="14"/>
    </row>
    <row r="142" spans="1:22" x14ac:dyDescent="0.2">
      <c r="A142" s="14" t="s">
        <v>653</v>
      </c>
      <c r="B142" s="14" t="s">
        <v>643</v>
      </c>
      <c r="C142" s="14" t="s">
        <v>130</v>
      </c>
      <c r="D142" s="14" t="s">
        <v>652</v>
      </c>
      <c r="E142" s="14" t="s">
        <v>498</v>
      </c>
      <c r="F142" s="14" t="s">
        <v>474</v>
      </c>
      <c r="G142" s="14" t="s">
        <v>500</v>
      </c>
      <c r="H142" s="14">
        <v>34.065472499999998</v>
      </c>
      <c r="I142" s="14">
        <v>-119.604418</v>
      </c>
      <c r="J142" s="14">
        <v>87.486127024400005</v>
      </c>
      <c r="K142" s="14">
        <v>10.937394386999999</v>
      </c>
      <c r="L142" s="14">
        <v>33.699290502300002</v>
      </c>
      <c r="M142" s="14">
        <v>161.95871649599999</v>
      </c>
      <c r="N142" s="13">
        <v>131.67243651124798</v>
      </c>
      <c r="O142" s="14"/>
      <c r="P142" s="14"/>
      <c r="Q142" s="14"/>
      <c r="R142" s="14"/>
      <c r="S142" s="14"/>
      <c r="T142" s="14"/>
      <c r="U142" s="14"/>
      <c r="V142" s="14"/>
    </row>
    <row r="143" spans="1:22" x14ac:dyDescent="0.2">
      <c r="A143" s="14" t="s">
        <v>653</v>
      </c>
      <c r="B143" s="14" t="s">
        <v>643</v>
      </c>
      <c r="C143" s="14" t="s">
        <v>26</v>
      </c>
      <c r="D143" s="14" t="s">
        <v>652</v>
      </c>
      <c r="E143" s="14" t="s">
        <v>618</v>
      </c>
      <c r="F143" s="14" t="s">
        <v>474</v>
      </c>
      <c r="G143" s="14" t="s">
        <v>506</v>
      </c>
      <c r="H143" s="14">
        <v>34.063766000000001</v>
      </c>
      <c r="I143" s="14">
        <v>-119.60521746400001</v>
      </c>
      <c r="J143" s="14">
        <v>50.208243419900001</v>
      </c>
      <c r="K143" s="14">
        <v>14.4987635964</v>
      </c>
      <c r="L143" s="14">
        <v>33.448341878400001</v>
      </c>
      <c r="M143" s="14">
        <v>225.458640691</v>
      </c>
      <c r="N143" s="13">
        <v>183.29787488178297</v>
      </c>
      <c r="O143" s="14"/>
      <c r="P143" s="14"/>
      <c r="Q143" s="14"/>
      <c r="R143" s="14"/>
      <c r="S143" s="14"/>
      <c r="T143" s="14"/>
      <c r="U143" s="14"/>
      <c r="V143" s="14"/>
    </row>
    <row r="144" spans="1:22" x14ac:dyDescent="0.2">
      <c r="A144" s="14" t="s">
        <v>653</v>
      </c>
      <c r="B144" s="14" t="s">
        <v>643</v>
      </c>
      <c r="C144" s="14" t="s">
        <v>26</v>
      </c>
      <c r="D144" s="14" t="s">
        <v>652</v>
      </c>
      <c r="E144" s="14" t="s">
        <v>619</v>
      </c>
      <c r="F144" s="14" t="s">
        <v>474</v>
      </c>
      <c r="G144" s="14" t="s">
        <v>506</v>
      </c>
      <c r="H144" s="14">
        <v>34.063766000000001</v>
      </c>
      <c r="I144" s="14">
        <v>-119.60521746400001</v>
      </c>
      <c r="J144" s="14">
        <v>50.208243419900001</v>
      </c>
      <c r="K144" s="14">
        <v>14.4987635964</v>
      </c>
      <c r="L144" s="14">
        <v>33.448341878400001</v>
      </c>
      <c r="M144" s="14">
        <v>225.458640691</v>
      </c>
      <c r="N144" s="13">
        <v>183.29787488178297</v>
      </c>
      <c r="O144" s="14"/>
      <c r="P144" s="14"/>
      <c r="Q144" s="14"/>
      <c r="R144" s="14"/>
      <c r="S144" s="14"/>
      <c r="T144" s="14"/>
      <c r="U144" s="14"/>
      <c r="V144" s="14"/>
    </row>
    <row r="145" spans="1:22" x14ac:dyDescent="0.2">
      <c r="A145" s="14" t="s">
        <v>653</v>
      </c>
      <c r="B145" s="14" t="s">
        <v>643</v>
      </c>
      <c r="C145" s="14" t="s">
        <v>26</v>
      </c>
      <c r="D145" s="14" t="s">
        <v>652</v>
      </c>
      <c r="E145" s="14" t="s">
        <v>620</v>
      </c>
      <c r="F145" s="14" t="s">
        <v>474</v>
      </c>
      <c r="G145" s="14" t="s">
        <v>506</v>
      </c>
      <c r="H145" s="14">
        <v>34.063766000000001</v>
      </c>
      <c r="I145" s="14">
        <v>-119.60521746400001</v>
      </c>
      <c r="J145" s="14">
        <v>50.208243419900001</v>
      </c>
      <c r="K145" s="14">
        <v>14.4987635964</v>
      </c>
      <c r="L145" s="14">
        <v>33.448341878400001</v>
      </c>
      <c r="M145" s="14">
        <v>225.458640691</v>
      </c>
      <c r="N145" s="13">
        <v>183.29787488178297</v>
      </c>
      <c r="O145" s="14"/>
      <c r="P145" s="14"/>
      <c r="Q145" s="14"/>
      <c r="R145" s="14"/>
      <c r="S145" s="14"/>
      <c r="T145" s="14"/>
      <c r="U145" s="14"/>
      <c r="V145" s="14"/>
    </row>
    <row r="146" spans="1:22" x14ac:dyDescent="0.2">
      <c r="A146" s="14"/>
      <c r="B146" s="14"/>
      <c r="C146" s="14"/>
      <c r="E146" s="62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x14ac:dyDescent="0.2">
      <c r="A147" s="14"/>
      <c r="B147" s="14"/>
      <c r="C147" s="14"/>
      <c r="E147" s="62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x14ac:dyDescent="0.2">
      <c r="A148" s="14"/>
      <c r="B148" s="14"/>
      <c r="C148" s="14"/>
      <c r="E148" s="62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x14ac:dyDescent="0.2">
      <c r="A149" s="14"/>
      <c r="B149" s="14"/>
      <c r="C149" s="14"/>
      <c r="E149" s="62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x14ac:dyDescent="0.2">
      <c r="A150" s="14"/>
      <c r="B150" s="14"/>
      <c r="C150" s="14"/>
      <c r="E150" s="62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x14ac:dyDescent="0.2">
      <c r="A151" s="14"/>
      <c r="B151" s="14"/>
      <c r="C151" s="14"/>
      <c r="E151" s="62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x14ac:dyDescent="0.2">
      <c r="A152" s="14"/>
      <c r="B152" s="14"/>
      <c r="C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x14ac:dyDescent="0.2">
      <c r="A153" s="14"/>
      <c r="B153" s="14"/>
      <c r="C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x14ac:dyDescent="0.2">
      <c r="A154" s="14"/>
      <c r="B154" s="14"/>
      <c r="C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2">
      <c r="A155" s="14"/>
      <c r="B155" s="14"/>
      <c r="C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x14ac:dyDescent="0.2">
      <c r="A156" s="14"/>
      <c r="B156" s="14"/>
      <c r="C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D789-AFEB-3348-8143-2EF77E4125CD}">
  <dimension ref="A1:H111"/>
  <sheetViews>
    <sheetView workbookViewId="0">
      <selection sqref="A1:G111"/>
    </sheetView>
  </sheetViews>
  <sheetFormatPr baseColWidth="10" defaultRowHeight="16" x14ac:dyDescent="0.2"/>
  <cols>
    <col min="1" max="1" width="33.1640625" bestFit="1" customWidth="1"/>
    <col min="2" max="2" width="12.1640625" bestFit="1" customWidth="1"/>
    <col min="3" max="3" width="5.33203125" bestFit="1" customWidth="1"/>
    <col min="4" max="4" width="12" bestFit="1" customWidth="1"/>
    <col min="8" max="8" width="16.33203125" bestFit="1" customWidth="1"/>
    <col min="13" max="13" width="12.83203125" bestFit="1" customWidth="1"/>
    <col min="15" max="15" width="16.33203125" bestFit="1" customWidth="1"/>
  </cols>
  <sheetData>
    <row r="1" spans="1:8" x14ac:dyDescent="0.2">
      <c r="A1" t="s">
        <v>801</v>
      </c>
      <c r="B1" t="s">
        <v>800</v>
      </c>
      <c r="C1" t="s">
        <v>697</v>
      </c>
      <c r="D1" t="s">
        <v>696</v>
      </c>
      <c r="E1" s="79" t="s">
        <v>650</v>
      </c>
      <c r="F1" s="79" t="s">
        <v>700</v>
      </c>
      <c r="G1" t="s">
        <v>634</v>
      </c>
      <c r="H1" t="s">
        <v>805</v>
      </c>
    </row>
    <row r="2" spans="1:8" x14ac:dyDescent="0.2">
      <c r="A2" s="62" t="s">
        <v>533</v>
      </c>
      <c r="B2" s="62" t="s">
        <v>26</v>
      </c>
      <c r="C2" s="62">
        <v>1.2</v>
      </c>
      <c r="D2" s="62">
        <v>50</v>
      </c>
      <c r="E2" s="62">
        <v>15</v>
      </c>
      <c r="F2" s="62">
        <v>28</v>
      </c>
      <c r="G2">
        <f>SUM(E2,F2)</f>
        <v>43</v>
      </c>
    </row>
    <row r="3" spans="1:8" x14ac:dyDescent="0.2">
      <c r="A3" t="s">
        <v>759</v>
      </c>
      <c r="B3" s="62" t="s">
        <v>26</v>
      </c>
      <c r="C3" s="62">
        <v>1.2</v>
      </c>
      <c r="D3" s="62">
        <v>5000</v>
      </c>
      <c r="E3">
        <v>78</v>
      </c>
      <c r="F3">
        <v>2</v>
      </c>
      <c r="G3">
        <f t="shared" ref="G3:G72" si="0">SUM(E3,F3)</f>
        <v>80</v>
      </c>
    </row>
    <row r="4" spans="1:8" x14ac:dyDescent="0.2">
      <c r="A4" s="62" t="s">
        <v>667</v>
      </c>
      <c r="B4" s="62" t="s">
        <v>26</v>
      </c>
      <c r="C4" s="62">
        <v>1.2</v>
      </c>
      <c r="D4" s="62">
        <v>5100</v>
      </c>
      <c r="E4" s="62">
        <v>204</v>
      </c>
      <c r="F4" s="62">
        <v>441</v>
      </c>
      <c r="G4">
        <f t="shared" si="0"/>
        <v>645</v>
      </c>
    </row>
    <row r="5" spans="1:8" x14ac:dyDescent="0.2">
      <c r="A5" s="62" t="s">
        <v>668</v>
      </c>
      <c r="B5" s="62" t="s">
        <v>26</v>
      </c>
      <c r="C5" s="62">
        <v>1.2</v>
      </c>
      <c r="D5" s="62">
        <v>5100</v>
      </c>
      <c r="E5" s="62">
        <v>97</v>
      </c>
      <c r="F5" s="62">
        <v>163</v>
      </c>
      <c r="G5">
        <f t="shared" si="0"/>
        <v>260</v>
      </c>
    </row>
    <row r="6" spans="1:8" x14ac:dyDescent="0.2">
      <c r="A6" t="s">
        <v>758</v>
      </c>
      <c r="B6" s="62" t="s">
        <v>26</v>
      </c>
      <c r="C6" s="62">
        <v>1.2</v>
      </c>
      <c r="D6" s="62">
        <v>5000</v>
      </c>
      <c r="E6">
        <v>36</v>
      </c>
      <c r="F6">
        <v>1</v>
      </c>
      <c r="G6">
        <f t="shared" si="0"/>
        <v>37</v>
      </c>
    </row>
    <row r="7" spans="1:8" x14ac:dyDescent="0.2">
      <c r="A7" s="62" t="s">
        <v>669</v>
      </c>
      <c r="B7" s="62" t="s">
        <v>26</v>
      </c>
      <c r="C7" s="62">
        <v>1.2</v>
      </c>
      <c r="D7" s="62">
        <v>3800</v>
      </c>
      <c r="E7" s="62">
        <v>280</v>
      </c>
      <c r="F7" s="62">
        <v>186</v>
      </c>
      <c r="G7">
        <f t="shared" si="0"/>
        <v>466</v>
      </c>
    </row>
    <row r="8" spans="1:8" x14ac:dyDescent="0.2">
      <c r="A8" s="62" t="s">
        <v>670</v>
      </c>
      <c r="B8" s="62" t="s">
        <v>26</v>
      </c>
      <c r="C8" s="62">
        <v>1.2</v>
      </c>
      <c r="D8" s="62">
        <v>4100</v>
      </c>
      <c r="E8" s="62">
        <v>68</v>
      </c>
      <c r="F8" s="62">
        <v>54</v>
      </c>
      <c r="G8">
        <f t="shared" si="0"/>
        <v>122</v>
      </c>
    </row>
    <row r="9" spans="1:8" x14ac:dyDescent="0.2">
      <c r="A9" s="62" t="s">
        <v>671</v>
      </c>
      <c r="B9" s="62" t="s">
        <v>26</v>
      </c>
      <c r="C9" s="62">
        <v>1.2</v>
      </c>
      <c r="D9" s="62">
        <v>3900</v>
      </c>
      <c r="E9" s="62">
        <v>221</v>
      </c>
      <c r="F9" s="62">
        <v>143</v>
      </c>
      <c r="G9">
        <f t="shared" si="0"/>
        <v>364</v>
      </c>
    </row>
    <row r="10" spans="1:8" x14ac:dyDescent="0.2">
      <c r="A10" s="62" t="s">
        <v>672</v>
      </c>
      <c r="B10" s="62" t="s">
        <v>26</v>
      </c>
      <c r="C10" s="62">
        <v>1.2</v>
      </c>
      <c r="D10" s="62">
        <v>4100</v>
      </c>
      <c r="E10" s="62">
        <v>496</v>
      </c>
      <c r="F10" s="62">
        <v>150</v>
      </c>
      <c r="G10">
        <f t="shared" si="0"/>
        <v>646</v>
      </c>
    </row>
    <row r="11" spans="1:8" x14ac:dyDescent="0.2">
      <c r="A11" s="62" t="s">
        <v>673</v>
      </c>
      <c r="B11" s="62" t="s">
        <v>26</v>
      </c>
      <c r="C11" s="62">
        <v>1.2</v>
      </c>
      <c r="D11" s="62">
        <v>5100</v>
      </c>
      <c r="E11" s="62">
        <v>246</v>
      </c>
      <c r="F11" s="62">
        <v>79</v>
      </c>
      <c r="G11">
        <f t="shared" si="0"/>
        <v>325</v>
      </c>
    </row>
    <row r="12" spans="1:8" x14ac:dyDescent="0.2">
      <c r="A12" s="62" t="s">
        <v>818</v>
      </c>
      <c r="B12" s="62" t="s">
        <v>806</v>
      </c>
      <c r="C12" s="62">
        <v>1.2</v>
      </c>
      <c r="D12" s="62">
        <v>500</v>
      </c>
      <c r="E12" s="62">
        <v>0</v>
      </c>
      <c r="F12" s="62">
        <v>0</v>
      </c>
      <c r="G12">
        <f t="shared" si="0"/>
        <v>0</v>
      </c>
    </row>
    <row r="13" spans="1:8" x14ac:dyDescent="0.2">
      <c r="A13" s="62" t="s">
        <v>819</v>
      </c>
      <c r="B13" s="62" t="s">
        <v>806</v>
      </c>
      <c r="C13" s="62">
        <v>1.2</v>
      </c>
      <c r="D13" s="62">
        <v>500</v>
      </c>
      <c r="E13" s="62">
        <v>0</v>
      </c>
      <c r="F13" s="62">
        <v>0</v>
      </c>
      <c r="G13">
        <f t="shared" si="0"/>
        <v>0</v>
      </c>
    </row>
    <row r="14" spans="1:8" x14ac:dyDescent="0.2">
      <c r="A14" s="62" t="s">
        <v>820</v>
      </c>
      <c r="B14" s="62" t="s">
        <v>806</v>
      </c>
      <c r="C14" s="62">
        <v>1.2</v>
      </c>
      <c r="D14" s="62">
        <v>500</v>
      </c>
      <c r="E14" s="62">
        <v>2</v>
      </c>
      <c r="F14" s="62">
        <v>0</v>
      </c>
      <c r="G14">
        <f t="shared" si="0"/>
        <v>2</v>
      </c>
    </row>
    <row r="15" spans="1:8" x14ac:dyDescent="0.2">
      <c r="A15" t="s">
        <v>760</v>
      </c>
      <c r="B15" s="62" t="s">
        <v>803</v>
      </c>
      <c r="C15" s="62">
        <v>1.2</v>
      </c>
      <c r="D15" s="62">
        <v>800</v>
      </c>
      <c r="E15">
        <v>13</v>
      </c>
      <c r="F15">
        <v>1</v>
      </c>
      <c r="G15">
        <f t="shared" si="0"/>
        <v>14</v>
      </c>
    </row>
    <row r="16" spans="1:8" x14ac:dyDescent="0.2">
      <c r="A16" s="25" t="s">
        <v>761</v>
      </c>
      <c r="B16" s="62" t="s">
        <v>803</v>
      </c>
      <c r="C16" s="70">
        <v>20</v>
      </c>
      <c r="D16" s="62">
        <v>800</v>
      </c>
      <c r="E16" s="25">
        <v>0</v>
      </c>
      <c r="F16" s="25">
        <v>0</v>
      </c>
      <c r="G16">
        <f t="shared" si="0"/>
        <v>0</v>
      </c>
      <c r="H16" s="25"/>
    </row>
    <row r="17" spans="1:8" x14ac:dyDescent="0.2">
      <c r="A17" t="s">
        <v>762</v>
      </c>
      <c r="B17" s="62" t="s">
        <v>803</v>
      </c>
      <c r="C17" s="62">
        <v>20</v>
      </c>
      <c r="D17" s="62">
        <v>800</v>
      </c>
      <c r="E17">
        <v>3</v>
      </c>
      <c r="F17">
        <v>1</v>
      </c>
      <c r="G17">
        <f t="shared" si="0"/>
        <v>4</v>
      </c>
    </row>
    <row r="18" spans="1:8" x14ac:dyDescent="0.2">
      <c r="A18" t="s">
        <v>764</v>
      </c>
      <c r="B18" s="62" t="s">
        <v>803</v>
      </c>
      <c r="C18" s="62">
        <v>10</v>
      </c>
      <c r="D18" s="62">
        <v>800</v>
      </c>
      <c r="E18">
        <v>0</v>
      </c>
      <c r="F18">
        <v>0</v>
      </c>
      <c r="G18">
        <f t="shared" si="0"/>
        <v>0</v>
      </c>
    </row>
    <row r="19" spans="1:8" x14ac:dyDescent="0.2">
      <c r="A19" t="s">
        <v>765</v>
      </c>
      <c r="B19" s="62" t="s">
        <v>803</v>
      </c>
      <c r="C19" s="62">
        <v>1.2</v>
      </c>
      <c r="D19" s="62">
        <v>800</v>
      </c>
      <c r="E19">
        <v>2</v>
      </c>
      <c r="F19">
        <v>0</v>
      </c>
      <c r="G19">
        <f t="shared" si="0"/>
        <v>2</v>
      </c>
    </row>
    <row r="20" spans="1:8" x14ac:dyDescent="0.2">
      <c r="A20" t="s">
        <v>763</v>
      </c>
      <c r="B20" s="62" t="s">
        <v>803</v>
      </c>
      <c r="C20" s="62">
        <v>10</v>
      </c>
      <c r="D20" s="62">
        <v>800</v>
      </c>
      <c r="E20">
        <v>2</v>
      </c>
      <c r="F20">
        <v>0</v>
      </c>
      <c r="G20">
        <f t="shared" si="0"/>
        <v>2</v>
      </c>
    </row>
    <row r="21" spans="1:8" x14ac:dyDescent="0.2">
      <c r="A21" t="s">
        <v>766</v>
      </c>
      <c r="B21" s="62" t="s">
        <v>796</v>
      </c>
      <c r="C21" s="62">
        <v>20</v>
      </c>
      <c r="D21" s="62">
        <v>500</v>
      </c>
      <c r="E21">
        <v>0</v>
      </c>
      <c r="F21">
        <v>0</v>
      </c>
      <c r="G21">
        <f t="shared" si="0"/>
        <v>0</v>
      </c>
      <c r="H21" t="s">
        <v>804</v>
      </c>
    </row>
    <row r="22" spans="1:8" x14ac:dyDescent="0.2">
      <c r="A22" t="s">
        <v>767</v>
      </c>
      <c r="B22" s="62" t="s">
        <v>796</v>
      </c>
      <c r="C22" s="62">
        <v>1.2</v>
      </c>
      <c r="D22" s="62">
        <v>500</v>
      </c>
      <c r="E22" s="62">
        <v>0</v>
      </c>
      <c r="F22" s="62">
        <v>0</v>
      </c>
      <c r="G22">
        <f t="shared" si="0"/>
        <v>0</v>
      </c>
    </row>
    <row r="23" spans="1:8" x14ac:dyDescent="0.2">
      <c r="A23" t="s">
        <v>768</v>
      </c>
      <c r="B23" s="62" t="s">
        <v>796</v>
      </c>
      <c r="C23" s="62">
        <v>1.2</v>
      </c>
      <c r="D23" s="62">
        <v>500</v>
      </c>
      <c r="E23" s="62">
        <v>1</v>
      </c>
      <c r="F23" s="62">
        <v>0</v>
      </c>
      <c r="G23">
        <f t="shared" si="0"/>
        <v>1</v>
      </c>
    </row>
    <row r="24" spans="1:8" x14ac:dyDescent="0.2">
      <c r="A24" s="62" t="s">
        <v>674</v>
      </c>
      <c r="B24" s="62" t="s">
        <v>26</v>
      </c>
      <c r="C24" s="62">
        <v>0.4</v>
      </c>
      <c r="D24" s="62">
        <v>1100</v>
      </c>
      <c r="E24" s="62">
        <v>39</v>
      </c>
      <c r="F24" s="62">
        <v>101</v>
      </c>
      <c r="G24">
        <f t="shared" si="0"/>
        <v>140</v>
      </c>
    </row>
    <row r="25" spans="1:8" x14ac:dyDescent="0.2">
      <c r="A25" t="s">
        <v>769</v>
      </c>
      <c r="B25" s="62" t="s">
        <v>26</v>
      </c>
      <c r="C25" s="62">
        <v>0.4</v>
      </c>
      <c r="D25" s="62">
        <v>1000</v>
      </c>
      <c r="E25">
        <v>21</v>
      </c>
      <c r="F25">
        <v>4</v>
      </c>
      <c r="G25">
        <f t="shared" si="0"/>
        <v>25</v>
      </c>
    </row>
    <row r="26" spans="1:8" x14ac:dyDescent="0.2">
      <c r="A26" s="62" t="s">
        <v>675</v>
      </c>
      <c r="B26" s="62" t="s">
        <v>26</v>
      </c>
      <c r="C26" s="62">
        <v>0.4</v>
      </c>
      <c r="D26" s="62">
        <v>1200</v>
      </c>
      <c r="E26" s="62">
        <v>41</v>
      </c>
      <c r="F26" s="62">
        <v>33</v>
      </c>
      <c r="G26">
        <f t="shared" si="0"/>
        <v>74</v>
      </c>
    </row>
    <row r="27" spans="1:8" x14ac:dyDescent="0.2">
      <c r="A27" s="62" t="s">
        <v>676</v>
      </c>
      <c r="B27" s="62" t="s">
        <v>26</v>
      </c>
      <c r="C27" s="62">
        <v>0.4</v>
      </c>
      <c r="D27" s="62">
        <v>600</v>
      </c>
      <c r="E27" s="62">
        <v>23</v>
      </c>
      <c r="F27" s="62">
        <v>16</v>
      </c>
      <c r="G27">
        <f t="shared" si="0"/>
        <v>39</v>
      </c>
    </row>
    <row r="28" spans="1:8" x14ac:dyDescent="0.2">
      <c r="A28" t="s">
        <v>799</v>
      </c>
      <c r="B28" s="62" t="s">
        <v>795</v>
      </c>
      <c r="C28" s="62">
        <v>0.4</v>
      </c>
      <c r="D28" s="62">
        <v>1000</v>
      </c>
      <c r="E28" s="62">
        <v>2</v>
      </c>
      <c r="F28" s="62">
        <v>1</v>
      </c>
      <c r="G28">
        <f t="shared" si="0"/>
        <v>3</v>
      </c>
      <c r="H28" s="62"/>
    </row>
    <row r="29" spans="1:8" x14ac:dyDescent="0.2">
      <c r="A29" s="62" t="s">
        <v>677</v>
      </c>
      <c r="B29" s="62" t="s">
        <v>26</v>
      </c>
      <c r="C29" s="62">
        <v>0.4</v>
      </c>
      <c r="D29" s="62">
        <v>1100</v>
      </c>
      <c r="E29" s="62">
        <v>29</v>
      </c>
      <c r="F29" s="62">
        <v>29</v>
      </c>
      <c r="G29">
        <f t="shared" si="0"/>
        <v>58</v>
      </c>
    </row>
    <row r="30" spans="1:8" x14ac:dyDescent="0.2">
      <c r="A30" s="62" t="s">
        <v>678</v>
      </c>
      <c r="B30" s="62" t="s">
        <v>26</v>
      </c>
      <c r="C30" s="62">
        <v>0.4</v>
      </c>
      <c r="D30" s="62">
        <v>1100</v>
      </c>
      <c r="E30" s="62">
        <v>21</v>
      </c>
      <c r="F30" s="62">
        <v>26</v>
      </c>
      <c r="G30">
        <f t="shared" si="0"/>
        <v>47</v>
      </c>
    </row>
    <row r="31" spans="1:8" x14ac:dyDescent="0.2">
      <c r="A31" s="62" t="s">
        <v>679</v>
      </c>
      <c r="B31" s="62" t="s">
        <v>26</v>
      </c>
      <c r="C31" s="62">
        <v>0.4</v>
      </c>
      <c r="D31" s="62">
        <v>1100</v>
      </c>
      <c r="E31" s="62">
        <v>25</v>
      </c>
      <c r="F31" s="62">
        <v>6</v>
      </c>
      <c r="G31">
        <f t="shared" si="0"/>
        <v>31</v>
      </c>
    </row>
    <row r="32" spans="1:8" x14ac:dyDescent="0.2">
      <c r="A32" t="s">
        <v>708</v>
      </c>
      <c r="B32" s="62" t="s">
        <v>795</v>
      </c>
      <c r="C32" s="62">
        <v>20</v>
      </c>
      <c r="D32" s="62">
        <v>700</v>
      </c>
      <c r="E32">
        <v>1</v>
      </c>
      <c r="F32">
        <v>0</v>
      </c>
      <c r="G32">
        <f t="shared" si="0"/>
        <v>1</v>
      </c>
    </row>
    <row r="33" spans="1:7" x14ac:dyDescent="0.2">
      <c r="A33" t="s">
        <v>710</v>
      </c>
      <c r="B33" s="62" t="s">
        <v>795</v>
      </c>
      <c r="C33" s="62">
        <v>10</v>
      </c>
      <c r="D33" s="62">
        <v>700</v>
      </c>
      <c r="E33">
        <v>2</v>
      </c>
      <c r="F33">
        <v>1</v>
      </c>
      <c r="G33">
        <f t="shared" si="0"/>
        <v>3</v>
      </c>
    </row>
    <row r="34" spans="1:7" x14ac:dyDescent="0.2">
      <c r="A34" t="s">
        <v>712</v>
      </c>
      <c r="B34" s="62" t="s">
        <v>795</v>
      </c>
      <c r="C34" s="62">
        <v>1.2</v>
      </c>
      <c r="D34" s="62">
        <v>700</v>
      </c>
      <c r="E34">
        <v>0</v>
      </c>
      <c r="F34">
        <v>1</v>
      </c>
      <c r="G34">
        <f t="shared" si="0"/>
        <v>1</v>
      </c>
    </row>
    <row r="35" spans="1:7" x14ac:dyDescent="0.2">
      <c r="A35" t="s">
        <v>770</v>
      </c>
      <c r="B35" s="62" t="s">
        <v>795</v>
      </c>
      <c r="C35" s="62">
        <v>20</v>
      </c>
      <c r="D35" s="62">
        <v>700</v>
      </c>
      <c r="E35">
        <v>3</v>
      </c>
      <c r="F35">
        <v>1</v>
      </c>
      <c r="G35">
        <f t="shared" si="0"/>
        <v>4</v>
      </c>
    </row>
    <row r="36" spans="1:7" x14ac:dyDescent="0.2">
      <c r="A36" t="s">
        <v>771</v>
      </c>
      <c r="B36" s="62" t="s">
        <v>795</v>
      </c>
      <c r="C36" s="62">
        <v>1.2</v>
      </c>
      <c r="D36" s="62">
        <v>700</v>
      </c>
      <c r="E36">
        <v>1</v>
      </c>
      <c r="F36">
        <v>0</v>
      </c>
      <c r="G36">
        <f t="shared" si="0"/>
        <v>1</v>
      </c>
    </row>
    <row r="37" spans="1:7" x14ac:dyDescent="0.2">
      <c r="A37" s="62" t="s">
        <v>680</v>
      </c>
      <c r="B37" s="62" t="s">
        <v>26</v>
      </c>
      <c r="C37" s="62">
        <v>0.4</v>
      </c>
      <c r="D37" s="62">
        <v>1100</v>
      </c>
      <c r="E37" s="62">
        <v>41</v>
      </c>
      <c r="F37" s="62">
        <v>14</v>
      </c>
      <c r="G37">
        <f t="shared" si="0"/>
        <v>55</v>
      </c>
    </row>
    <row r="38" spans="1:7" x14ac:dyDescent="0.2">
      <c r="A38" s="62" t="s">
        <v>681</v>
      </c>
      <c r="B38" s="62" t="s">
        <v>26</v>
      </c>
      <c r="C38" s="62">
        <v>0.4</v>
      </c>
      <c r="D38" s="62">
        <v>1100</v>
      </c>
      <c r="E38" s="62">
        <v>34</v>
      </c>
      <c r="F38" s="62">
        <v>10</v>
      </c>
      <c r="G38">
        <f t="shared" si="0"/>
        <v>44</v>
      </c>
    </row>
    <row r="39" spans="1:7" x14ac:dyDescent="0.2">
      <c r="A39" s="62" t="s">
        <v>682</v>
      </c>
      <c r="B39" s="62" t="s">
        <v>26</v>
      </c>
      <c r="C39" s="62">
        <v>0.4</v>
      </c>
      <c r="D39" s="62">
        <v>1100</v>
      </c>
      <c r="E39" s="62">
        <v>47</v>
      </c>
      <c r="F39" s="62">
        <v>13</v>
      </c>
      <c r="G39">
        <f t="shared" si="0"/>
        <v>60</v>
      </c>
    </row>
    <row r="40" spans="1:7" x14ac:dyDescent="0.2">
      <c r="A40" s="62" t="s">
        <v>683</v>
      </c>
      <c r="B40" s="62" t="s">
        <v>26</v>
      </c>
      <c r="C40" s="62">
        <v>0.4</v>
      </c>
      <c r="D40" s="62">
        <v>1100</v>
      </c>
      <c r="E40" s="62">
        <v>35</v>
      </c>
      <c r="F40" s="62">
        <v>23</v>
      </c>
      <c r="G40">
        <f t="shared" si="0"/>
        <v>58</v>
      </c>
    </row>
    <row r="41" spans="1:7" x14ac:dyDescent="0.2">
      <c r="A41" s="62" t="s">
        <v>684</v>
      </c>
      <c r="B41" s="62" t="s">
        <v>26</v>
      </c>
      <c r="C41" s="62">
        <v>0.4</v>
      </c>
      <c r="D41" s="62">
        <v>1100</v>
      </c>
      <c r="E41" s="62">
        <v>19</v>
      </c>
      <c r="F41" s="62">
        <v>17</v>
      </c>
      <c r="G41">
        <f t="shared" si="0"/>
        <v>36</v>
      </c>
    </row>
    <row r="42" spans="1:7" x14ac:dyDescent="0.2">
      <c r="A42" s="62" t="s">
        <v>821</v>
      </c>
      <c r="B42" s="62" t="s">
        <v>806</v>
      </c>
      <c r="C42" s="62">
        <v>1.2</v>
      </c>
      <c r="D42" s="62">
        <v>500</v>
      </c>
      <c r="E42" s="62">
        <v>3</v>
      </c>
      <c r="F42" s="62">
        <v>2</v>
      </c>
      <c r="G42">
        <f t="shared" si="0"/>
        <v>5</v>
      </c>
    </row>
    <row r="43" spans="1:7" x14ac:dyDescent="0.2">
      <c r="A43" s="62" t="s">
        <v>822</v>
      </c>
      <c r="B43" s="62" t="s">
        <v>806</v>
      </c>
      <c r="C43" s="62">
        <v>1.2</v>
      </c>
      <c r="D43" s="62">
        <v>500</v>
      </c>
      <c r="E43" s="62">
        <v>0</v>
      </c>
      <c r="F43" s="62">
        <v>0</v>
      </c>
      <c r="G43">
        <f t="shared" si="0"/>
        <v>0</v>
      </c>
    </row>
    <row r="44" spans="1:7" x14ac:dyDescent="0.2">
      <c r="A44" s="62" t="s">
        <v>823</v>
      </c>
      <c r="B44" s="62" t="s">
        <v>806</v>
      </c>
      <c r="C44" s="62">
        <v>1.2</v>
      </c>
      <c r="D44" s="62">
        <v>500</v>
      </c>
      <c r="E44" s="62">
        <v>0</v>
      </c>
      <c r="F44" s="62">
        <v>0</v>
      </c>
      <c r="G44">
        <v>0</v>
      </c>
    </row>
    <row r="45" spans="1:7" x14ac:dyDescent="0.2">
      <c r="A45" s="62" t="s">
        <v>685</v>
      </c>
      <c r="B45" s="62" t="s">
        <v>795</v>
      </c>
      <c r="C45" s="62">
        <v>0.4</v>
      </c>
      <c r="D45" s="62">
        <v>1100</v>
      </c>
      <c r="E45" s="62">
        <v>14</v>
      </c>
      <c r="F45" s="62">
        <v>3</v>
      </c>
      <c r="G45">
        <f t="shared" si="0"/>
        <v>17</v>
      </c>
    </row>
    <row r="46" spans="1:7" x14ac:dyDescent="0.2">
      <c r="A46" t="s">
        <v>737</v>
      </c>
      <c r="B46" s="62" t="s">
        <v>795</v>
      </c>
      <c r="C46" s="62">
        <v>20</v>
      </c>
      <c r="D46" s="62">
        <v>600</v>
      </c>
      <c r="E46">
        <v>0</v>
      </c>
      <c r="F46">
        <v>0</v>
      </c>
      <c r="G46">
        <f t="shared" si="0"/>
        <v>0</v>
      </c>
    </row>
    <row r="47" spans="1:7" x14ac:dyDescent="0.2">
      <c r="A47" s="62" t="s">
        <v>739</v>
      </c>
      <c r="B47" s="62" t="s">
        <v>795</v>
      </c>
      <c r="C47" s="62">
        <v>10</v>
      </c>
      <c r="D47" s="62">
        <v>600</v>
      </c>
      <c r="E47">
        <v>0</v>
      </c>
      <c r="F47">
        <v>0</v>
      </c>
      <c r="G47">
        <f t="shared" si="0"/>
        <v>0</v>
      </c>
    </row>
    <row r="48" spans="1:7" x14ac:dyDescent="0.2">
      <c r="A48" s="62" t="s">
        <v>741</v>
      </c>
      <c r="B48" s="62" t="s">
        <v>795</v>
      </c>
      <c r="C48" s="62">
        <v>1.2</v>
      </c>
      <c r="D48" s="62">
        <v>600</v>
      </c>
      <c r="E48">
        <v>5</v>
      </c>
      <c r="F48">
        <v>1</v>
      </c>
      <c r="G48">
        <f t="shared" si="0"/>
        <v>6</v>
      </c>
    </row>
    <row r="49" spans="1:7" x14ac:dyDescent="0.2">
      <c r="A49" t="s">
        <v>743</v>
      </c>
      <c r="B49" s="62" t="s">
        <v>795</v>
      </c>
      <c r="C49" s="62">
        <v>1.2</v>
      </c>
      <c r="D49" s="62">
        <v>600</v>
      </c>
      <c r="E49">
        <v>5</v>
      </c>
      <c r="F49">
        <v>5</v>
      </c>
      <c r="G49">
        <f t="shared" si="0"/>
        <v>10</v>
      </c>
    </row>
    <row r="50" spans="1:7" x14ac:dyDescent="0.2">
      <c r="A50" t="s">
        <v>748</v>
      </c>
      <c r="B50" s="62" t="s">
        <v>795</v>
      </c>
      <c r="C50" s="62">
        <v>20</v>
      </c>
      <c r="D50" s="62">
        <v>600</v>
      </c>
      <c r="E50">
        <v>0</v>
      </c>
      <c r="F50">
        <v>0</v>
      </c>
      <c r="G50">
        <f t="shared" si="0"/>
        <v>0</v>
      </c>
    </row>
    <row r="51" spans="1:7" x14ac:dyDescent="0.2">
      <c r="A51" t="s">
        <v>750</v>
      </c>
      <c r="B51" s="62" t="s">
        <v>795</v>
      </c>
      <c r="C51" s="62">
        <v>10</v>
      </c>
      <c r="D51" s="62">
        <v>600</v>
      </c>
      <c r="E51">
        <v>0</v>
      </c>
      <c r="F51">
        <v>0</v>
      </c>
      <c r="G51">
        <f t="shared" si="0"/>
        <v>0</v>
      </c>
    </row>
    <row r="52" spans="1:7" x14ac:dyDescent="0.2">
      <c r="A52" t="s">
        <v>752</v>
      </c>
      <c r="B52" s="62" t="s">
        <v>795</v>
      </c>
      <c r="C52" s="62">
        <v>1.2</v>
      </c>
      <c r="D52" s="62">
        <v>600</v>
      </c>
      <c r="E52">
        <v>8</v>
      </c>
      <c r="F52">
        <v>1</v>
      </c>
      <c r="G52">
        <f t="shared" si="0"/>
        <v>9</v>
      </c>
    </row>
    <row r="53" spans="1:7" x14ac:dyDescent="0.2">
      <c r="A53" t="s">
        <v>754</v>
      </c>
      <c r="B53" s="62" t="s">
        <v>795</v>
      </c>
      <c r="C53" s="62">
        <v>20</v>
      </c>
      <c r="D53" s="62">
        <v>600</v>
      </c>
      <c r="E53">
        <v>1</v>
      </c>
      <c r="F53">
        <v>0</v>
      </c>
      <c r="G53">
        <f t="shared" si="0"/>
        <v>1</v>
      </c>
    </row>
    <row r="54" spans="1:7" x14ac:dyDescent="0.2">
      <c r="A54" t="s">
        <v>719</v>
      </c>
      <c r="B54" s="62" t="s">
        <v>795</v>
      </c>
      <c r="C54" s="62">
        <v>10</v>
      </c>
      <c r="D54" s="62">
        <v>600</v>
      </c>
      <c r="E54">
        <v>0</v>
      </c>
      <c r="F54">
        <v>0</v>
      </c>
      <c r="G54">
        <f t="shared" si="0"/>
        <v>0</v>
      </c>
    </row>
    <row r="55" spans="1:7" x14ac:dyDescent="0.2">
      <c r="A55" t="s">
        <v>721</v>
      </c>
      <c r="B55" s="62" t="s">
        <v>795</v>
      </c>
      <c r="C55" s="62">
        <v>10</v>
      </c>
      <c r="D55" s="62">
        <v>600</v>
      </c>
      <c r="E55">
        <v>1</v>
      </c>
      <c r="F55">
        <v>0</v>
      </c>
      <c r="G55">
        <f t="shared" si="0"/>
        <v>1</v>
      </c>
    </row>
    <row r="56" spans="1:7" x14ac:dyDescent="0.2">
      <c r="A56" t="s">
        <v>705</v>
      </c>
      <c r="B56" s="62" t="s">
        <v>795</v>
      </c>
      <c r="C56" s="62">
        <v>20</v>
      </c>
      <c r="D56" s="62">
        <v>600</v>
      </c>
      <c r="E56">
        <v>0</v>
      </c>
      <c r="F56">
        <v>0</v>
      </c>
      <c r="G56">
        <f t="shared" si="0"/>
        <v>0</v>
      </c>
    </row>
    <row r="57" spans="1:7" x14ac:dyDescent="0.2">
      <c r="A57" t="s">
        <v>707</v>
      </c>
      <c r="B57" s="62" t="s">
        <v>795</v>
      </c>
      <c r="C57" s="62">
        <v>1.2</v>
      </c>
      <c r="D57" s="62">
        <v>600</v>
      </c>
      <c r="E57">
        <v>2</v>
      </c>
      <c r="F57">
        <v>0</v>
      </c>
      <c r="G57">
        <f t="shared" si="0"/>
        <v>2</v>
      </c>
    </row>
    <row r="58" spans="1:7" x14ac:dyDescent="0.2">
      <c r="A58" t="s">
        <v>772</v>
      </c>
      <c r="B58" s="62" t="s">
        <v>795</v>
      </c>
      <c r="C58" s="62">
        <v>20</v>
      </c>
      <c r="D58" s="62">
        <v>600</v>
      </c>
      <c r="E58">
        <v>0</v>
      </c>
      <c r="F58">
        <v>0</v>
      </c>
      <c r="G58">
        <f t="shared" si="0"/>
        <v>0</v>
      </c>
    </row>
    <row r="59" spans="1:7" x14ac:dyDescent="0.2">
      <c r="A59" t="s">
        <v>773</v>
      </c>
      <c r="B59" s="62" t="s">
        <v>795</v>
      </c>
      <c r="C59" s="62">
        <v>20</v>
      </c>
      <c r="D59" s="62">
        <v>600</v>
      </c>
      <c r="E59">
        <v>2</v>
      </c>
      <c r="F59">
        <v>1</v>
      </c>
      <c r="G59">
        <f t="shared" si="0"/>
        <v>3</v>
      </c>
    </row>
    <row r="60" spans="1:7" x14ac:dyDescent="0.2">
      <c r="A60" s="62" t="s">
        <v>774</v>
      </c>
      <c r="B60" s="62" t="s">
        <v>795</v>
      </c>
      <c r="C60" s="62">
        <v>1.2</v>
      </c>
      <c r="D60" s="62">
        <v>600</v>
      </c>
      <c r="E60" s="62">
        <v>0</v>
      </c>
      <c r="F60" s="62">
        <v>0</v>
      </c>
      <c r="G60">
        <f t="shared" si="0"/>
        <v>0</v>
      </c>
    </row>
    <row r="61" spans="1:7" x14ac:dyDescent="0.2">
      <c r="A61" s="62" t="s">
        <v>775</v>
      </c>
      <c r="B61" s="62" t="s">
        <v>795</v>
      </c>
      <c r="C61" s="62">
        <v>10</v>
      </c>
      <c r="D61" s="62">
        <v>600</v>
      </c>
      <c r="E61" s="62">
        <v>0</v>
      </c>
      <c r="F61" s="62">
        <v>0</v>
      </c>
      <c r="G61">
        <f t="shared" si="0"/>
        <v>0</v>
      </c>
    </row>
    <row r="62" spans="1:7" x14ac:dyDescent="0.2">
      <c r="A62" s="62" t="s">
        <v>776</v>
      </c>
      <c r="B62" s="62" t="s">
        <v>795</v>
      </c>
      <c r="C62" s="62">
        <v>10</v>
      </c>
      <c r="D62" s="62">
        <v>600</v>
      </c>
      <c r="E62" s="62">
        <v>0</v>
      </c>
      <c r="F62" s="62">
        <v>0</v>
      </c>
      <c r="G62">
        <f t="shared" si="0"/>
        <v>0</v>
      </c>
    </row>
    <row r="63" spans="1:7" x14ac:dyDescent="0.2">
      <c r="A63" s="62" t="s">
        <v>777</v>
      </c>
      <c r="B63" s="62" t="s">
        <v>795</v>
      </c>
      <c r="C63" s="62">
        <v>1.2</v>
      </c>
      <c r="D63" s="62">
        <v>600</v>
      </c>
      <c r="E63" s="62">
        <v>0</v>
      </c>
      <c r="F63" s="62">
        <v>0</v>
      </c>
      <c r="G63">
        <f t="shared" si="0"/>
        <v>0</v>
      </c>
    </row>
    <row r="64" spans="1:7" x14ac:dyDescent="0.2">
      <c r="A64" t="s">
        <v>778</v>
      </c>
      <c r="B64" s="62" t="s">
        <v>795</v>
      </c>
      <c r="C64" s="62">
        <v>20</v>
      </c>
      <c r="D64" s="62">
        <v>700</v>
      </c>
      <c r="E64">
        <v>0</v>
      </c>
      <c r="F64">
        <v>0</v>
      </c>
      <c r="G64">
        <f t="shared" si="0"/>
        <v>0</v>
      </c>
    </row>
    <row r="65" spans="1:7" x14ac:dyDescent="0.2">
      <c r="A65" t="s">
        <v>746</v>
      </c>
      <c r="B65" s="62" t="s">
        <v>795</v>
      </c>
      <c r="C65" s="62">
        <v>10</v>
      </c>
      <c r="D65" s="62">
        <v>700</v>
      </c>
      <c r="E65">
        <v>0</v>
      </c>
      <c r="F65">
        <v>0</v>
      </c>
      <c r="G65">
        <f t="shared" si="0"/>
        <v>0</v>
      </c>
    </row>
    <row r="66" spans="1:7" x14ac:dyDescent="0.2">
      <c r="A66" t="s">
        <v>703</v>
      </c>
      <c r="B66" s="62" t="s">
        <v>795</v>
      </c>
      <c r="C66" s="62">
        <v>1.2</v>
      </c>
      <c r="D66" s="62">
        <v>700</v>
      </c>
      <c r="E66">
        <v>5</v>
      </c>
      <c r="F66">
        <v>2</v>
      </c>
      <c r="G66">
        <f t="shared" si="0"/>
        <v>7</v>
      </c>
    </row>
    <row r="67" spans="1:7" x14ac:dyDescent="0.2">
      <c r="A67" t="s">
        <v>780</v>
      </c>
      <c r="B67" s="62" t="s">
        <v>795</v>
      </c>
      <c r="C67" s="62">
        <v>20</v>
      </c>
      <c r="D67" s="62">
        <v>700</v>
      </c>
      <c r="E67">
        <v>6</v>
      </c>
      <c r="F67">
        <v>2</v>
      </c>
      <c r="G67">
        <f t="shared" si="0"/>
        <v>8</v>
      </c>
    </row>
    <row r="68" spans="1:7" x14ac:dyDescent="0.2">
      <c r="A68" t="s">
        <v>781</v>
      </c>
      <c r="B68" s="62" t="s">
        <v>795</v>
      </c>
      <c r="C68" s="62">
        <v>10</v>
      </c>
      <c r="D68" s="62">
        <v>700</v>
      </c>
      <c r="E68">
        <v>2</v>
      </c>
      <c r="F68">
        <v>0</v>
      </c>
      <c r="G68">
        <f t="shared" si="0"/>
        <v>2</v>
      </c>
    </row>
    <row r="69" spans="1:7" x14ac:dyDescent="0.2">
      <c r="A69" t="s">
        <v>782</v>
      </c>
      <c r="B69" s="62" t="s">
        <v>795</v>
      </c>
      <c r="C69" s="62">
        <v>1.2</v>
      </c>
      <c r="D69" s="62">
        <v>700</v>
      </c>
      <c r="E69">
        <v>5</v>
      </c>
      <c r="F69">
        <v>2</v>
      </c>
      <c r="G69">
        <f t="shared" si="0"/>
        <v>7</v>
      </c>
    </row>
    <row r="70" spans="1:7" x14ac:dyDescent="0.2">
      <c r="A70" t="s">
        <v>783</v>
      </c>
      <c r="B70" s="62" t="s">
        <v>795</v>
      </c>
      <c r="C70" s="62">
        <v>20</v>
      </c>
      <c r="D70" s="62">
        <v>700</v>
      </c>
      <c r="E70">
        <v>0</v>
      </c>
      <c r="F70">
        <v>0</v>
      </c>
      <c r="G70">
        <f t="shared" si="0"/>
        <v>0</v>
      </c>
    </row>
    <row r="71" spans="1:7" x14ac:dyDescent="0.2">
      <c r="A71" t="s">
        <v>784</v>
      </c>
      <c r="B71" s="62" t="s">
        <v>795</v>
      </c>
      <c r="C71" s="62">
        <v>10</v>
      </c>
      <c r="D71" s="62">
        <v>700</v>
      </c>
      <c r="E71">
        <v>0</v>
      </c>
      <c r="F71">
        <v>0</v>
      </c>
      <c r="G71">
        <f t="shared" si="0"/>
        <v>0</v>
      </c>
    </row>
    <row r="72" spans="1:7" x14ac:dyDescent="0.2">
      <c r="A72" t="s">
        <v>785</v>
      </c>
      <c r="B72" s="62" t="s">
        <v>795</v>
      </c>
      <c r="C72" s="62">
        <v>1.2</v>
      </c>
      <c r="D72" s="62">
        <v>700</v>
      </c>
      <c r="E72">
        <v>4</v>
      </c>
      <c r="F72">
        <v>2</v>
      </c>
      <c r="G72">
        <f t="shared" si="0"/>
        <v>6</v>
      </c>
    </row>
    <row r="73" spans="1:7" x14ac:dyDescent="0.2">
      <c r="A73" t="s">
        <v>786</v>
      </c>
      <c r="B73" s="62" t="s">
        <v>795</v>
      </c>
      <c r="C73" s="62">
        <v>10</v>
      </c>
      <c r="D73" s="62">
        <v>700</v>
      </c>
      <c r="E73">
        <v>1</v>
      </c>
      <c r="F73">
        <v>0</v>
      </c>
      <c r="G73">
        <f t="shared" ref="G73:G111" si="1">SUM(E73,F73)</f>
        <v>1</v>
      </c>
    </row>
    <row r="74" spans="1:7" x14ac:dyDescent="0.2">
      <c r="A74" t="s">
        <v>787</v>
      </c>
      <c r="B74" s="62" t="s">
        <v>795</v>
      </c>
      <c r="C74" s="62">
        <v>20</v>
      </c>
      <c r="D74" s="62">
        <v>700</v>
      </c>
      <c r="E74">
        <v>4</v>
      </c>
      <c r="F74">
        <v>0</v>
      </c>
      <c r="G74">
        <f t="shared" si="1"/>
        <v>4</v>
      </c>
    </row>
    <row r="75" spans="1:7" x14ac:dyDescent="0.2">
      <c r="A75" t="s">
        <v>788</v>
      </c>
      <c r="B75" s="62" t="s">
        <v>795</v>
      </c>
      <c r="C75" s="62">
        <v>20</v>
      </c>
      <c r="D75" s="62">
        <v>700</v>
      </c>
      <c r="E75">
        <v>0</v>
      </c>
      <c r="F75">
        <v>0</v>
      </c>
      <c r="G75">
        <f t="shared" si="1"/>
        <v>0</v>
      </c>
    </row>
    <row r="76" spans="1:7" x14ac:dyDescent="0.2">
      <c r="A76" t="s">
        <v>789</v>
      </c>
      <c r="B76" s="62" t="s">
        <v>795</v>
      </c>
      <c r="C76" s="62">
        <v>1.2</v>
      </c>
      <c r="D76" s="62">
        <v>700</v>
      </c>
      <c r="E76">
        <v>4</v>
      </c>
      <c r="F76">
        <v>0</v>
      </c>
      <c r="G76">
        <f t="shared" si="1"/>
        <v>4</v>
      </c>
    </row>
    <row r="77" spans="1:7" x14ac:dyDescent="0.2">
      <c r="A77" t="s">
        <v>790</v>
      </c>
      <c r="B77" s="62" t="s">
        <v>796</v>
      </c>
      <c r="C77" s="62">
        <v>1.2</v>
      </c>
      <c r="D77" s="62">
        <v>700</v>
      </c>
      <c r="E77">
        <v>3</v>
      </c>
      <c r="F77">
        <v>0</v>
      </c>
      <c r="G77">
        <f t="shared" si="1"/>
        <v>3</v>
      </c>
    </row>
    <row r="78" spans="1:7" x14ac:dyDescent="0.2">
      <c r="A78" t="s">
        <v>791</v>
      </c>
      <c r="B78" s="62" t="s">
        <v>796</v>
      </c>
      <c r="C78" s="62">
        <v>10</v>
      </c>
      <c r="D78" s="62">
        <v>175</v>
      </c>
      <c r="E78">
        <v>0</v>
      </c>
      <c r="F78">
        <v>0</v>
      </c>
      <c r="G78">
        <f t="shared" si="1"/>
        <v>0</v>
      </c>
    </row>
    <row r="79" spans="1:7" x14ac:dyDescent="0.2">
      <c r="A79" t="s">
        <v>792</v>
      </c>
      <c r="B79" s="62" t="s">
        <v>796</v>
      </c>
      <c r="C79" s="62">
        <v>1.2</v>
      </c>
      <c r="D79" s="62">
        <v>50</v>
      </c>
      <c r="E79">
        <v>3</v>
      </c>
      <c r="F79">
        <v>0</v>
      </c>
      <c r="G79">
        <f t="shared" si="1"/>
        <v>3</v>
      </c>
    </row>
    <row r="80" spans="1:7" x14ac:dyDescent="0.2">
      <c r="A80" t="s">
        <v>793</v>
      </c>
      <c r="B80" s="62" t="s">
        <v>796</v>
      </c>
      <c r="C80" s="62">
        <v>1.2</v>
      </c>
      <c r="D80" s="62">
        <v>50</v>
      </c>
      <c r="E80">
        <v>0</v>
      </c>
      <c r="F80">
        <v>0</v>
      </c>
      <c r="G80">
        <f t="shared" si="1"/>
        <v>0</v>
      </c>
    </row>
    <row r="81" spans="1:7" x14ac:dyDescent="0.2">
      <c r="A81" s="62" t="s">
        <v>686</v>
      </c>
      <c r="B81" s="62" t="s">
        <v>26</v>
      </c>
      <c r="C81" s="62">
        <v>0.4</v>
      </c>
      <c r="D81" s="62">
        <v>1100</v>
      </c>
      <c r="E81" s="62">
        <v>54</v>
      </c>
      <c r="F81" s="62">
        <v>28</v>
      </c>
      <c r="G81">
        <f t="shared" si="1"/>
        <v>82</v>
      </c>
    </row>
    <row r="82" spans="1:7" x14ac:dyDescent="0.2">
      <c r="A82" s="62" t="s">
        <v>824</v>
      </c>
      <c r="B82" s="62" t="s">
        <v>806</v>
      </c>
      <c r="C82" s="62">
        <v>1.2</v>
      </c>
      <c r="D82" s="62">
        <v>500</v>
      </c>
      <c r="E82" s="62">
        <v>3</v>
      </c>
      <c r="F82" s="62">
        <v>0</v>
      </c>
      <c r="G82">
        <f t="shared" si="1"/>
        <v>3</v>
      </c>
    </row>
    <row r="83" spans="1:7" x14ac:dyDescent="0.2">
      <c r="A83" s="62" t="s">
        <v>825</v>
      </c>
      <c r="B83" s="62" t="s">
        <v>806</v>
      </c>
      <c r="C83" s="62">
        <v>1.2</v>
      </c>
      <c r="D83" s="62">
        <v>500</v>
      </c>
      <c r="E83" s="62">
        <v>7</v>
      </c>
      <c r="F83" s="62">
        <v>4</v>
      </c>
      <c r="G83">
        <f t="shared" si="1"/>
        <v>11</v>
      </c>
    </row>
    <row r="84" spans="1:7" x14ac:dyDescent="0.2">
      <c r="A84" s="62" t="s">
        <v>826</v>
      </c>
      <c r="B84" s="62" t="s">
        <v>806</v>
      </c>
      <c r="C84" s="62">
        <v>1.2</v>
      </c>
      <c r="D84" s="62">
        <v>500</v>
      </c>
      <c r="E84" s="62">
        <v>0</v>
      </c>
      <c r="F84" s="62">
        <v>0</v>
      </c>
      <c r="G84">
        <v>0</v>
      </c>
    </row>
    <row r="85" spans="1:7" x14ac:dyDescent="0.2">
      <c r="A85" s="62" t="s">
        <v>687</v>
      </c>
      <c r="B85" s="62" t="s">
        <v>807</v>
      </c>
      <c r="C85" s="62">
        <v>0.4</v>
      </c>
      <c r="D85" s="62">
        <v>1100</v>
      </c>
      <c r="E85" s="62">
        <v>24</v>
      </c>
      <c r="F85" s="62">
        <v>1</v>
      </c>
      <c r="G85">
        <f t="shared" si="1"/>
        <v>25</v>
      </c>
    </row>
    <row r="86" spans="1:7" x14ac:dyDescent="0.2">
      <c r="A86" s="62" t="s">
        <v>688</v>
      </c>
      <c r="B86" s="62" t="s">
        <v>26</v>
      </c>
      <c r="C86" s="62">
        <v>0.4</v>
      </c>
      <c r="D86" s="62">
        <v>1100</v>
      </c>
      <c r="E86" s="62">
        <v>67</v>
      </c>
      <c r="F86" s="62">
        <v>7</v>
      </c>
      <c r="G86">
        <f t="shared" si="1"/>
        <v>74</v>
      </c>
    </row>
    <row r="87" spans="1:7" x14ac:dyDescent="0.2">
      <c r="A87" s="62" t="s">
        <v>689</v>
      </c>
      <c r="B87" s="62" t="s">
        <v>26</v>
      </c>
      <c r="C87" s="62">
        <v>0.4</v>
      </c>
      <c r="D87" s="62">
        <v>1100</v>
      </c>
      <c r="E87" s="62">
        <v>18</v>
      </c>
      <c r="F87" s="62">
        <v>5</v>
      </c>
      <c r="G87">
        <f t="shared" si="1"/>
        <v>23</v>
      </c>
    </row>
    <row r="88" spans="1:7" x14ac:dyDescent="0.2">
      <c r="A88" s="62" t="s">
        <v>690</v>
      </c>
      <c r="B88" s="62" t="s">
        <v>26</v>
      </c>
      <c r="C88" s="62">
        <v>0.4</v>
      </c>
      <c r="D88" s="62">
        <v>1100</v>
      </c>
      <c r="E88" s="62">
        <v>14</v>
      </c>
      <c r="F88" s="62">
        <v>8</v>
      </c>
      <c r="G88">
        <f t="shared" si="1"/>
        <v>22</v>
      </c>
    </row>
    <row r="89" spans="1:7" x14ac:dyDescent="0.2">
      <c r="A89" s="62" t="s">
        <v>691</v>
      </c>
      <c r="B89" s="62" t="s">
        <v>26</v>
      </c>
      <c r="C89" s="62">
        <v>0.4</v>
      </c>
      <c r="D89" s="62">
        <v>1100</v>
      </c>
      <c r="E89" s="62">
        <v>16</v>
      </c>
      <c r="F89" s="62">
        <v>13</v>
      </c>
      <c r="G89">
        <f t="shared" si="1"/>
        <v>29</v>
      </c>
    </row>
    <row r="90" spans="1:7" x14ac:dyDescent="0.2">
      <c r="A90" s="62" t="s">
        <v>472</v>
      </c>
      <c r="B90" s="62" t="s">
        <v>807</v>
      </c>
      <c r="C90" s="62">
        <v>0.4</v>
      </c>
      <c r="D90" s="62">
        <v>600</v>
      </c>
      <c r="E90" s="62">
        <v>39</v>
      </c>
      <c r="F90" s="62">
        <v>9</v>
      </c>
      <c r="G90">
        <f t="shared" si="1"/>
        <v>48</v>
      </c>
    </row>
    <row r="91" spans="1:7" x14ac:dyDescent="0.2">
      <c r="A91" s="62" t="s">
        <v>693</v>
      </c>
      <c r="B91" s="62" t="s">
        <v>26</v>
      </c>
      <c r="C91" s="62">
        <v>0.4</v>
      </c>
      <c r="D91" s="62">
        <v>1100</v>
      </c>
      <c r="E91" s="62">
        <v>12</v>
      </c>
      <c r="F91" s="62">
        <v>11</v>
      </c>
      <c r="G91">
        <f t="shared" si="1"/>
        <v>23</v>
      </c>
    </row>
    <row r="92" spans="1:7" x14ac:dyDescent="0.2">
      <c r="A92" s="62" t="s">
        <v>694</v>
      </c>
      <c r="B92" s="62" t="s">
        <v>26</v>
      </c>
      <c r="C92" s="62">
        <v>0.4</v>
      </c>
      <c r="D92" s="62">
        <v>1100</v>
      </c>
      <c r="E92" s="62">
        <v>13</v>
      </c>
      <c r="F92" s="62">
        <v>3</v>
      </c>
      <c r="G92">
        <f t="shared" si="1"/>
        <v>16</v>
      </c>
    </row>
    <row r="93" spans="1:7" x14ac:dyDescent="0.2">
      <c r="A93" s="62" t="s">
        <v>827</v>
      </c>
      <c r="B93" s="62" t="s">
        <v>806</v>
      </c>
      <c r="C93" s="62">
        <v>1.2</v>
      </c>
      <c r="D93" s="62">
        <v>500</v>
      </c>
      <c r="E93" s="62">
        <v>4</v>
      </c>
      <c r="F93" s="62">
        <v>3</v>
      </c>
      <c r="G93">
        <f t="shared" si="1"/>
        <v>7</v>
      </c>
    </row>
    <row r="94" spans="1:7" x14ac:dyDescent="0.2">
      <c r="A94" s="62" t="s">
        <v>828</v>
      </c>
      <c r="B94" s="62" t="s">
        <v>806</v>
      </c>
      <c r="C94" s="62">
        <v>1.2</v>
      </c>
      <c r="D94" s="62">
        <v>500</v>
      </c>
      <c r="E94" s="62">
        <v>2</v>
      </c>
      <c r="F94" s="62">
        <v>2</v>
      </c>
      <c r="G94">
        <f t="shared" si="1"/>
        <v>4</v>
      </c>
    </row>
    <row r="95" spans="1:7" x14ac:dyDescent="0.2">
      <c r="A95" s="62" t="s">
        <v>829</v>
      </c>
      <c r="B95" s="62" t="s">
        <v>806</v>
      </c>
      <c r="C95" s="62">
        <v>1.2</v>
      </c>
      <c r="D95" s="62">
        <v>500</v>
      </c>
      <c r="E95" s="62">
        <v>3</v>
      </c>
      <c r="F95" s="62">
        <v>1</v>
      </c>
      <c r="G95">
        <f t="shared" si="1"/>
        <v>4</v>
      </c>
    </row>
    <row r="96" spans="1:7" x14ac:dyDescent="0.2">
      <c r="A96" s="62" t="s">
        <v>830</v>
      </c>
      <c r="B96" s="62" t="s">
        <v>806</v>
      </c>
      <c r="C96" s="62">
        <v>1.2</v>
      </c>
      <c r="D96" s="62">
        <v>500</v>
      </c>
      <c r="E96" s="62" t="s">
        <v>833</v>
      </c>
      <c r="F96" s="62" t="s">
        <v>833</v>
      </c>
      <c r="G96" t="s">
        <v>833</v>
      </c>
    </row>
    <row r="97" spans="1:7" x14ac:dyDescent="0.2">
      <c r="A97" s="62" t="s">
        <v>831</v>
      </c>
      <c r="B97" s="62" t="s">
        <v>806</v>
      </c>
      <c r="C97" s="62">
        <v>1.2</v>
      </c>
      <c r="D97" s="62">
        <v>500</v>
      </c>
      <c r="E97" s="62">
        <v>3</v>
      </c>
      <c r="F97" s="62">
        <v>1</v>
      </c>
      <c r="G97">
        <f t="shared" si="1"/>
        <v>4</v>
      </c>
    </row>
    <row r="98" spans="1:7" x14ac:dyDescent="0.2">
      <c r="A98" s="62" t="s">
        <v>832</v>
      </c>
      <c r="B98" s="62" t="s">
        <v>806</v>
      </c>
      <c r="C98" s="62">
        <v>1.2</v>
      </c>
      <c r="D98" s="62">
        <v>500</v>
      </c>
      <c r="E98" s="62">
        <v>7</v>
      </c>
      <c r="F98" s="62">
        <v>0</v>
      </c>
      <c r="G98">
        <f t="shared" si="1"/>
        <v>7</v>
      </c>
    </row>
    <row r="99" spans="1:7" x14ac:dyDescent="0.2">
      <c r="A99" s="62" t="s">
        <v>834</v>
      </c>
      <c r="B99" s="62" t="s">
        <v>807</v>
      </c>
      <c r="C99" s="62">
        <v>0.4</v>
      </c>
      <c r="D99" s="62">
        <v>1100</v>
      </c>
      <c r="E99" s="62">
        <v>25</v>
      </c>
      <c r="F99" s="62">
        <v>6</v>
      </c>
      <c r="G99">
        <f t="shared" si="1"/>
        <v>31</v>
      </c>
    </row>
    <row r="100" spans="1:7" x14ac:dyDescent="0.2">
      <c r="A100" t="s">
        <v>714</v>
      </c>
      <c r="B100" s="62" t="s">
        <v>795</v>
      </c>
      <c r="C100" s="62">
        <v>20</v>
      </c>
      <c r="D100" s="62">
        <v>700</v>
      </c>
      <c r="E100">
        <v>0</v>
      </c>
      <c r="F100">
        <v>0</v>
      </c>
      <c r="G100">
        <f t="shared" si="1"/>
        <v>0</v>
      </c>
    </row>
    <row r="101" spans="1:7" x14ac:dyDescent="0.2">
      <c r="A101" t="s">
        <v>779</v>
      </c>
      <c r="B101" s="62" t="s">
        <v>795</v>
      </c>
      <c r="C101" s="62">
        <v>10</v>
      </c>
      <c r="D101" s="62">
        <v>700</v>
      </c>
      <c r="E101">
        <v>0</v>
      </c>
      <c r="F101">
        <v>0</v>
      </c>
      <c r="G101">
        <f t="shared" si="1"/>
        <v>0</v>
      </c>
    </row>
    <row r="102" spans="1:7" x14ac:dyDescent="0.2">
      <c r="A102" t="s">
        <v>717</v>
      </c>
      <c r="B102" s="62" t="s">
        <v>795</v>
      </c>
      <c r="C102" s="62">
        <v>1.2</v>
      </c>
      <c r="D102" s="62">
        <v>700</v>
      </c>
      <c r="E102">
        <v>4</v>
      </c>
      <c r="F102">
        <v>1</v>
      </c>
      <c r="G102">
        <f t="shared" si="1"/>
        <v>5</v>
      </c>
    </row>
    <row r="103" spans="1:7" x14ac:dyDescent="0.2">
      <c r="A103" t="s">
        <v>723</v>
      </c>
      <c r="B103" s="62" t="s">
        <v>795</v>
      </c>
      <c r="C103" s="62">
        <v>10</v>
      </c>
      <c r="D103" s="62">
        <v>700</v>
      </c>
      <c r="E103">
        <v>0</v>
      </c>
      <c r="F103">
        <v>0</v>
      </c>
      <c r="G103">
        <f t="shared" si="1"/>
        <v>0</v>
      </c>
    </row>
    <row r="104" spans="1:7" x14ac:dyDescent="0.2">
      <c r="A104" t="s">
        <v>725</v>
      </c>
      <c r="B104" s="62" t="s">
        <v>795</v>
      </c>
      <c r="C104" s="62">
        <v>20</v>
      </c>
      <c r="D104" s="62">
        <v>700</v>
      </c>
      <c r="E104">
        <v>0</v>
      </c>
      <c r="F104">
        <v>0</v>
      </c>
      <c r="G104">
        <f t="shared" si="1"/>
        <v>0</v>
      </c>
    </row>
    <row r="105" spans="1:7" x14ac:dyDescent="0.2">
      <c r="A105" t="s">
        <v>727</v>
      </c>
      <c r="B105" s="62" t="s">
        <v>795</v>
      </c>
      <c r="C105" s="62">
        <v>1.2</v>
      </c>
      <c r="D105" s="62">
        <v>700</v>
      </c>
      <c r="E105">
        <v>3</v>
      </c>
      <c r="F105">
        <v>0</v>
      </c>
      <c r="G105">
        <f t="shared" si="1"/>
        <v>3</v>
      </c>
    </row>
    <row r="106" spans="1:7" x14ac:dyDescent="0.2">
      <c r="A106" t="s">
        <v>756</v>
      </c>
      <c r="B106" s="62" t="s">
        <v>795</v>
      </c>
      <c r="C106" s="62">
        <v>20</v>
      </c>
      <c r="D106" s="62">
        <v>700</v>
      </c>
      <c r="E106">
        <v>0</v>
      </c>
      <c r="F106">
        <v>0</v>
      </c>
      <c r="G106">
        <f t="shared" si="1"/>
        <v>0</v>
      </c>
    </row>
    <row r="107" spans="1:7" x14ac:dyDescent="0.2">
      <c r="A107" t="s">
        <v>735</v>
      </c>
      <c r="B107" s="62" t="s">
        <v>795</v>
      </c>
      <c r="C107" s="62">
        <v>10</v>
      </c>
      <c r="D107" s="62">
        <v>700</v>
      </c>
      <c r="E107">
        <v>0</v>
      </c>
      <c r="F107">
        <v>0</v>
      </c>
      <c r="G107">
        <f t="shared" si="1"/>
        <v>0</v>
      </c>
    </row>
    <row r="108" spans="1:7" x14ac:dyDescent="0.2">
      <c r="A108" t="s">
        <v>729</v>
      </c>
      <c r="B108" s="62" t="s">
        <v>795</v>
      </c>
      <c r="C108" s="62">
        <v>1.2</v>
      </c>
      <c r="D108" s="62">
        <v>700</v>
      </c>
      <c r="E108">
        <v>1</v>
      </c>
      <c r="F108">
        <v>0</v>
      </c>
      <c r="G108">
        <f t="shared" si="1"/>
        <v>1</v>
      </c>
    </row>
    <row r="109" spans="1:7" x14ac:dyDescent="0.2">
      <c r="A109" t="s">
        <v>731</v>
      </c>
      <c r="B109" s="62" t="s">
        <v>795</v>
      </c>
      <c r="C109" s="62">
        <v>20</v>
      </c>
      <c r="D109" s="62">
        <v>700</v>
      </c>
      <c r="E109">
        <v>0</v>
      </c>
      <c r="F109">
        <v>0</v>
      </c>
      <c r="G109">
        <f t="shared" si="1"/>
        <v>0</v>
      </c>
    </row>
    <row r="110" spans="1:7" x14ac:dyDescent="0.2">
      <c r="A110" t="s">
        <v>757</v>
      </c>
      <c r="B110" s="62" t="s">
        <v>795</v>
      </c>
      <c r="C110" s="62">
        <v>10</v>
      </c>
      <c r="D110" s="62">
        <v>700</v>
      </c>
      <c r="E110">
        <v>0</v>
      </c>
      <c r="F110">
        <v>0</v>
      </c>
      <c r="G110">
        <f t="shared" si="1"/>
        <v>0</v>
      </c>
    </row>
    <row r="111" spans="1:7" x14ac:dyDescent="0.2">
      <c r="A111" t="s">
        <v>733</v>
      </c>
      <c r="B111" s="62" t="s">
        <v>795</v>
      </c>
      <c r="C111" s="62">
        <v>1.2</v>
      </c>
      <c r="D111" s="62">
        <v>700</v>
      </c>
      <c r="E111">
        <v>3</v>
      </c>
      <c r="F111">
        <v>0</v>
      </c>
      <c r="G111">
        <f t="shared" si="1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4956-F800-1A41-89EB-A11AB7E80250}">
  <dimension ref="A1:E10"/>
  <sheetViews>
    <sheetView workbookViewId="0">
      <selection sqref="A1:E2"/>
    </sheetView>
  </sheetViews>
  <sheetFormatPr baseColWidth="10" defaultRowHeight="16" x14ac:dyDescent="0.2"/>
  <cols>
    <col min="1" max="1" width="17.5" bestFit="1" customWidth="1"/>
    <col min="2" max="2" width="9.5" bestFit="1" customWidth="1"/>
    <col min="3" max="3" width="17.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864</v>
      </c>
      <c r="B1" t="s">
        <v>861</v>
      </c>
      <c r="C1" t="s">
        <v>862</v>
      </c>
      <c r="D1" t="s">
        <v>863</v>
      </c>
      <c r="E1" t="s">
        <v>867</v>
      </c>
    </row>
    <row r="2" spans="1:5" x14ac:dyDescent="0.2">
      <c r="A2" t="s">
        <v>865</v>
      </c>
      <c r="B2">
        <v>19</v>
      </c>
      <c r="C2">
        <v>18</v>
      </c>
      <c r="D2">
        <v>6</v>
      </c>
      <c r="E2">
        <v>9</v>
      </c>
    </row>
    <row r="6" spans="1:5" ht="17" x14ac:dyDescent="0.2">
      <c r="A6" s="87"/>
    </row>
    <row r="7" spans="1:5" ht="17" x14ac:dyDescent="0.2">
      <c r="A7" s="87"/>
    </row>
    <row r="8" spans="1:5" ht="17" x14ac:dyDescent="0.2">
      <c r="A8" s="87"/>
    </row>
    <row r="9" spans="1:5" ht="17" x14ac:dyDescent="0.2">
      <c r="A9" s="87"/>
    </row>
    <row r="10" spans="1:5" ht="17" x14ac:dyDescent="0.2">
      <c r="A10" s="8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11D2-34E1-5044-9D1F-29FE9676DDAF}">
  <dimension ref="A1:D2"/>
  <sheetViews>
    <sheetView workbookViewId="0">
      <selection sqref="A1:D2"/>
    </sheetView>
  </sheetViews>
  <sheetFormatPr baseColWidth="10" defaultRowHeight="16" x14ac:dyDescent="0.2"/>
  <cols>
    <col min="1" max="1" width="17.5" bestFit="1" customWidth="1"/>
    <col min="2" max="2" width="13.1640625" bestFit="1" customWidth="1"/>
  </cols>
  <sheetData>
    <row r="1" spans="1:4" x14ac:dyDescent="0.2">
      <c r="A1" t="s">
        <v>864</v>
      </c>
      <c r="B1" t="s">
        <v>868</v>
      </c>
      <c r="C1" t="s">
        <v>869</v>
      </c>
      <c r="D1" t="s">
        <v>866</v>
      </c>
    </row>
    <row r="2" spans="1:4" x14ac:dyDescent="0.2">
      <c r="A2" t="s">
        <v>865</v>
      </c>
      <c r="B2">
        <v>26</v>
      </c>
      <c r="C2">
        <v>73</v>
      </c>
      <c r="D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1895-0501-7E47-BD7F-1705C01AD85B}">
  <dimension ref="A1:G54"/>
  <sheetViews>
    <sheetView workbookViewId="0">
      <selection sqref="A1:G53"/>
    </sheetView>
  </sheetViews>
  <sheetFormatPr baseColWidth="10" defaultRowHeight="16" x14ac:dyDescent="0.2"/>
  <cols>
    <col min="1" max="1" width="32.5" bestFit="1" customWidth="1"/>
    <col min="6" max="6" width="12.83203125" bestFit="1" customWidth="1"/>
  </cols>
  <sheetData>
    <row r="1" spans="1:7" x14ac:dyDescent="0.2">
      <c r="A1" t="s">
        <v>508</v>
      </c>
      <c r="B1" t="s">
        <v>9</v>
      </c>
      <c r="C1" t="s">
        <v>697</v>
      </c>
      <c r="D1" t="s">
        <v>696</v>
      </c>
      <c r="E1" s="62" t="s">
        <v>650</v>
      </c>
      <c r="F1" s="62" t="s">
        <v>700</v>
      </c>
      <c r="G1" s="62" t="s">
        <v>794</v>
      </c>
    </row>
    <row r="2" spans="1:7" x14ac:dyDescent="0.2">
      <c r="A2" t="s">
        <v>509</v>
      </c>
      <c r="B2" t="s">
        <v>26</v>
      </c>
      <c r="C2">
        <v>1.2</v>
      </c>
      <c r="D2">
        <v>50</v>
      </c>
      <c r="E2" s="62">
        <v>25</v>
      </c>
      <c r="F2" s="62">
        <v>35</v>
      </c>
      <c r="G2" s="62">
        <f>SUM(E2:F2)</f>
        <v>60</v>
      </c>
    </row>
    <row r="3" spans="1:7" x14ac:dyDescent="0.2">
      <c r="A3" t="s">
        <v>812</v>
      </c>
      <c r="B3" t="s">
        <v>806</v>
      </c>
      <c r="C3">
        <v>1.2</v>
      </c>
      <c r="D3">
        <v>500</v>
      </c>
      <c r="E3" s="62">
        <v>21</v>
      </c>
      <c r="F3" s="62">
        <v>0</v>
      </c>
      <c r="G3" s="62">
        <f t="shared" ref="G3:G53" si="0">SUM(E3:F3)</f>
        <v>21</v>
      </c>
    </row>
    <row r="4" spans="1:7" x14ac:dyDescent="0.2">
      <c r="A4" t="s">
        <v>813</v>
      </c>
      <c r="B4" t="s">
        <v>806</v>
      </c>
      <c r="C4">
        <v>1.2</v>
      </c>
      <c r="D4">
        <v>500</v>
      </c>
      <c r="E4" s="62">
        <v>14</v>
      </c>
      <c r="F4" s="62">
        <v>3</v>
      </c>
      <c r="G4" s="62">
        <f t="shared" si="0"/>
        <v>17</v>
      </c>
    </row>
    <row r="5" spans="1:7" x14ac:dyDescent="0.2">
      <c r="A5" t="s">
        <v>814</v>
      </c>
      <c r="B5" t="s">
        <v>806</v>
      </c>
      <c r="C5">
        <v>1.2</v>
      </c>
      <c r="D5">
        <v>500</v>
      </c>
      <c r="E5" s="62">
        <v>12</v>
      </c>
      <c r="F5" s="62">
        <v>4</v>
      </c>
      <c r="G5" s="62">
        <f t="shared" si="0"/>
        <v>16</v>
      </c>
    </row>
    <row r="6" spans="1:7" x14ac:dyDescent="0.2">
      <c r="A6" t="s">
        <v>815</v>
      </c>
      <c r="B6" t="s">
        <v>806</v>
      </c>
      <c r="C6">
        <v>1.2</v>
      </c>
      <c r="D6">
        <v>500</v>
      </c>
      <c r="E6" s="62">
        <v>6</v>
      </c>
      <c r="F6" s="62">
        <v>6</v>
      </c>
      <c r="G6" s="62">
        <f t="shared" si="0"/>
        <v>12</v>
      </c>
    </row>
    <row r="7" spans="1:7" x14ac:dyDescent="0.2">
      <c r="A7" t="s">
        <v>816</v>
      </c>
      <c r="B7" t="s">
        <v>806</v>
      </c>
      <c r="C7">
        <v>1.2</v>
      </c>
      <c r="D7">
        <v>500</v>
      </c>
      <c r="E7" s="62">
        <v>1</v>
      </c>
      <c r="F7" s="62">
        <v>0</v>
      </c>
      <c r="G7" s="62">
        <f t="shared" si="0"/>
        <v>1</v>
      </c>
    </row>
    <row r="8" spans="1:7" x14ac:dyDescent="0.2">
      <c r="A8" t="s">
        <v>817</v>
      </c>
      <c r="B8" t="s">
        <v>806</v>
      </c>
      <c r="C8">
        <v>1.2</v>
      </c>
      <c r="D8">
        <v>500</v>
      </c>
      <c r="E8" s="62">
        <v>0</v>
      </c>
      <c r="F8" s="62">
        <v>0</v>
      </c>
      <c r="G8" s="62">
        <f t="shared" si="0"/>
        <v>0</v>
      </c>
    </row>
    <row r="9" spans="1:7" x14ac:dyDescent="0.2">
      <c r="A9" t="s">
        <v>510</v>
      </c>
      <c r="B9" t="s">
        <v>26</v>
      </c>
      <c r="C9">
        <v>1.2</v>
      </c>
      <c r="D9">
        <v>50</v>
      </c>
      <c r="E9" s="62">
        <v>2</v>
      </c>
      <c r="F9" s="62">
        <v>57</v>
      </c>
      <c r="G9" s="62">
        <f t="shared" si="0"/>
        <v>59</v>
      </c>
    </row>
    <row r="10" spans="1:7" x14ac:dyDescent="0.2">
      <c r="A10" t="s">
        <v>511</v>
      </c>
      <c r="B10" t="s">
        <v>26</v>
      </c>
      <c r="C10">
        <v>1.2</v>
      </c>
      <c r="D10">
        <v>50</v>
      </c>
      <c r="E10" s="62">
        <v>6</v>
      </c>
      <c r="F10" s="62">
        <v>30</v>
      </c>
      <c r="G10" s="62">
        <f t="shared" si="0"/>
        <v>36</v>
      </c>
    </row>
    <row r="11" spans="1:7" x14ac:dyDescent="0.2">
      <c r="A11" t="s">
        <v>512</v>
      </c>
      <c r="B11" t="s">
        <v>26</v>
      </c>
      <c r="C11">
        <v>1.2</v>
      </c>
      <c r="D11">
        <v>1000</v>
      </c>
      <c r="E11" s="62">
        <v>188</v>
      </c>
      <c r="F11" s="62">
        <v>75</v>
      </c>
      <c r="G11" s="62">
        <f t="shared" si="0"/>
        <v>263</v>
      </c>
    </row>
    <row r="12" spans="1:7" x14ac:dyDescent="0.2">
      <c r="A12" t="s">
        <v>519</v>
      </c>
      <c r="B12" t="s">
        <v>26</v>
      </c>
      <c r="C12">
        <v>1.2</v>
      </c>
      <c r="D12">
        <v>3500</v>
      </c>
      <c r="E12" s="62">
        <v>27</v>
      </c>
      <c r="F12" s="62">
        <v>28</v>
      </c>
      <c r="G12" s="62">
        <f t="shared" si="0"/>
        <v>55</v>
      </c>
    </row>
    <row r="13" spans="1:7" x14ac:dyDescent="0.2">
      <c r="A13" t="s">
        <v>520</v>
      </c>
      <c r="B13" t="s">
        <v>26</v>
      </c>
      <c r="C13">
        <v>1.2</v>
      </c>
      <c r="D13">
        <v>50</v>
      </c>
      <c r="E13" s="62">
        <v>32</v>
      </c>
      <c r="F13" s="62">
        <v>10</v>
      </c>
      <c r="G13" s="62">
        <f t="shared" si="0"/>
        <v>42</v>
      </c>
    </row>
    <row r="14" spans="1:7" x14ac:dyDescent="0.2">
      <c r="A14" t="s">
        <v>702</v>
      </c>
      <c r="B14" t="s">
        <v>26</v>
      </c>
      <c r="C14">
        <v>1.2</v>
      </c>
      <c r="D14">
        <v>2000</v>
      </c>
      <c r="E14" s="62">
        <v>37</v>
      </c>
      <c r="F14" s="62">
        <v>8</v>
      </c>
      <c r="G14" s="62">
        <f t="shared" si="0"/>
        <v>45</v>
      </c>
    </row>
    <row r="15" spans="1:7" x14ac:dyDescent="0.2">
      <c r="A15" t="s">
        <v>521</v>
      </c>
      <c r="B15" t="s">
        <v>26</v>
      </c>
      <c r="C15">
        <v>1.2</v>
      </c>
      <c r="D15">
        <v>50</v>
      </c>
      <c r="E15" s="62">
        <v>7</v>
      </c>
      <c r="F15" s="62">
        <v>2</v>
      </c>
      <c r="G15" s="62">
        <f t="shared" si="0"/>
        <v>9</v>
      </c>
    </row>
    <row r="16" spans="1:7" x14ac:dyDescent="0.2">
      <c r="A16" t="s">
        <v>704</v>
      </c>
      <c r="B16" t="s">
        <v>26</v>
      </c>
      <c r="C16">
        <v>1.2</v>
      </c>
      <c r="D16">
        <v>2000</v>
      </c>
      <c r="E16" s="62">
        <v>71</v>
      </c>
      <c r="F16" s="62">
        <v>1</v>
      </c>
      <c r="G16" s="62">
        <f t="shared" si="0"/>
        <v>72</v>
      </c>
    </row>
    <row r="17" spans="1:7" x14ac:dyDescent="0.2">
      <c r="A17" t="s">
        <v>706</v>
      </c>
      <c r="B17" t="s">
        <v>26</v>
      </c>
      <c r="C17">
        <v>1.2</v>
      </c>
      <c r="D17">
        <v>50</v>
      </c>
      <c r="E17" s="62">
        <v>10</v>
      </c>
      <c r="F17" s="62">
        <v>1</v>
      </c>
      <c r="G17" s="62">
        <f t="shared" si="0"/>
        <v>11</v>
      </c>
    </row>
    <row r="18" spans="1:7" x14ac:dyDescent="0.2">
      <c r="A18" t="s">
        <v>522</v>
      </c>
      <c r="B18" t="s">
        <v>26</v>
      </c>
      <c r="C18">
        <v>1.2</v>
      </c>
      <c r="D18">
        <v>50</v>
      </c>
      <c r="E18" s="62">
        <v>0</v>
      </c>
      <c r="F18" s="62">
        <v>0</v>
      </c>
      <c r="G18" s="62">
        <f t="shared" si="0"/>
        <v>0</v>
      </c>
    </row>
    <row r="19" spans="1:7" x14ac:dyDescent="0.2">
      <c r="A19" t="s">
        <v>523</v>
      </c>
      <c r="B19" t="s">
        <v>26</v>
      </c>
      <c r="C19">
        <v>1.2</v>
      </c>
      <c r="D19">
        <v>50</v>
      </c>
      <c r="E19" s="62">
        <v>9</v>
      </c>
      <c r="F19" s="62">
        <v>4</v>
      </c>
      <c r="G19" s="62">
        <f t="shared" si="0"/>
        <v>13</v>
      </c>
    </row>
    <row r="20" spans="1:7" x14ac:dyDescent="0.2">
      <c r="A20" t="s">
        <v>524</v>
      </c>
      <c r="B20" t="s">
        <v>26</v>
      </c>
      <c r="C20">
        <v>1.2</v>
      </c>
      <c r="D20">
        <v>50</v>
      </c>
      <c r="E20" s="62">
        <v>8</v>
      </c>
      <c r="F20" s="62">
        <v>13</v>
      </c>
      <c r="G20" s="62">
        <f t="shared" si="0"/>
        <v>21</v>
      </c>
    </row>
    <row r="21" spans="1:7" x14ac:dyDescent="0.2">
      <c r="A21" t="s">
        <v>525</v>
      </c>
      <c r="B21" t="s">
        <v>26</v>
      </c>
      <c r="C21">
        <v>1.2</v>
      </c>
      <c r="D21">
        <v>50</v>
      </c>
      <c r="E21" s="62">
        <v>2</v>
      </c>
      <c r="F21" s="62">
        <v>6</v>
      </c>
      <c r="G21" s="62">
        <f t="shared" si="0"/>
        <v>8</v>
      </c>
    </row>
    <row r="22" spans="1:7" x14ac:dyDescent="0.2">
      <c r="A22" t="s">
        <v>526</v>
      </c>
      <c r="B22" t="s">
        <v>26</v>
      </c>
      <c r="C22">
        <v>1.2</v>
      </c>
      <c r="D22">
        <v>50</v>
      </c>
      <c r="E22" s="62">
        <v>1</v>
      </c>
      <c r="F22" s="62">
        <v>3</v>
      </c>
      <c r="G22" s="62">
        <f t="shared" si="0"/>
        <v>4</v>
      </c>
    </row>
    <row r="23" spans="1:7" x14ac:dyDescent="0.2">
      <c r="A23" t="s">
        <v>709</v>
      </c>
      <c r="B23" t="s">
        <v>26</v>
      </c>
      <c r="C23">
        <v>1.2</v>
      </c>
      <c r="D23">
        <v>4500</v>
      </c>
      <c r="E23" s="62">
        <v>3</v>
      </c>
      <c r="F23" s="62">
        <v>0</v>
      </c>
      <c r="G23" s="62">
        <f t="shared" si="0"/>
        <v>3</v>
      </c>
    </row>
    <row r="24" spans="1:7" x14ac:dyDescent="0.2">
      <c r="A24" t="s">
        <v>711</v>
      </c>
      <c r="B24" t="s">
        <v>26</v>
      </c>
      <c r="C24">
        <v>1.2</v>
      </c>
      <c r="D24">
        <v>50</v>
      </c>
      <c r="E24" s="62">
        <v>0</v>
      </c>
      <c r="F24" s="62">
        <v>0</v>
      </c>
      <c r="G24" s="62">
        <f t="shared" si="0"/>
        <v>0</v>
      </c>
    </row>
    <row r="25" spans="1:7" x14ac:dyDescent="0.2">
      <c r="A25" t="s">
        <v>713</v>
      </c>
      <c r="B25" t="s">
        <v>795</v>
      </c>
      <c r="C25">
        <v>1.2</v>
      </c>
      <c r="D25">
        <v>1000</v>
      </c>
      <c r="E25" s="62">
        <v>1</v>
      </c>
      <c r="F25" s="62">
        <v>0</v>
      </c>
      <c r="G25" s="62">
        <f t="shared" si="0"/>
        <v>1</v>
      </c>
    </row>
    <row r="26" spans="1:7" x14ac:dyDescent="0.2">
      <c r="A26" t="s">
        <v>715</v>
      </c>
      <c r="B26" t="s">
        <v>795</v>
      </c>
      <c r="C26">
        <v>1.2</v>
      </c>
      <c r="D26">
        <v>1000</v>
      </c>
      <c r="E26" s="62">
        <v>0</v>
      </c>
      <c r="F26" s="62">
        <v>0</v>
      </c>
      <c r="G26" s="62">
        <f t="shared" si="0"/>
        <v>0</v>
      </c>
    </row>
    <row r="27" spans="1:7" x14ac:dyDescent="0.2">
      <c r="A27" t="s">
        <v>716</v>
      </c>
      <c r="B27" t="s">
        <v>795</v>
      </c>
      <c r="C27">
        <v>1.2</v>
      </c>
      <c r="D27">
        <v>1000</v>
      </c>
      <c r="E27" s="62">
        <v>8</v>
      </c>
      <c r="F27" s="62">
        <v>0</v>
      </c>
      <c r="G27" s="62">
        <f t="shared" si="0"/>
        <v>8</v>
      </c>
    </row>
    <row r="28" spans="1:7" x14ac:dyDescent="0.2">
      <c r="A28" t="s">
        <v>528</v>
      </c>
      <c r="B28" t="s">
        <v>26</v>
      </c>
      <c r="C28">
        <v>1.2</v>
      </c>
      <c r="D28">
        <v>50</v>
      </c>
      <c r="E28" s="62">
        <v>10</v>
      </c>
      <c r="F28" s="62">
        <v>10</v>
      </c>
      <c r="G28" s="62">
        <f t="shared" si="0"/>
        <v>20</v>
      </c>
    </row>
    <row r="29" spans="1:7" x14ac:dyDescent="0.2">
      <c r="A29" t="s">
        <v>529</v>
      </c>
      <c r="B29" t="s">
        <v>26</v>
      </c>
      <c r="C29">
        <v>1.2</v>
      </c>
      <c r="D29">
        <v>50</v>
      </c>
      <c r="E29" s="62">
        <v>14</v>
      </c>
      <c r="F29" s="62">
        <v>4</v>
      </c>
      <c r="G29" s="62">
        <f t="shared" si="0"/>
        <v>18</v>
      </c>
    </row>
    <row r="30" spans="1:7" x14ac:dyDescent="0.2">
      <c r="A30" t="s">
        <v>527</v>
      </c>
      <c r="B30" t="s">
        <v>26</v>
      </c>
      <c r="C30">
        <v>1.2</v>
      </c>
      <c r="D30">
        <v>50</v>
      </c>
      <c r="E30" s="62">
        <v>10</v>
      </c>
      <c r="F30" s="62">
        <v>4</v>
      </c>
      <c r="G30" s="62">
        <f t="shared" si="0"/>
        <v>14</v>
      </c>
    </row>
    <row r="31" spans="1:7" x14ac:dyDescent="0.2">
      <c r="A31" t="s">
        <v>530</v>
      </c>
      <c r="B31" t="s">
        <v>26</v>
      </c>
      <c r="C31">
        <v>1.2</v>
      </c>
      <c r="D31">
        <v>50</v>
      </c>
      <c r="E31" s="62">
        <v>7</v>
      </c>
      <c r="F31" s="62">
        <v>14</v>
      </c>
      <c r="G31" s="62">
        <f t="shared" si="0"/>
        <v>21</v>
      </c>
    </row>
    <row r="32" spans="1:7" x14ac:dyDescent="0.2">
      <c r="A32" t="s">
        <v>531</v>
      </c>
      <c r="B32" t="s">
        <v>26</v>
      </c>
      <c r="C32">
        <v>1.2</v>
      </c>
      <c r="D32">
        <v>50</v>
      </c>
      <c r="E32" s="62">
        <v>6</v>
      </c>
      <c r="F32" s="62">
        <v>1</v>
      </c>
      <c r="G32" s="62">
        <f t="shared" si="0"/>
        <v>7</v>
      </c>
    </row>
    <row r="33" spans="1:7" x14ac:dyDescent="0.2">
      <c r="A33" t="s">
        <v>532</v>
      </c>
      <c r="B33" t="s">
        <v>26</v>
      </c>
      <c r="C33">
        <v>1.2</v>
      </c>
      <c r="D33">
        <v>50</v>
      </c>
      <c r="E33" s="62">
        <v>7</v>
      </c>
      <c r="F33" s="62">
        <v>0</v>
      </c>
      <c r="G33" s="62">
        <f t="shared" si="0"/>
        <v>7</v>
      </c>
    </row>
    <row r="34" spans="1:7" x14ac:dyDescent="0.2">
      <c r="A34" t="s">
        <v>718</v>
      </c>
      <c r="B34" t="s">
        <v>795</v>
      </c>
      <c r="C34">
        <v>20</v>
      </c>
      <c r="D34">
        <v>1000</v>
      </c>
      <c r="E34" s="62">
        <v>0</v>
      </c>
      <c r="F34" s="62">
        <v>0</v>
      </c>
      <c r="G34" s="62">
        <f t="shared" si="0"/>
        <v>0</v>
      </c>
    </row>
    <row r="35" spans="1:7" x14ac:dyDescent="0.2">
      <c r="A35" t="s">
        <v>720</v>
      </c>
      <c r="B35" t="s">
        <v>795</v>
      </c>
      <c r="C35">
        <v>1.2</v>
      </c>
      <c r="D35">
        <v>1000</v>
      </c>
      <c r="E35" s="62">
        <v>2</v>
      </c>
      <c r="F35" s="62">
        <v>0</v>
      </c>
      <c r="G35" s="62">
        <f t="shared" si="0"/>
        <v>2</v>
      </c>
    </row>
    <row r="36" spans="1:7" x14ac:dyDescent="0.2">
      <c r="A36" t="s">
        <v>722</v>
      </c>
      <c r="B36" t="s">
        <v>796</v>
      </c>
      <c r="C36">
        <v>20</v>
      </c>
      <c r="D36">
        <v>500</v>
      </c>
      <c r="E36" s="62">
        <v>10</v>
      </c>
      <c r="F36" s="62">
        <v>1</v>
      </c>
      <c r="G36" s="62">
        <f t="shared" si="0"/>
        <v>11</v>
      </c>
    </row>
    <row r="37" spans="1:7" x14ac:dyDescent="0.2">
      <c r="A37" t="s">
        <v>724</v>
      </c>
      <c r="B37" t="s">
        <v>796</v>
      </c>
      <c r="C37">
        <v>1.2</v>
      </c>
      <c r="D37">
        <v>500</v>
      </c>
      <c r="E37" s="62">
        <v>0</v>
      </c>
      <c r="F37" s="62">
        <v>0</v>
      </c>
      <c r="G37" s="62">
        <f t="shared" si="0"/>
        <v>0</v>
      </c>
    </row>
    <row r="38" spans="1:7" x14ac:dyDescent="0.2">
      <c r="A38" t="s">
        <v>726</v>
      </c>
      <c r="B38" t="s">
        <v>796</v>
      </c>
      <c r="C38">
        <v>20</v>
      </c>
      <c r="D38">
        <v>500</v>
      </c>
      <c r="E38" s="62">
        <v>0</v>
      </c>
      <c r="F38" s="62">
        <v>0</v>
      </c>
      <c r="G38" s="62">
        <f t="shared" si="0"/>
        <v>0</v>
      </c>
    </row>
    <row r="39" spans="1:7" x14ac:dyDescent="0.2">
      <c r="A39" t="s">
        <v>728</v>
      </c>
      <c r="B39" t="s">
        <v>796</v>
      </c>
      <c r="C39">
        <v>1.2</v>
      </c>
      <c r="D39">
        <v>500</v>
      </c>
      <c r="E39" s="62">
        <v>4</v>
      </c>
      <c r="F39" s="62">
        <v>0</v>
      </c>
      <c r="G39" s="62">
        <f t="shared" si="0"/>
        <v>4</v>
      </c>
    </row>
    <row r="40" spans="1:7" x14ac:dyDescent="0.2">
      <c r="A40" t="s">
        <v>730</v>
      </c>
      <c r="B40" t="s">
        <v>796</v>
      </c>
      <c r="C40">
        <v>20</v>
      </c>
      <c r="D40">
        <v>500</v>
      </c>
      <c r="E40" s="62">
        <v>2</v>
      </c>
      <c r="F40" s="62">
        <v>0</v>
      </c>
      <c r="G40" s="62">
        <f t="shared" si="0"/>
        <v>2</v>
      </c>
    </row>
    <row r="41" spans="1:7" x14ac:dyDescent="0.2">
      <c r="A41" t="s">
        <v>732</v>
      </c>
      <c r="B41" t="s">
        <v>796</v>
      </c>
      <c r="C41">
        <v>10</v>
      </c>
      <c r="D41">
        <v>500</v>
      </c>
      <c r="E41" s="62">
        <v>3</v>
      </c>
      <c r="F41" s="62">
        <v>0</v>
      </c>
      <c r="G41" s="62">
        <f t="shared" si="0"/>
        <v>3</v>
      </c>
    </row>
    <row r="42" spans="1:7" x14ac:dyDescent="0.2">
      <c r="A42" t="s">
        <v>734</v>
      </c>
      <c r="B42" t="s">
        <v>796</v>
      </c>
      <c r="C42">
        <v>1.2</v>
      </c>
      <c r="D42">
        <v>500</v>
      </c>
      <c r="E42" s="62">
        <v>0</v>
      </c>
      <c r="F42" s="62">
        <v>0</v>
      </c>
      <c r="G42" s="62">
        <f t="shared" si="0"/>
        <v>0</v>
      </c>
    </row>
    <row r="43" spans="1:7" x14ac:dyDescent="0.2">
      <c r="A43" s="62" t="s">
        <v>810</v>
      </c>
      <c r="B43" s="62" t="s">
        <v>797</v>
      </c>
      <c r="C43" s="62">
        <v>20</v>
      </c>
      <c r="D43" s="62">
        <v>1000</v>
      </c>
      <c r="E43" s="62">
        <v>12</v>
      </c>
      <c r="F43" s="62">
        <v>8</v>
      </c>
      <c r="G43" s="62">
        <f t="shared" si="0"/>
        <v>20</v>
      </c>
    </row>
    <row r="44" spans="1:7" x14ac:dyDescent="0.2">
      <c r="A44" s="62" t="s">
        <v>811</v>
      </c>
      <c r="B44" s="62" t="s">
        <v>797</v>
      </c>
      <c r="C44" s="62">
        <v>1.2</v>
      </c>
      <c r="D44" s="62">
        <v>1000</v>
      </c>
      <c r="E44" s="62">
        <v>10</v>
      </c>
      <c r="F44" s="62">
        <v>9</v>
      </c>
      <c r="G44" s="62">
        <f t="shared" si="0"/>
        <v>19</v>
      </c>
    </row>
    <row r="45" spans="1:7" x14ac:dyDescent="0.2">
      <c r="A45" s="62" t="s">
        <v>740</v>
      </c>
      <c r="B45" s="62" t="s">
        <v>797</v>
      </c>
      <c r="C45" s="62">
        <v>20</v>
      </c>
      <c r="D45" s="62">
        <v>1000</v>
      </c>
      <c r="E45" s="62">
        <v>7</v>
      </c>
      <c r="F45" s="62">
        <v>2</v>
      </c>
      <c r="G45" s="62">
        <f t="shared" si="0"/>
        <v>9</v>
      </c>
    </row>
    <row r="46" spans="1:7" x14ac:dyDescent="0.2">
      <c r="A46" s="62" t="s">
        <v>742</v>
      </c>
      <c r="B46" s="62" t="s">
        <v>797</v>
      </c>
      <c r="C46" s="62">
        <v>1.2</v>
      </c>
      <c r="D46" s="62">
        <v>1000</v>
      </c>
      <c r="E46" s="62">
        <v>12</v>
      </c>
      <c r="F46" s="62">
        <v>10</v>
      </c>
      <c r="G46" s="62">
        <f t="shared" si="0"/>
        <v>22</v>
      </c>
    </row>
    <row r="47" spans="1:7" x14ac:dyDescent="0.2">
      <c r="A47" s="62" t="s">
        <v>744</v>
      </c>
      <c r="B47" s="62" t="s">
        <v>797</v>
      </c>
      <c r="C47" s="62">
        <v>20</v>
      </c>
      <c r="D47" s="62">
        <v>1000</v>
      </c>
      <c r="E47" s="62">
        <v>15</v>
      </c>
      <c r="F47" s="62">
        <v>5</v>
      </c>
      <c r="G47" s="62">
        <f t="shared" si="0"/>
        <v>20</v>
      </c>
    </row>
    <row r="48" spans="1:7" x14ac:dyDescent="0.2">
      <c r="A48" s="62" t="s">
        <v>745</v>
      </c>
      <c r="B48" s="62" t="s">
        <v>797</v>
      </c>
      <c r="C48" s="62">
        <v>1.2</v>
      </c>
      <c r="D48" s="62">
        <v>1000</v>
      </c>
      <c r="E48" s="62">
        <v>9</v>
      </c>
      <c r="F48" s="62">
        <v>7</v>
      </c>
      <c r="G48" s="62">
        <f t="shared" si="0"/>
        <v>16</v>
      </c>
    </row>
    <row r="49" spans="1:7" x14ac:dyDescent="0.2">
      <c r="A49" t="s">
        <v>747</v>
      </c>
      <c r="B49" s="62" t="s">
        <v>795</v>
      </c>
      <c r="C49" s="62">
        <v>1.2</v>
      </c>
      <c r="D49" s="62">
        <v>1000</v>
      </c>
      <c r="E49" s="62">
        <v>8</v>
      </c>
      <c r="F49" s="62">
        <v>1</v>
      </c>
      <c r="G49" s="62">
        <f t="shared" si="0"/>
        <v>9</v>
      </c>
    </row>
    <row r="50" spans="1:7" x14ac:dyDescent="0.2">
      <c r="A50" t="s">
        <v>749</v>
      </c>
      <c r="B50" s="62" t="s">
        <v>795</v>
      </c>
      <c r="C50" s="62">
        <v>1.2</v>
      </c>
      <c r="D50" s="62">
        <v>1000</v>
      </c>
      <c r="E50" s="62">
        <v>12</v>
      </c>
      <c r="F50" s="62">
        <v>2</v>
      </c>
      <c r="G50" s="62">
        <f t="shared" si="0"/>
        <v>14</v>
      </c>
    </row>
    <row r="51" spans="1:7" x14ac:dyDescent="0.2">
      <c r="A51" t="s">
        <v>751</v>
      </c>
      <c r="B51" s="62" t="s">
        <v>795</v>
      </c>
      <c r="C51" s="62">
        <v>20</v>
      </c>
      <c r="D51" s="62">
        <v>1000</v>
      </c>
      <c r="E51" s="62">
        <v>0</v>
      </c>
      <c r="F51" s="62">
        <v>0</v>
      </c>
      <c r="G51" s="62">
        <f t="shared" si="0"/>
        <v>0</v>
      </c>
    </row>
    <row r="52" spans="1:7" x14ac:dyDescent="0.2">
      <c r="A52" t="s">
        <v>753</v>
      </c>
      <c r="B52" s="62" t="s">
        <v>795</v>
      </c>
      <c r="C52" s="62">
        <v>10</v>
      </c>
      <c r="D52" s="62">
        <v>1000</v>
      </c>
      <c r="E52" s="62">
        <v>0</v>
      </c>
      <c r="F52" s="62">
        <v>0</v>
      </c>
      <c r="G52" s="62">
        <f t="shared" si="0"/>
        <v>0</v>
      </c>
    </row>
    <row r="53" spans="1:7" x14ac:dyDescent="0.2">
      <c r="A53" t="s">
        <v>755</v>
      </c>
      <c r="B53" s="62" t="s">
        <v>795</v>
      </c>
      <c r="C53" s="62">
        <v>20</v>
      </c>
      <c r="D53" s="62">
        <v>1000</v>
      </c>
      <c r="E53" s="62">
        <v>0</v>
      </c>
      <c r="F53" s="62">
        <v>0</v>
      </c>
      <c r="G53" s="62">
        <f t="shared" si="0"/>
        <v>0</v>
      </c>
    </row>
    <row r="54" spans="1:7" x14ac:dyDescent="0.2">
      <c r="B54" s="62"/>
      <c r="C54" s="62"/>
      <c r="D54" s="62"/>
      <c r="E54" s="62"/>
      <c r="F54" s="62"/>
      <c r="G54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8EE6-30DC-384A-B1C8-DA4AA3060E52}">
  <dimension ref="A1:I111"/>
  <sheetViews>
    <sheetView topLeftCell="A29" zoomScale="125" zoomScaleNormal="141" workbookViewId="0">
      <selection activeCell="G130" sqref="G130"/>
    </sheetView>
  </sheetViews>
  <sheetFormatPr baseColWidth="10" defaultRowHeight="16" x14ac:dyDescent="0.2"/>
  <cols>
    <col min="1" max="1" width="33" bestFit="1" customWidth="1"/>
    <col min="7" max="7" width="12.6640625" bestFit="1" customWidth="1"/>
  </cols>
  <sheetData>
    <row r="1" spans="1:9" x14ac:dyDescent="0.2">
      <c r="A1" t="s">
        <v>508</v>
      </c>
      <c r="B1" t="s">
        <v>513</v>
      </c>
      <c r="C1" t="s">
        <v>517</v>
      </c>
      <c r="D1" t="s">
        <v>514</v>
      </c>
      <c r="E1" t="s">
        <v>515</v>
      </c>
      <c r="F1" t="s">
        <v>516</v>
      </c>
      <c r="G1" t="s">
        <v>518</v>
      </c>
      <c r="H1" t="s">
        <v>634</v>
      </c>
      <c r="I1" t="s">
        <v>633</v>
      </c>
    </row>
    <row r="2" spans="1:9" x14ac:dyDescent="0.2">
      <c r="A2" t="s">
        <v>509</v>
      </c>
      <c r="B2">
        <v>13</v>
      </c>
      <c r="C2">
        <v>3</v>
      </c>
      <c r="D2">
        <v>12</v>
      </c>
      <c r="E2">
        <v>15</v>
      </c>
      <c r="F2">
        <v>17</v>
      </c>
      <c r="G2">
        <v>0</v>
      </c>
      <c r="H2">
        <f>SUM(B2:G2)</f>
        <v>60</v>
      </c>
      <c r="I2">
        <v>1.2</v>
      </c>
    </row>
    <row r="3" spans="1:9" x14ac:dyDescent="0.2">
      <c r="A3" t="s">
        <v>510</v>
      </c>
      <c r="B3">
        <v>0</v>
      </c>
      <c r="C3">
        <v>13</v>
      </c>
      <c r="D3">
        <v>2</v>
      </c>
      <c r="E3">
        <v>40</v>
      </c>
      <c r="F3">
        <v>4</v>
      </c>
      <c r="G3">
        <v>0</v>
      </c>
      <c r="H3">
        <f t="shared" ref="H3:H66" si="0">SUM(B3:G3)</f>
        <v>59</v>
      </c>
      <c r="I3">
        <v>1.2</v>
      </c>
    </row>
    <row r="4" spans="1:9" x14ac:dyDescent="0.2">
      <c r="A4" t="s">
        <v>511</v>
      </c>
      <c r="B4">
        <v>2</v>
      </c>
      <c r="C4">
        <v>6</v>
      </c>
      <c r="D4">
        <v>4</v>
      </c>
      <c r="E4">
        <v>24</v>
      </c>
      <c r="F4">
        <v>0</v>
      </c>
      <c r="G4">
        <v>0</v>
      </c>
      <c r="H4">
        <f t="shared" si="0"/>
        <v>36</v>
      </c>
      <c r="I4">
        <v>1.2</v>
      </c>
    </row>
    <row r="5" spans="1:9" x14ac:dyDescent="0.2">
      <c r="A5" t="s">
        <v>512</v>
      </c>
      <c r="B5">
        <v>143</v>
      </c>
      <c r="C5">
        <v>18</v>
      </c>
      <c r="D5">
        <v>40</v>
      </c>
      <c r="E5">
        <v>54</v>
      </c>
      <c r="F5">
        <v>3</v>
      </c>
      <c r="G5">
        <v>5</v>
      </c>
      <c r="H5">
        <f t="shared" si="0"/>
        <v>263</v>
      </c>
      <c r="I5">
        <v>1.2</v>
      </c>
    </row>
    <row r="6" spans="1:9" x14ac:dyDescent="0.2">
      <c r="A6" t="s">
        <v>519</v>
      </c>
      <c r="B6">
        <v>21</v>
      </c>
      <c r="C6">
        <v>3</v>
      </c>
      <c r="D6">
        <v>6</v>
      </c>
      <c r="E6">
        <v>25</v>
      </c>
      <c r="F6">
        <v>0</v>
      </c>
      <c r="G6">
        <v>0</v>
      </c>
      <c r="H6">
        <f t="shared" si="0"/>
        <v>55</v>
      </c>
      <c r="I6">
        <v>1.2</v>
      </c>
    </row>
    <row r="7" spans="1:9" x14ac:dyDescent="0.2">
      <c r="A7" t="s">
        <v>520</v>
      </c>
      <c r="B7">
        <v>26</v>
      </c>
      <c r="C7">
        <v>6</v>
      </c>
      <c r="D7">
        <v>4</v>
      </c>
      <c r="E7">
        <v>3</v>
      </c>
      <c r="F7">
        <v>1</v>
      </c>
      <c r="G7">
        <v>2</v>
      </c>
      <c r="H7">
        <f t="shared" si="0"/>
        <v>42</v>
      </c>
      <c r="I7">
        <v>1.2</v>
      </c>
    </row>
    <row r="8" spans="1:9" x14ac:dyDescent="0.2">
      <c r="A8" t="s">
        <v>521</v>
      </c>
      <c r="B8">
        <v>4</v>
      </c>
      <c r="C8">
        <v>0</v>
      </c>
      <c r="D8">
        <v>3</v>
      </c>
      <c r="E8">
        <v>2</v>
      </c>
      <c r="F8">
        <v>0</v>
      </c>
      <c r="G8">
        <v>0</v>
      </c>
      <c r="H8">
        <f t="shared" si="0"/>
        <v>9</v>
      </c>
      <c r="I8">
        <v>1.2</v>
      </c>
    </row>
    <row r="9" spans="1:9" x14ac:dyDescent="0.2">
      <c r="A9" t="s">
        <v>522</v>
      </c>
      <c r="B9">
        <v>5</v>
      </c>
      <c r="C9">
        <v>0</v>
      </c>
      <c r="D9">
        <v>3</v>
      </c>
      <c r="E9">
        <v>2</v>
      </c>
      <c r="F9">
        <v>0</v>
      </c>
      <c r="G9">
        <v>0</v>
      </c>
      <c r="H9">
        <f t="shared" si="0"/>
        <v>10</v>
      </c>
      <c r="I9">
        <v>1.2</v>
      </c>
    </row>
    <row r="10" spans="1:9" x14ac:dyDescent="0.2">
      <c r="A10" t="s">
        <v>523</v>
      </c>
      <c r="B10">
        <v>5</v>
      </c>
      <c r="C10">
        <v>1</v>
      </c>
      <c r="D10">
        <v>4</v>
      </c>
      <c r="E10">
        <v>0</v>
      </c>
      <c r="F10">
        <v>3</v>
      </c>
      <c r="G10">
        <v>0</v>
      </c>
      <c r="H10">
        <f t="shared" si="0"/>
        <v>13</v>
      </c>
      <c r="I10">
        <v>1.2</v>
      </c>
    </row>
    <row r="11" spans="1:9" x14ac:dyDescent="0.2">
      <c r="A11" t="s">
        <v>524</v>
      </c>
      <c r="B11">
        <v>2</v>
      </c>
      <c r="C11">
        <v>6</v>
      </c>
      <c r="D11">
        <v>5</v>
      </c>
      <c r="E11">
        <v>6</v>
      </c>
      <c r="F11">
        <v>1</v>
      </c>
      <c r="G11">
        <v>1</v>
      </c>
      <c r="H11">
        <f t="shared" si="0"/>
        <v>21</v>
      </c>
      <c r="I11">
        <v>1.2</v>
      </c>
    </row>
    <row r="12" spans="1:9" x14ac:dyDescent="0.2">
      <c r="A12" t="s">
        <v>525</v>
      </c>
      <c r="B12">
        <v>1</v>
      </c>
      <c r="C12">
        <v>3</v>
      </c>
      <c r="D12">
        <v>1</v>
      </c>
      <c r="E12">
        <v>2</v>
      </c>
      <c r="F12">
        <v>1</v>
      </c>
      <c r="G12">
        <v>0</v>
      </c>
      <c r="H12">
        <f t="shared" si="0"/>
        <v>8</v>
      </c>
      <c r="I12">
        <v>1.2</v>
      </c>
    </row>
    <row r="13" spans="1:9" x14ac:dyDescent="0.2">
      <c r="A13" t="s">
        <v>526</v>
      </c>
      <c r="B13">
        <v>0</v>
      </c>
      <c r="C13">
        <v>3</v>
      </c>
      <c r="D13">
        <v>1</v>
      </c>
      <c r="E13">
        <v>0</v>
      </c>
      <c r="F13">
        <v>0</v>
      </c>
      <c r="G13">
        <v>0</v>
      </c>
      <c r="H13">
        <f t="shared" si="0"/>
        <v>4</v>
      </c>
      <c r="I13">
        <v>1.2</v>
      </c>
    </row>
    <row r="14" spans="1:9" x14ac:dyDescent="0.2">
      <c r="A14" t="s">
        <v>528</v>
      </c>
      <c r="B14">
        <v>4</v>
      </c>
      <c r="C14">
        <v>1</v>
      </c>
      <c r="D14">
        <v>6</v>
      </c>
      <c r="E14">
        <v>6</v>
      </c>
      <c r="F14">
        <v>3</v>
      </c>
      <c r="G14">
        <v>0</v>
      </c>
      <c r="H14">
        <f t="shared" si="0"/>
        <v>20</v>
      </c>
      <c r="I14">
        <v>1.2</v>
      </c>
    </row>
    <row r="15" spans="1:9" x14ac:dyDescent="0.2">
      <c r="A15" t="s">
        <v>529</v>
      </c>
      <c r="B15">
        <v>9</v>
      </c>
      <c r="C15">
        <v>1</v>
      </c>
      <c r="D15">
        <v>5</v>
      </c>
      <c r="E15">
        <v>3</v>
      </c>
      <c r="F15">
        <v>0</v>
      </c>
      <c r="G15">
        <v>0</v>
      </c>
      <c r="H15">
        <f t="shared" si="0"/>
        <v>18</v>
      </c>
      <c r="I15">
        <v>1.2</v>
      </c>
    </row>
    <row r="16" spans="1:9" x14ac:dyDescent="0.2">
      <c r="A16" t="s">
        <v>527</v>
      </c>
      <c r="B16">
        <v>6</v>
      </c>
      <c r="C16">
        <v>0</v>
      </c>
      <c r="D16">
        <v>4</v>
      </c>
      <c r="E16">
        <v>1</v>
      </c>
      <c r="F16">
        <v>3</v>
      </c>
      <c r="G16">
        <v>0</v>
      </c>
      <c r="H16">
        <f t="shared" si="0"/>
        <v>14</v>
      </c>
      <c r="I16">
        <v>1.2</v>
      </c>
    </row>
    <row r="17" spans="1:9" x14ac:dyDescent="0.2">
      <c r="A17" t="s">
        <v>530</v>
      </c>
      <c r="B17">
        <v>7</v>
      </c>
      <c r="C17">
        <v>11</v>
      </c>
      <c r="D17">
        <v>0</v>
      </c>
      <c r="E17">
        <v>2</v>
      </c>
      <c r="F17">
        <v>1</v>
      </c>
      <c r="G17">
        <v>0</v>
      </c>
      <c r="H17">
        <f t="shared" si="0"/>
        <v>21</v>
      </c>
      <c r="I17">
        <v>1.2</v>
      </c>
    </row>
    <row r="18" spans="1:9" x14ac:dyDescent="0.2">
      <c r="A18" t="s">
        <v>531</v>
      </c>
      <c r="B18">
        <v>4</v>
      </c>
      <c r="C18">
        <v>1</v>
      </c>
      <c r="D18">
        <v>2</v>
      </c>
      <c r="E18">
        <v>0</v>
      </c>
      <c r="F18">
        <v>0</v>
      </c>
      <c r="G18">
        <v>0</v>
      </c>
      <c r="H18">
        <f t="shared" si="0"/>
        <v>7</v>
      </c>
      <c r="I18">
        <v>1.2</v>
      </c>
    </row>
    <row r="19" spans="1:9" x14ac:dyDescent="0.2">
      <c r="A19" t="s">
        <v>532</v>
      </c>
      <c r="B19">
        <v>5</v>
      </c>
      <c r="C19">
        <v>0</v>
      </c>
      <c r="D19">
        <v>2</v>
      </c>
      <c r="E19">
        <v>0</v>
      </c>
      <c r="F19">
        <v>0</v>
      </c>
      <c r="G19">
        <v>0</v>
      </c>
      <c r="H19">
        <f t="shared" si="0"/>
        <v>7</v>
      </c>
      <c r="I19">
        <v>1.2</v>
      </c>
    </row>
    <row r="20" spans="1:9" x14ac:dyDescent="0.2">
      <c r="A20" t="s">
        <v>533</v>
      </c>
      <c r="B20">
        <v>7</v>
      </c>
      <c r="C20">
        <v>5</v>
      </c>
      <c r="D20">
        <v>7</v>
      </c>
      <c r="E20">
        <v>19</v>
      </c>
      <c r="F20">
        <v>4</v>
      </c>
      <c r="G20">
        <v>1</v>
      </c>
      <c r="H20">
        <f t="shared" si="0"/>
        <v>43</v>
      </c>
      <c r="I20">
        <v>1.2</v>
      </c>
    </row>
    <row r="21" spans="1:9" x14ac:dyDescent="0.2">
      <c r="A21" t="s">
        <v>534</v>
      </c>
      <c r="B21">
        <v>7</v>
      </c>
      <c r="C21">
        <v>5</v>
      </c>
      <c r="D21">
        <v>3</v>
      </c>
      <c r="E21">
        <v>1</v>
      </c>
      <c r="F21">
        <v>1</v>
      </c>
      <c r="G21">
        <v>0</v>
      </c>
      <c r="H21">
        <f t="shared" si="0"/>
        <v>17</v>
      </c>
      <c r="I21">
        <v>1.2</v>
      </c>
    </row>
    <row r="22" spans="1:9" x14ac:dyDescent="0.2">
      <c r="A22" t="s">
        <v>535</v>
      </c>
      <c r="B22">
        <v>0</v>
      </c>
      <c r="C22">
        <v>2</v>
      </c>
      <c r="D22">
        <v>0</v>
      </c>
      <c r="E22">
        <v>12</v>
      </c>
      <c r="F22">
        <v>0</v>
      </c>
      <c r="G22">
        <v>0</v>
      </c>
      <c r="H22">
        <f t="shared" si="0"/>
        <v>14</v>
      </c>
      <c r="I22">
        <v>1.2</v>
      </c>
    </row>
    <row r="23" spans="1:9" x14ac:dyDescent="0.2">
      <c r="A23" t="s">
        <v>536</v>
      </c>
      <c r="B23">
        <v>134</v>
      </c>
      <c r="C23">
        <v>18</v>
      </c>
      <c r="D23">
        <v>56</v>
      </c>
      <c r="E23">
        <v>400</v>
      </c>
      <c r="F23">
        <v>2</v>
      </c>
      <c r="G23">
        <v>4</v>
      </c>
      <c r="H23">
        <f t="shared" si="0"/>
        <v>614</v>
      </c>
      <c r="I23">
        <v>1.2</v>
      </c>
    </row>
    <row r="24" spans="1:9" x14ac:dyDescent="0.2">
      <c r="A24" t="s">
        <v>537</v>
      </c>
      <c r="B24">
        <v>8</v>
      </c>
      <c r="C24">
        <v>4</v>
      </c>
      <c r="D24">
        <v>2</v>
      </c>
      <c r="E24">
        <v>5</v>
      </c>
      <c r="F24">
        <v>1</v>
      </c>
      <c r="G24">
        <v>0</v>
      </c>
      <c r="H24">
        <f t="shared" si="0"/>
        <v>20</v>
      </c>
      <c r="I24">
        <v>1.2</v>
      </c>
    </row>
    <row r="25" spans="1:9" x14ac:dyDescent="0.2">
      <c r="A25" t="s">
        <v>538</v>
      </c>
      <c r="B25">
        <v>1</v>
      </c>
      <c r="C25">
        <v>1</v>
      </c>
      <c r="D25">
        <v>1</v>
      </c>
      <c r="E25">
        <v>3</v>
      </c>
      <c r="F25">
        <v>1</v>
      </c>
      <c r="G25">
        <v>0</v>
      </c>
      <c r="H25">
        <f t="shared" si="0"/>
        <v>7</v>
      </c>
      <c r="I25">
        <v>1.2</v>
      </c>
    </row>
    <row r="26" spans="1:9" x14ac:dyDescent="0.2">
      <c r="A26" t="s">
        <v>539</v>
      </c>
      <c r="B26">
        <v>52</v>
      </c>
      <c r="C26">
        <v>23</v>
      </c>
      <c r="D26">
        <v>33</v>
      </c>
      <c r="E26">
        <v>125</v>
      </c>
      <c r="F26">
        <v>0</v>
      </c>
      <c r="G26">
        <v>0</v>
      </c>
      <c r="H26">
        <f t="shared" si="0"/>
        <v>233</v>
      </c>
      <c r="I26">
        <v>1.2</v>
      </c>
    </row>
    <row r="27" spans="1:9" x14ac:dyDescent="0.2">
      <c r="A27" t="s">
        <v>540</v>
      </c>
      <c r="B27">
        <v>7</v>
      </c>
      <c r="C27">
        <v>0</v>
      </c>
      <c r="D27">
        <v>3</v>
      </c>
      <c r="E27">
        <v>23</v>
      </c>
      <c r="F27">
        <v>0</v>
      </c>
      <c r="G27">
        <v>0</v>
      </c>
      <c r="H27">
        <f t="shared" si="0"/>
        <v>33</v>
      </c>
      <c r="I27">
        <v>1.2</v>
      </c>
    </row>
    <row r="28" spans="1:9" x14ac:dyDescent="0.2">
      <c r="A28" t="s">
        <v>541</v>
      </c>
      <c r="B28">
        <v>5</v>
      </c>
      <c r="C28">
        <v>2</v>
      </c>
      <c r="D28">
        <v>2</v>
      </c>
      <c r="E28">
        <v>16</v>
      </c>
      <c r="F28">
        <v>0</v>
      </c>
      <c r="G28">
        <v>0</v>
      </c>
      <c r="H28">
        <f t="shared" si="0"/>
        <v>25</v>
      </c>
      <c r="I28">
        <v>1.2</v>
      </c>
    </row>
    <row r="29" spans="1:9" x14ac:dyDescent="0.2">
      <c r="A29" t="s">
        <v>542</v>
      </c>
      <c r="B29">
        <v>161</v>
      </c>
      <c r="C29">
        <v>16</v>
      </c>
      <c r="D29">
        <v>99</v>
      </c>
      <c r="E29">
        <v>129</v>
      </c>
      <c r="F29">
        <v>0</v>
      </c>
      <c r="G29">
        <v>4</v>
      </c>
      <c r="H29">
        <f t="shared" si="0"/>
        <v>409</v>
      </c>
      <c r="I29">
        <v>1.2</v>
      </c>
    </row>
    <row r="30" spans="1:9" x14ac:dyDescent="0.2">
      <c r="A30" t="s">
        <v>543</v>
      </c>
      <c r="B30">
        <v>47</v>
      </c>
      <c r="C30">
        <v>3</v>
      </c>
      <c r="D30">
        <v>19</v>
      </c>
      <c r="E30">
        <v>39</v>
      </c>
      <c r="F30">
        <v>3</v>
      </c>
      <c r="G30">
        <v>0</v>
      </c>
      <c r="H30">
        <f t="shared" si="0"/>
        <v>111</v>
      </c>
      <c r="I30">
        <v>1.2</v>
      </c>
    </row>
    <row r="31" spans="1:9" x14ac:dyDescent="0.2">
      <c r="A31" t="s">
        <v>543</v>
      </c>
      <c r="B31">
        <v>47</v>
      </c>
      <c r="C31">
        <v>3</v>
      </c>
      <c r="D31">
        <v>19</v>
      </c>
      <c r="E31">
        <v>39</v>
      </c>
      <c r="F31">
        <v>3</v>
      </c>
      <c r="G31">
        <v>0</v>
      </c>
      <c r="H31">
        <f t="shared" si="0"/>
        <v>111</v>
      </c>
      <c r="I31">
        <v>1.2</v>
      </c>
    </row>
    <row r="32" spans="1:9" x14ac:dyDescent="0.2">
      <c r="A32" t="s">
        <v>544</v>
      </c>
      <c r="B32">
        <v>0</v>
      </c>
      <c r="C32">
        <v>0</v>
      </c>
      <c r="D32">
        <v>1</v>
      </c>
      <c r="E32">
        <v>4</v>
      </c>
      <c r="F32">
        <v>0</v>
      </c>
      <c r="G32">
        <v>0</v>
      </c>
      <c r="H32">
        <f t="shared" si="0"/>
        <v>5</v>
      </c>
      <c r="I32">
        <v>1.2</v>
      </c>
    </row>
    <row r="33" spans="1:9" x14ac:dyDescent="0.2">
      <c r="A33" t="s">
        <v>545</v>
      </c>
      <c r="B33">
        <v>0</v>
      </c>
      <c r="C33">
        <v>0</v>
      </c>
      <c r="D33">
        <v>1</v>
      </c>
      <c r="E33">
        <v>5</v>
      </c>
      <c r="F33">
        <v>0</v>
      </c>
      <c r="G33">
        <v>0</v>
      </c>
      <c r="H33">
        <f t="shared" si="0"/>
        <v>6</v>
      </c>
      <c r="I33">
        <v>1.2</v>
      </c>
    </row>
    <row r="34" spans="1:9" x14ac:dyDescent="0.2">
      <c r="A34" t="s">
        <v>546</v>
      </c>
      <c r="B34">
        <v>2</v>
      </c>
      <c r="C34">
        <v>0</v>
      </c>
      <c r="D34">
        <v>7</v>
      </c>
      <c r="E34">
        <v>8</v>
      </c>
      <c r="F34">
        <v>2</v>
      </c>
      <c r="G34">
        <v>0</v>
      </c>
      <c r="H34">
        <f t="shared" si="0"/>
        <v>19</v>
      </c>
      <c r="I34">
        <v>1.2</v>
      </c>
    </row>
    <row r="35" spans="1:9" x14ac:dyDescent="0.2">
      <c r="A35" t="s">
        <v>547</v>
      </c>
      <c r="B35">
        <v>2</v>
      </c>
      <c r="C35">
        <v>0</v>
      </c>
      <c r="D35">
        <v>4</v>
      </c>
      <c r="E35">
        <v>6</v>
      </c>
      <c r="F35">
        <v>0</v>
      </c>
      <c r="G35">
        <v>0</v>
      </c>
      <c r="H35">
        <f t="shared" si="0"/>
        <v>12</v>
      </c>
      <c r="I35">
        <v>1.2</v>
      </c>
    </row>
    <row r="36" spans="1:9" x14ac:dyDescent="0.2">
      <c r="A36" t="s">
        <v>548</v>
      </c>
      <c r="B36">
        <v>110</v>
      </c>
      <c r="C36">
        <v>3</v>
      </c>
      <c r="D36">
        <v>94</v>
      </c>
      <c r="E36">
        <v>122</v>
      </c>
      <c r="F36">
        <v>2</v>
      </c>
      <c r="G36">
        <v>2</v>
      </c>
      <c r="H36">
        <f t="shared" si="0"/>
        <v>333</v>
      </c>
      <c r="I36">
        <v>1.2</v>
      </c>
    </row>
    <row r="37" spans="1:9" x14ac:dyDescent="0.2">
      <c r="A37" t="s">
        <v>549</v>
      </c>
      <c r="B37">
        <v>288</v>
      </c>
      <c r="C37">
        <v>18</v>
      </c>
      <c r="D37">
        <v>179</v>
      </c>
      <c r="E37">
        <v>115</v>
      </c>
      <c r="F37">
        <v>1</v>
      </c>
      <c r="G37">
        <v>3</v>
      </c>
      <c r="H37">
        <f t="shared" si="0"/>
        <v>604</v>
      </c>
      <c r="I37">
        <v>1.2</v>
      </c>
    </row>
    <row r="38" spans="1:9" x14ac:dyDescent="0.2">
      <c r="A38" t="s">
        <v>550</v>
      </c>
      <c r="B38">
        <v>7</v>
      </c>
      <c r="C38">
        <v>0</v>
      </c>
      <c r="D38">
        <v>6</v>
      </c>
      <c r="E38">
        <v>7</v>
      </c>
      <c r="F38">
        <v>0</v>
      </c>
      <c r="G38">
        <v>0</v>
      </c>
      <c r="H38">
        <f t="shared" si="0"/>
        <v>20</v>
      </c>
      <c r="I38">
        <v>1.2</v>
      </c>
    </row>
    <row r="39" spans="1:9" x14ac:dyDescent="0.2">
      <c r="A39" t="s">
        <v>551</v>
      </c>
      <c r="B39">
        <v>7</v>
      </c>
      <c r="C39">
        <v>0</v>
      </c>
      <c r="D39">
        <v>6</v>
      </c>
      <c r="E39">
        <v>8</v>
      </c>
      <c r="F39">
        <v>1</v>
      </c>
      <c r="G39">
        <v>0</v>
      </c>
      <c r="H39">
        <f t="shared" si="0"/>
        <v>22</v>
      </c>
      <c r="I39">
        <v>1.2</v>
      </c>
    </row>
    <row r="40" spans="1:9" x14ac:dyDescent="0.2">
      <c r="A40" t="s">
        <v>552</v>
      </c>
      <c r="B40">
        <v>1</v>
      </c>
      <c r="C40">
        <v>0</v>
      </c>
      <c r="D40">
        <v>5</v>
      </c>
      <c r="E40">
        <v>6</v>
      </c>
      <c r="F40">
        <v>0</v>
      </c>
      <c r="G40">
        <v>0</v>
      </c>
      <c r="H40">
        <f t="shared" si="0"/>
        <v>12</v>
      </c>
      <c r="I40">
        <v>1.2</v>
      </c>
    </row>
    <row r="41" spans="1:9" x14ac:dyDescent="0.2">
      <c r="A41" t="s">
        <v>553</v>
      </c>
      <c r="B41">
        <v>1</v>
      </c>
      <c r="C41">
        <v>0</v>
      </c>
      <c r="D41">
        <v>1</v>
      </c>
      <c r="E41">
        <v>5</v>
      </c>
      <c r="F41">
        <v>0</v>
      </c>
      <c r="G41">
        <v>0</v>
      </c>
      <c r="H41">
        <f t="shared" si="0"/>
        <v>7</v>
      </c>
      <c r="I41">
        <v>1.2</v>
      </c>
    </row>
    <row r="42" spans="1:9" x14ac:dyDescent="0.2">
      <c r="A42" t="s">
        <v>554</v>
      </c>
      <c r="B42">
        <v>153</v>
      </c>
      <c r="C42">
        <v>8</v>
      </c>
      <c r="D42">
        <v>85</v>
      </c>
      <c r="E42">
        <v>60</v>
      </c>
      <c r="F42">
        <v>0</v>
      </c>
      <c r="G42">
        <v>0</v>
      </c>
      <c r="H42">
        <f t="shared" si="0"/>
        <v>306</v>
      </c>
      <c r="I42">
        <v>1.2</v>
      </c>
    </row>
    <row r="43" spans="1:9" x14ac:dyDescent="0.2">
      <c r="A43" t="s">
        <v>555</v>
      </c>
      <c r="B43">
        <v>11</v>
      </c>
      <c r="C43">
        <v>4</v>
      </c>
      <c r="D43">
        <v>18</v>
      </c>
      <c r="E43">
        <v>84</v>
      </c>
      <c r="F43">
        <v>2</v>
      </c>
      <c r="G43">
        <v>0</v>
      </c>
      <c r="H43">
        <f t="shared" si="0"/>
        <v>119</v>
      </c>
      <c r="I43">
        <v>0.4</v>
      </c>
    </row>
    <row r="44" spans="1:9" x14ac:dyDescent="0.2">
      <c r="A44" t="s">
        <v>556</v>
      </c>
      <c r="B44">
        <v>3</v>
      </c>
      <c r="C44">
        <v>0</v>
      </c>
      <c r="D44">
        <v>3</v>
      </c>
      <c r="E44">
        <v>15</v>
      </c>
      <c r="F44">
        <v>1</v>
      </c>
      <c r="G44">
        <v>1</v>
      </c>
      <c r="H44">
        <f t="shared" si="0"/>
        <v>23</v>
      </c>
      <c r="I44">
        <v>0.4</v>
      </c>
    </row>
    <row r="45" spans="1:9" x14ac:dyDescent="0.2">
      <c r="A45" t="s">
        <v>557</v>
      </c>
      <c r="B45">
        <v>4</v>
      </c>
      <c r="C45">
        <v>0</v>
      </c>
      <c r="D45">
        <v>2</v>
      </c>
      <c r="E45">
        <v>12</v>
      </c>
      <c r="F45">
        <v>2</v>
      </c>
      <c r="G45">
        <v>0</v>
      </c>
      <c r="H45">
        <f t="shared" si="0"/>
        <v>20</v>
      </c>
      <c r="I45">
        <v>0.4</v>
      </c>
    </row>
    <row r="46" spans="1:9" x14ac:dyDescent="0.2">
      <c r="A46" t="s">
        <v>558</v>
      </c>
      <c r="B46">
        <v>1</v>
      </c>
      <c r="C46">
        <v>0</v>
      </c>
      <c r="D46">
        <v>2</v>
      </c>
      <c r="E46">
        <v>18</v>
      </c>
      <c r="F46">
        <v>0</v>
      </c>
      <c r="G46">
        <v>0</v>
      </c>
      <c r="H46">
        <f t="shared" si="0"/>
        <v>21</v>
      </c>
      <c r="I46">
        <v>0.4</v>
      </c>
    </row>
    <row r="47" spans="1:9" x14ac:dyDescent="0.2">
      <c r="A47" t="s">
        <v>559</v>
      </c>
      <c r="B47">
        <v>2</v>
      </c>
      <c r="C47">
        <v>0</v>
      </c>
      <c r="D47">
        <v>0</v>
      </c>
      <c r="E47">
        <v>13</v>
      </c>
      <c r="F47">
        <v>0</v>
      </c>
      <c r="G47">
        <v>0</v>
      </c>
      <c r="H47">
        <f t="shared" si="0"/>
        <v>15</v>
      </c>
      <c r="I47">
        <v>0.4</v>
      </c>
    </row>
    <row r="48" spans="1:9" x14ac:dyDescent="0.2">
      <c r="A48" t="s">
        <v>560</v>
      </c>
      <c r="B48">
        <v>26</v>
      </c>
      <c r="C48">
        <v>0</v>
      </c>
      <c r="D48">
        <v>8</v>
      </c>
      <c r="E48">
        <v>70</v>
      </c>
      <c r="F48">
        <v>0</v>
      </c>
      <c r="G48">
        <v>0</v>
      </c>
      <c r="H48">
        <f t="shared" si="0"/>
        <v>104</v>
      </c>
      <c r="I48">
        <v>0.4</v>
      </c>
    </row>
    <row r="49" spans="1:9" x14ac:dyDescent="0.2">
      <c r="A49" t="s">
        <v>561</v>
      </c>
      <c r="B49">
        <v>1</v>
      </c>
      <c r="C49">
        <v>1</v>
      </c>
      <c r="D49">
        <v>4</v>
      </c>
      <c r="E49">
        <v>8</v>
      </c>
      <c r="F49">
        <v>0</v>
      </c>
      <c r="G49">
        <v>0</v>
      </c>
      <c r="H49">
        <f t="shared" si="0"/>
        <v>14</v>
      </c>
      <c r="I49">
        <v>0.4</v>
      </c>
    </row>
    <row r="50" spans="1:9" x14ac:dyDescent="0.2">
      <c r="A50" t="s">
        <v>562</v>
      </c>
      <c r="B50">
        <v>2</v>
      </c>
      <c r="C50">
        <v>0</v>
      </c>
      <c r="D50">
        <v>2</v>
      </c>
      <c r="E50">
        <v>7</v>
      </c>
      <c r="F50">
        <v>4</v>
      </c>
      <c r="G50">
        <v>0</v>
      </c>
      <c r="H50">
        <f t="shared" si="0"/>
        <v>15</v>
      </c>
      <c r="I50">
        <v>0.4</v>
      </c>
    </row>
    <row r="51" spans="1:9" x14ac:dyDescent="0.2">
      <c r="A51" t="s">
        <v>563</v>
      </c>
      <c r="B51">
        <v>17</v>
      </c>
      <c r="C51">
        <v>0</v>
      </c>
      <c r="D51">
        <v>15</v>
      </c>
      <c r="E51">
        <v>13</v>
      </c>
      <c r="F51">
        <v>0</v>
      </c>
      <c r="G51">
        <v>0</v>
      </c>
      <c r="H51">
        <f t="shared" si="0"/>
        <v>45</v>
      </c>
      <c r="I51">
        <v>0.4</v>
      </c>
    </row>
    <row r="52" spans="1:9" x14ac:dyDescent="0.2">
      <c r="A52" t="s">
        <v>564</v>
      </c>
      <c r="B52">
        <v>3</v>
      </c>
      <c r="C52">
        <v>0</v>
      </c>
      <c r="D52">
        <v>4</v>
      </c>
      <c r="E52">
        <v>11</v>
      </c>
      <c r="F52">
        <v>1</v>
      </c>
      <c r="G52">
        <v>0</v>
      </c>
      <c r="H52">
        <f t="shared" si="0"/>
        <v>19</v>
      </c>
      <c r="I52">
        <v>0.4</v>
      </c>
    </row>
    <row r="53" spans="1:9" x14ac:dyDescent="0.2">
      <c r="A53" t="s">
        <v>565</v>
      </c>
      <c r="B53">
        <v>3</v>
      </c>
      <c r="C53">
        <v>0</v>
      </c>
      <c r="D53">
        <v>6</v>
      </c>
      <c r="E53">
        <v>2</v>
      </c>
      <c r="F53">
        <v>0</v>
      </c>
      <c r="G53">
        <v>0</v>
      </c>
      <c r="H53">
        <f t="shared" si="0"/>
        <v>11</v>
      </c>
      <c r="I53">
        <v>0.4</v>
      </c>
    </row>
    <row r="54" spans="1:9" x14ac:dyDescent="0.2">
      <c r="A54" t="s">
        <v>566</v>
      </c>
      <c r="B54">
        <v>2</v>
      </c>
      <c r="C54">
        <v>0</v>
      </c>
      <c r="D54">
        <v>6</v>
      </c>
      <c r="E54">
        <v>2</v>
      </c>
      <c r="F54">
        <v>0</v>
      </c>
      <c r="G54">
        <v>0</v>
      </c>
      <c r="H54">
        <f t="shared" si="0"/>
        <v>10</v>
      </c>
      <c r="I54">
        <v>0.4</v>
      </c>
    </row>
    <row r="55" spans="1:9" x14ac:dyDescent="0.2">
      <c r="A55" t="s">
        <v>567</v>
      </c>
      <c r="B55">
        <v>0</v>
      </c>
      <c r="C55">
        <v>0</v>
      </c>
      <c r="D55">
        <v>0</v>
      </c>
      <c r="E55">
        <v>4</v>
      </c>
      <c r="F55">
        <v>0</v>
      </c>
      <c r="G55">
        <v>0</v>
      </c>
      <c r="H55">
        <f t="shared" si="0"/>
        <v>4</v>
      </c>
      <c r="I55">
        <v>0.4</v>
      </c>
    </row>
    <row r="56" spans="1:9" x14ac:dyDescent="0.2">
      <c r="A56" t="s">
        <v>568</v>
      </c>
      <c r="B56">
        <v>1</v>
      </c>
      <c r="C56">
        <v>0</v>
      </c>
      <c r="D56">
        <v>3</v>
      </c>
      <c r="E56">
        <v>2</v>
      </c>
      <c r="F56">
        <v>2</v>
      </c>
      <c r="G56">
        <v>1</v>
      </c>
      <c r="H56">
        <f t="shared" si="0"/>
        <v>9</v>
      </c>
      <c r="I56">
        <v>0.4</v>
      </c>
    </row>
    <row r="57" spans="1:9" x14ac:dyDescent="0.2">
      <c r="A57" t="s">
        <v>569</v>
      </c>
      <c r="B57">
        <v>11</v>
      </c>
      <c r="C57">
        <v>2</v>
      </c>
      <c r="D57">
        <v>13</v>
      </c>
      <c r="E57">
        <v>19</v>
      </c>
      <c r="F57">
        <v>0</v>
      </c>
      <c r="G57">
        <v>0</v>
      </c>
      <c r="H57">
        <f t="shared" si="0"/>
        <v>45</v>
      </c>
      <c r="I57">
        <v>0.4</v>
      </c>
    </row>
    <row r="58" spans="1:9" x14ac:dyDescent="0.2">
      <c r="A58" t="s">
        <v>570</v>
      </c>
      <c r="B58">
        <v>3</v>
      </c>
      <c r="C58">
        <v>1</v>
      </c>
      <c r="D58">
        <v>1</v>
      </c>
      <c r="E58">
        <v>3</v>
      </c>
      <c r="F58">
        <v>2</v>
      </c>
      <c r="G58">
        <v>0</v>
      </c>
      <c r="H58">
        <f t="shared" si="0"/>
        <v>10</v>
      </c>
      <c r="I58">
        <v>0.4</v>
      </c>
    </row>
    <row r="59" spans="1:9" x14ac:dyDescent="0.2">
      <c r="A59" t="s">
        <v>571</v>
      </c>
      <c r="B59">
        <v>1</v>
      </c>
      <c r="C59">
        <v>0</v>
      </c>
      <c r="D59">
        <v>1</v>
      </c>
      <c r="E59">
        <v>7</v>
      </c>
      <c r="F59">
        <v>1</v>
      </c>
      <c r="G59">
        <v>0</v>
      </c>
      <c r="H59">
        <f t="shared" si="0"/>
        <v>10</v>
      </c>
      <c r="I59">
        <v>0.4</v>
      </c>
    </row>
    <row r="60" spans="1:9" x14ac:dyDescent="0.2">
      <c r="A60" t="s">
        <v>572</v>
      </c>
      <c r="B60">
        <v>8</v>
      </c>
      <c r="C60">
        <v>0</v>
      </c>
      <c r="D60">
        <v>6</v>
      </c>
      <c r="E60">
        <v>11</v>
      </c>
      <c r="F60">
        <v>1</v>
      </c>
      <c r="G60">
        <v>1</v>
      </c>
      <c r="H60">
        <f t="shared" si="0"/>
        <v>27</v>
      </c>
      <c r="I60">
        <v>0.4</v>
      </c>
    </row>
    <row r="61" spans="1:9" x14ac:dyDescent="0.2">
      <c r="A61" t="s">
        <v>573</v>
      </c>
      <c r="B61">
        <v>3</v>
      </c>
      <c r="C61">
        <v>0</v>
      </c>
      <c r="D61">
        <v>4</v>
      </c>
      <c r="E61">
        <v>2</v>
      </c>
      <c r="F61">
        <v>0</v>
      </c>
      <c r="G61">
        <v>0</v>
      </c>
      <c r="H61">
        <f t="shared" si="0"/>
        <v>9</v>
      </c>
      <c r="I61">
        <v>0.4</v>
      </c>
    </row>
    <row r="62" spans="1:9" x14ac:dyDescent="0.2">
      <c r="A62" t="s">
        <v>574</v>
      </c>
      <c r="B62">
        <v>0</v>
      </c>
      <c r="C62">
        <v>0</v>
      </c>
      <c r="D62">
        <v>1</v>
      </c>
      <c r="E62">
        <v>2</v>
      </c>
      <c r="F62">
        <v>0</v>
      </c>
      <c r="G62">
        <v>0</v>
      </c>
      <c r="H62">
        <f t="shared" si="0"/>
        <v>3</v>
      </c>
      <c r="I62">
        <v>0.4</v>
      </c>
    </row>
    <row r="63" spans="1:9" x14ac:dyDescent="0.2">
      <c r="A63" t="s">
        <v>575</v>
      </c>
      <c r="B63">
        <v>9</v>
      </c>
      <c r="C63">
        <v>0</v>
      </c>
      <c r="D63">
        <v>8</v>
      </c>
      <c r="E63">
        <v>2</v>
      </c>
      <c r="F63">
        <v>0</v>
      </c>
      <c r="G63">
        <v>0</v>
      </c>
      <c r="H63">
        <f t="shared" si="0"/>
        <v>19</v>
      </c>
      <c r="I63">
        <v>0.4</v>
      </c>
    </row>
    <row r="64" spans="1:9" x14ac:dyDescent="0.2">
      <c r="A64" t="s">
        <v>576</v>
      </c>
      <c r="B64">
        <v>2</v>
      </c>
      <c r="C64">
        <v>0</v>
      </c>
      <c r="D64">
        <v>1</v>
      </c>
      <c r="E64">
        <v>3</v>
      </c>
      <c r="F64">
        <v>0</v>
      </c>
      <c r="G64">
        <v>0</v>
      </c>
      <c r="H64">
        <f t="shared" si="0"/>
        <v>6</v>
      </c>
      <c r="I64">
        <v>0.4</v>
      </c>
    </row>
    <row r="65" spans="1:9" x14ac:dyDescent="0.2">
      <c r="A65" t="s">
        <v>577</v>
      </c>
      <c r="B65">
        <v>0</v>
      </c>
      <c r="C65">
        <v>0</v>
      </c>
      <c r="D65">
        <v>1</v>
      </c>
      <c r="E65">
        <v>2</v>
      </c>
      <c r="F65">
        <v>0</v>
      </c>
      <c r="G65">
        <v>0</v>
      </c>
      <c r="H65">
        <f t="shared" si="0"/>
        <v>3</v>
      </c>
      <c r="I65">
        <v>0.4</v>
      </c>
    </row>
    <row r="66" spans="1:9" x14ac:dyDescent="0.2">
      <c r="A66" t="s">
        <v>578</v>
      </c>
      <c r="B66">
        <v>23</v>
      </c>
      <c r="C66">
        <v>1</v>
      </c>
      <c r="D66">
        <v>12</v>
      </c>
      <c r="E66">
        <v>8</v>
      </c>
      <c r="F66">
        <v>0</v>
      </c>
      <c r="G66">
        <v>2</v>
      </c>
      <c r="H66">
        <f t="shared" si="0"/>
        <v>46</v>
      </c>
      <c r="I66">
        <v>0.4</v>
      </c>
    </row>
    <row r="67" spans="1:9" x14ac:dyDescent="0.2">
      <c r="A67" t="s">
        <v>579</v>
      </c>
      <c r="B67">
        <v>4</v>
      </c>
      <c r="C67">
        <v>0</v>
      </c>
      <c r="D67">
        <v>3</v>
      </c>
      <c r="E67">
        <v>0</v>
      </c>
      <c r="F67">
        <v>0</v>
      </c>
      <c r="G67">
        <v>0</v>
      </c>
      <c r="H67">
        <f t="shared" ref="H67:H111" si="1">SUM(B67:G67)</f>
        <v>7</v>
      </c>
      <c r="I67">
        <v>0.4</v>
      </c>
    </row>
    <row r="68" spans="1:9" x14ac:dyDescent="0.2">
      <c r="A68" t="s">
        <v>580</v>
      </c>
      <c r="B68">
        <v>0</v>
      </c>
      <c r="C68">
        <v>0</v>
      </c>
      <c r="D68">
        <v>4</v>
      </c>
      <c r="E68">
        <v>0</v>
      </c>
      <c r="F68">
        <v>0</v>
      </c>
      <c r="G68">
        <v>0</v>
      </c>
      <c r="H68">
        <f t="shared" si="1"/>
        <v>4</v>
      </c>
      <c r="I68">
        <v>0.4</v>
      </c>
    </row>
    <row r="69" spans="1:9" x14ac:dyDescent="0.2">
      <c r="A69" t="s">
        <v>581</v>
      </c>
      <c r="B69">
        <v>12</v>
      </c>
      <c r="C69">
        <v>0</v>
      </c>
      <c r="D69">
        <v>11</v>
      </c>
      <c r="E69">
        <v>8</v>
      </c>
      <c r="F69">
        <v>2</v>
      </c>
      <c r="G69">
        <v>0</v>
      </c>
      <c r="H69">
        <f t="shared" si="1"/>
        <v>33</v>
      </c>
      <c r="I69">
        <v>0.4</v>
      </c>
    </row>
    <row r="70" spans="1:9" x14ac:dyDescent="0.2">
      <c r="A70" t="s">
        <v>582</v>
      </c>
      <c r="B70">
        <v>1</v>
      </c>
      <c r="C70">
        <v>0</v>
      </c>
      <c r="D70">
        <v>2</v>
      </c>
      <c r="E70">
        <v>0</v>
      </c>
      <c r="F70">
        <v>0</v>
      </c>
      <c r="G70">
        <v>1</v>
      </c>
      <c r="H70">
        <f t="shared" si="1"/>
        <v>4</v>
      </c>
      <c r="I70">
        <v>0.4</v>
      </c>
    </row>
    <row r="71" spans="1:9" x14ac:dyDescent="0.2">
      <c r="A71" t="s">
        <v>583</v>
      </c>
      <c r="B71">
        <v>1</v>
      </c>
      <c r="C71">
        <v>0</v>
      </c>
      <c r="D71">
        <v>4</v>
      </c>
      <c r="E71">
        <v>1</v>
      </c>
      <c r="F71">
        <v>0</v>
      </c>
      <c r="G71">
        <v>0</v>
      </c>
      <c r="H71">
        <f t="shared" si="1"/>
        <v>6</v>
      </c>
      <c r="I71">
        <v>0.4</v>
      </c>
    </row>
    <row r="72" spans="1:9" x14ac:dyDescent="0.2">
      <c r="A72" t="s">
        <v>584</v>
      </c>
      <c r="B72">
        <v>13</v>
      </c>
      <c r="C72">
        <v>1</v>
      </c>
      <c r="D72">
        <v>25</v>
      </c>
      <c r="E72">
        <v>11</v>
      </c>
      <c r="F72">
        <v>0</v>
      </c>
      <c r="G72">
        <v>0</v>
      </c>
      <c r="H72">
        <f t="shared" si="1"/>
        <v>50</v>
      </c>
      <c r="I72">
        <v>0.4</v>
      </c>
    </row>
    <row r="73" spans="1:9" x14ac:dyDescent="0.2">
      <c r="A73" t="s">
        <v>585</v>
      </c>
      <c r="B73">
        <v>0</v>
      </c>
      <c r="C73">
        <v>0</v>
      </c>
      <c r="D73">
        <v>2</v>
      </c>
      <c r="E73">
        <v>7</v>
      </c>
      <c r="F73">
        <v>2</v>
      </c>
      <c r="G73">
        <v>0</v>
      </c>
      <c r="H73">
        <f t="shared" si="1"/>
        <v>11</v>
      </c>
      <c r="I73">
        <v>0.4</v>
      </c>
    </row>
    <row r="74" spans="1:9" x14ac:dyDescent="0.2">
      <c r="A74" t="s">
        <v>586</v>
      </c>
      <c r="B74">
        <v>4</v>
      </c>
      <c r="C74">
        <v>0</v>
      </c>
      <c r="D74">
        <v>3</v>
      </c>
      <c r="E74">
        <v>2</v>
      </c>
      <c r="F74">
        <v>0</v>
      </c>
      <c r="G74">
        <v>0</v>
      </c>
      <c r="H74">
        <f t="shared" si="1"/>
        <v>9</v>
      </c>
      <c r="I74">
        <v>0.4</v>
      </c>
    </row>
    <row r="75" spans="1:9" x14ac:dyDescent="0.2">
      <c r="A75" t="s">
        <v>587</v>
      </c>
      <c r="B75">
        <v>12</v>
      </c>
      <c r="C75">
        <v>3</v>
      </c>
      <c r="D75">
        <v>14</v>
      </c>
      <c r="E75">
        <v>8</v>
      </c>
      <c r="F75">
        <v>1</v>
      </c>
      <c r="G75">
        <v>0</v>
      </c>
      <c r="H75">
        <f t="shared" si="1"/>
        <v>38</v>
      </c>
      <c r="I75">
        <v>0.4</v>
      </c>
    </row>
    <row r="76" spans="1:9" x14ac:dyDescent="0.2">
      <c r="A76" t="s">
        <v>588</v>
      </c>
      <c r="B76">
        <v>2</v>
      </c>
      <c r="C76">
        <v>0</v>
      </c>
      <c r="D76">
        <v>2</v>
      </c>
      <c r="E76">
        <v>6</v>
      </c>
      <c r="F76">
        <v>0</v>
      </c>
      <c r="G76">
        <v>1</v>
      </c>
      <c r="H76">
        <f t="shared" si="1"/>
        <v>11</v>
      </c>
      <c r="I76">
        <v>0.4</v>
      </c>
    </row>
    <row r="77" spans="1:9" x14ac:dyDescent="0.2">
      <c r="A77" t="s">
        <v>589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  <c r="H77">
        <f t="shared" si="1"/>
        <v>2</v>
      </c>
      <c r="I77">
        <v>0.4</v>
      </c>
    </row>
    <row r="78" spans="1:9" x14ac:dyDescent="0.2">
      <c r="A78" t="s">
        <v>590</v>
      </c>
      <c r="B78">
        <v>5</v>
      </c>
      <c r="C78">
        <v>0</v>
      </c>
      <c r="D78">
        <v>8</v>
      </c>
      <c r="E78">
        <v>8</v>
      </c>
      <c r="F78">
        <v>1</v>
      </c>
      <c r="G78">
        <v>1</v>
      </c>
      <c r="H78">
        <f t="shared" si="1"/>
        <v>23</v>
      </c>
      <c r="I78">
        <v>0.4</v>
      </c>
    </row>
    <row r="79" spans="1:9" x14ac:dyDescent="0.2">
      <c r="A79" t="s">
        <v>593</v>
      </c>
      <c r="B79">
        <v>1</v>
      </c>
      <c r="C79">
        <v>0</v>
      </c>
      <c r="D79">
        <v>4</v>
      </c>
      <c r="E79">
        <v>3</v>
      </c>
      <c r="F79">
        <v>0</v>
      </c>
      <c r="G79">
        <v>0</v>
      </c>
      <c r="H79">
        <f t="shared" si="1"/>
        <v>8</v>
      </c>
      <c r="I79">
        <v>0.4</v>
      </c>
    </row>
    <row r="80" spans="1:9" x14ac:dyDescent="0.2">
      <c r="A80" t="s">
        <v>591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5</v>
      </c>
      <c r="I80">
        <v>0.4</v>
      </c>
    </row>
    <row r="81" spans="1:9" x14ac:dyDescent="0.2">
      <c r="A81" t="s">
        <v>592</v>
      </c>
      <c r="B81">
        <v>3</v>
      </c>
      <c r="C81">
        <v>0</v>
      </c>
      <c r="D81">
        <v>1</v>
      </c>
      <c r="E81">
        <v>0</v>
      </c>
      <c r="F81">
        <v>0</v>
      </c>
      <c r="G81">
        <v>0</v>
      </c>
      <c r="H81">
        <f t="shared" si="1"/>
        <v>4</v>
      </c>
      <c r="I81">
        <v>0.4</v>
      </c>
    </row>
    <row r="82" spans="1:9" x14ac:dyDescent="0.2">
      <c r="A82" t="s">
        <v>594</v>
      </c>
      <c r="B82">
        <v>20</v>
      </c>
      <c r="C82">
        <v>1</v>
      </c>
      <c r="D82">
        <v>20</v>
      </c>
      <c r="E82">
        <v>23</v>
      </c>
      <c r="F82">
        <v>0</v>
      </c>
      <c r="G82">
        <v>2</v>
      </c>
      <c r="H82">
        <f t="shared" si="1"/>
        <v>66</v>
      </c>
      <c r="I82">
        <v>0.4</v>
      </c>
    </row>
    <row r="83" spans="1:9" x14ac:dyDescent="0.2">
      <c r="A83" t="s">
        <v>595</v>
      </c>
      <c r="B83">
        <v>5</v>
      </c>
      <c r="C83">
        <v>0</v>
      </c>
      <c r="D83">
        <v>2</v>
      </c>
      <c r="E83">
        <v>1</v>
      </c>
      <c r="F83">
        <v>0</v>
      </c>
      <c r="G83">
        <v>0</v>
      </c>
      <c r="H83">
        <f t="shared" si="1"/>
        <v>8</v>
      </c>
      <c r="I83">
        <v>0.4</v>
      </c>
    </row>
    <row r="84" spans="1:9" x14ac:dyDescent="0.2">
      <c r="A84" t="s">
        <v>596</v>
      </c>
      <c r="B84">
        <v>4</v>
      </c>
      <c r="C84">
        <v>0</v>
      </c>
      <c r="D84">
        <v>1</v>
      </c>
      <c r="E84">
        <v>3</v>
      </c>
      <c r="F84">
        <v>0</v>
      </c>
      <c r="G84">
        <v>0</v>
      </c>
      <c r="H84">
        <f t="shared" si="1"/>
        <v>8</v>
      </c>
      <c r="I84">
        <v>0.4</v>
      </c>
    </row>
    <row r="85" spans="1:9" x14ac:dyDescent="0.2">
      <c r="A85" t="s">
        <v>597</v>
      </c>
      <c r="B85">
        <v>4</v>
      </c>
      <c r="C85">
        <v>0</v>
      </c>
      <c r="D85">
        <v>2</v>
      </c>
      <c r="E85">
        <v>0</v>
      </c>
      <c r="F85">
        <v>0</v>
      </c>
      <c r="G85">
        <v>0</v>
      </c>
      <c r="H85">
        <f t="shared" si="1"/>
        <v>6</v>
      </c>
      <c r="I85">
        <v>0.4</v>
      </c>
    </row>
    <row r="86" spans="1:9" x14ac:dyDescent="0.2">
      <c r="A86" t="s">
        <v>598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f t="shared" si="1"/>
        <v>3</v>
      </c>
      <c r="I86">
        <v>0.4</v>
      </c>
    </row>
    <row r="87" spans="1:9" x14ac:dyDescent="0.2">
      <c r="A87" t="s">
        <v>599</v>
      </c>
      <c r="B87">
        <v>5</v>
      </c>
      <c r="C87">
        <v>0</v>
      </c>
      <c r="D87">
        <v>11</v>
      </c>
      <c r="E87">
        <v>0</v>
      </c>
      <c r="F87">
        <v>0</v>
      </c>
      <c r="G87">
        <v>0</v>
      </c>
      <c r="H87">
        <f t="shared" si="1"/>
        <v>16</v>
      </c>
      <c r="I87">
        <v>0.4</v>
      </c>
    </row>
    <row r="88" spans="1:9" x14ac:dyDescent="0.2">
      <c r="A88" t="s">
        <v>600</v>
      </c>
      <c r="B88">
        <v>4</v>
      </c>
      <c r="C88">
        <v>0</v>
      </c>
      <c r="D88">
        <v>2</v>
      </c>
      <c r="E88">
        <v>2</v>
      </c>
      <c r="F88">
        <v>0</v>
      </c>
      <c r="G88">
        <v>0</v>
      </c>
      <c r="H88">
        <f t="shared" si="1"/>
        <v>8</v>
      </c>
      <c r="I88">
        <v>0.4</v>
      </c>
    </row>
    <row r="89" spans="1:9" x14ac:dyDescent="0.2">
      <c r="A89" t="s">
        <v>601</v>
      </c>
      <c r="B89">
        <v>2</v>
      </c>
      <c r="C89">
        <v>0</v>
      </c>
      <c r="D89">
        <v>0</v>
      </c>
      <c r="E89">
        <v>2</v>
      </c>
      <c r="F89">
        <v>0</v>
      </c>
      <c r="G89">
        <v>0</v>
      </c>
      <c r="H89">
        <f t="shared" si="1"/>
        <v>4</v>
      </c>
      <c r="I89">
        <v>0.4</v>
      </c>
    </row>
    <row r="90" spans="1:9" x14ac:dyDescent="0.2">
      <c r="A90" t="s">
        <v>602</v>
      </c>
      <c r="B90">
        <v>40</v>
      </c>
      <c r="C90">
        <v>0</v>
      </c>
      <c r="D90">
        <v>19</v>
      </c>
      <c r="E90">
        <v>3</v>
      </c>
      <c r="F90">
        <v>0</v>
      </c>
      <c r="G90">
        <v>0</v>
      </c>
      <c r="H90">
        <f t="shared" si="1"/>
        <v>62</v>
      </c>
      <c r="I90">
        <v>0.4</v>
      </c>
    </row>
    <row r="91" spans="1:9" x14ac:dyDescent="0.2">
      <c r="A91" t="s">
        <v>603</v>
      </c>
      <c r="B91">
        <v>0</v>
      </c>
      <c r="C91">
        <v>0</v>
      </c>
      <c r="D91">
        <v>4</v>
      </c>
      <c r="E91">
        <v>0</v>
      </c>
      <c r="F91">
        <v>0</v>
      </c>
      <c r="G91">
        <v>0</v>
      </c>
      <c r="H91">
        <f t="shared" si="1"/>
        <v>4</v>
      </c>
      <c r="I91">
        <v>0.4</v>
      </c>
    </row>
    <row r="92" spans="1:9" x14ac:dyDescent="0.2">
      <c r="A92" t="s">
        <v>604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f t="shared" si="1"/>
        <v>2</v>
      </c>
      <c r="I92">
        <v>0.4</v>
      </c>
    </row>
    <row r="93" spans="1:9" x14ac:dyDescent="0.2">
      <c r="A93" t="s">
        <v>605</v>
      </c>
      <c r="B93">
        <v>6</v>
      </c>
      <c r="C93">
        <v>0</v>
      </c>
      <c r="D93">
        <v>7</v>
      </c>
      <c r="E93">
        <v>4</v>
      </c>
      <c r="F93">
        <v>0</v>
      </c>
      <c r="G93">
        <v>0</v>
      </c>
      <c r="H93">
        <f t="shared" si="1"/>
        <v>17</v>
      </c>
      <c r="I93">
        <v>0.4</v>
      </c>
    </row>
    <row r="94" spans="1:9" x14ac:dyDescent="0.2">
      <c r="A94" t="s">
        <v>606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f t="shared" si="1"/>
        <v>2</v>
      </c>
      <c r="I94">
        <v>0.4</v>
      </c>
    </row>
    <row r="95" spans="1:9" x14ac:dyDescent="0.2">
      <c r="A95" t="s">
        <v>607</v>
      </c>
      <c r="B95">
        <v>2</v>
      </c>
      <c r="C95">
        <v>0</v>
      </c>
      <c r="D95">
        <v>1</v>
      </c>
      <c r="E95">
        <v>3</v>
      </c>
      <c r="F95">
        <v>0</v>
      </c>
      <c r="G95">
        <v>0</v>
      </c>
      <c r="H95">
        <f t="shared" si="1"/>
        <v>6</v>
      </c>
      <c r="I95">
        <v>0.4</v>
      </c>
    </row>
    <row r="96" spans="1:9" x14ac:dyDescent="0.2">
      <c r="A96" t="s">
        <v>608</v>
      </c>
      <c r="B96">
        <v>4</v>
      </c>
      <c r="C96">
        <v>0</v>
      </c>
      <c r="D96">
        <v>5</v>
      </c>
      <c r="E96">
        <v>3</v>
      </c>
      <c r="F96">
        <v>2</v>
      </c>
      <c r="G96">
        <v>0</v>
      </c>
      <c r="H96">
        <f t="shared" si="1"/>
        <v>14</v>
      </c>
      <c r="I96">
        <v>0.4</v>
      </c>
    </row>
    <row r="97" spans="1:9" x14ac:dyDescent="0.2">
      <c r="A97" t="s">
        <v>609</v>
      </c>
      <c r="B97">
        <v>1</v>
      </c>
      <c r="C97">
        <v>1</v>
      </c>
      <c r="D97">
        <v>3</v>
      </c>
      <c r="E97">
        <v>0</v>
      </c>
      <c r="F97">
        <v>0</v>
      </c>
      <c r="G97">
        <v>0</v>
      </c>
      <c r="H97">
        <f t="shared" si="1"/>
        <v>5</v>
      </c>
      <c r="I97">
        <v>0.4</v>
      </c>
    </row>
    <row r="98" spans="1:9" x14ac:dyDescent="0.2">
      <c r="A98" t="s">
        <v>610</v>
      </c>
      <c r="B98">
        <v>1</v>
      </c>
      <c r="C98">
        <v>0</v>
      </c>
      <c r="D98">
        <v>0</v>
      </c>
      <c r="E98">
        <v>5</v>
      </c>
      <c r="F98">
        <v>0</v>
      </c>
      <c r="G98">
        <v>0</v>
      </c>
      <c r="H98">
        <f t="shared" si="1"/>
        <v>6</v>
      </c>
      <c r="I98">
        <v>0.4</v>
      </c>
    </row>
    <row r="99" spans="1:9" x14ac:dyDescent="0.2">
      <c r="A99" t="s">
        <v>611</v>
      </c>
      <c r="B99">
        <v>6</v>
      </c>
      <c r="C99">
        <v>1</v>
      </c>
      <c r="D99">
        <v>5</v>
      </c>
      <c r="E99">
        <v>6</v>
      </c>
      <c r="F99">
        <v>0</v>
      </c>
      <c r="G99">
        <v>0</v>
      </c>
      <c r="H99">
        <f t="shared" si="1"/>
        <v>18</v>
      </c>
      <c r="I99">
        <v>0.4</v>
      </c>
    </row>
    <row r="100" spans="1:9" x14ac:dyDescent="0.2">
      <c r="A100" t="s">
        <v>612</v>
      </c>
      <c r="B100">
        <v>6</v>
      </c>
      <c r="C100">
        <v>0</v>
      </c>
      <c r="D100">
        <v>3</v>
      </c>
      <c r="E100">
        <v>1</v>
      </c>
      <c r="F100">
        <v>0</v>
      </c>
      <c r="G100">
        <v>0</v>
      </c>
      <c r="H100">
        <f t="shared" si="1"/>
        <v>10</v>
      </c>
      <c r="I100">
        <v>0.4</v>
      </c>
    </row>
    <row r="101" spans="1:9" x14ac:dyDescent="0.2">
      <c r="A101" t="s">
        <v>613</v>
      </c>
      <c r="B101">
        <v>3</v>
      </c>
      <c r="C101">
        <v>0</v>
      </c>
      <c r="D101">
        <v>5</v>
      </c>
      <c r="E101">
        <v>2</v>
      </c>
      <c r="F101">
        <v>0</v>
      </c>
      <c r="G101">
        <v>1</v>
      </c>
      <c r="H101">
        <f t="shared" si="1"/>
        <v>11</v>
      </c>
      <c r="I101">
        <v>0.4</v>
      </c>
    </row>
    <row r="102" spans="1:9" x14ac:dyDescent="0.2">
      <c r="A102" t="s">
        <v>614</v>
      </c>
      <c r="B102">
        <v>3</v>
      </c>
      <c r="C102">
        <v>1</v>
      </c>
      <c r="D102">
        <v>18</v>
      </c>
      <c r="E102">
        <v>5</v>
      </c>
      <c r="F102">
        <v>0</v>
      </c>
      <c r="G102">
        <v>0</v>
      </c>
      <c r="H102">
        <f t="shared" si="1"/>
        <v>27</v>
      </c>
      <c r="I102">
        <v>0.4</v>
      </c>
    </row>
    <row r="103" spans="1:9" x14ac:dyDescent="0.2">
      <c r="A103" t="s">
        <v>615</v>
      </c>
      <c r="B103">
        <v>2</v>
      </c>
      <c r="C103">
        <v>0</v>
      </c>
      <c r="D103">
        <v>2</v>
      </c>
      <c r="E103">
        <v>1</v>
      </c>
      <c r="F103">
        <v>0</v>
      </c>
      <c r="G103">
        <v>0</v>
      </c>
      <c r="H103">
        <f t="shared" si="1"/>
        <v>5</v>
      </c>
      <c r="I103">
        <v>0.4</v>
      </c>
    </row>
    <row r="104" spans="1:9" x14ac:dyDescent="0.2">
      <c r="A104" t="s">
        <v>616</v>
      </c>
      <c r="B104">
        <v>1</v>
      </c>
      <c r="C104">
        <v>0</v>
      </c>
      <c r="D104">
        <v>3</v>
      </c>
      <c r="E104">
        <v>5</v>
      </c>
      <c r="F104">
        <v>0</v>
      </c>
      <c r="G104">
        <v>0</v>
      </c>
      <c r="H104">
        <f t="shared" si="1"/>
        <v>9</v>
      </c>
      <c r="I104">
        <v>0.4</v>
      </c>
    </row>
    <row r="105" spans="1:9" x14ac:dyDescent="0.2">
      <c r="A105" t="s">
        <v>617</v>
      </c>
      <c r="B105">
        <v>3</v>
      </c>
      <c r="C105">
        <v>2</v>
      </c>
      <c r="D105">
        <v>1</v>
      </c>
      <c r="E105">
        <v>3</v>
      </c>
      <c r="F105">
        <v>0</v>
      </c>
      <c r="G105">
        <v>0</v>
      </c>
      <c r="H105">
        <f t="shared" si="1"/>
        <v>9</v>
      </c>
      <c r="I105">
        <v>0.4</v>
      </c>
    </row>
    <row r="106" spans="1:9" x14ac:dyDescent="0.2">
      <c r="A106" t="s">
        <v>618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f t="shared" si="1"/>
        <v>1</v>
      </c>
      <c r="I106">
        <v>0.4</v>
      </c>
    </row>
    <row r="107" spans="1:9" x14ac:dyDescent="0.2">
      <c r="A107" t="s">
        <v>619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1</v>
      </c>
      <c r="I107">
        <v>0.4</v>
      </c>
    </row>
    <row r="108" spans="1:9" x14ac:dyDescent="0.2">
      <c r="A108" t="s">
        <v>620</v>
      </c>
      <c r="B108">
        <v>4</v>
      </c>
      <c r="C108">
        <v>1</v>
      </c>
      <c r="D108">
        <v>7</v>
      </c>
      <c r="E108">
        <v>2</v>
      </c>
      <c r="F108">
        <v>0</v>
      </c>
      <c r="G108">
        <v>0</v>
      </c>
      <c r="H108">
        <f t="shared" si="1"/>
        <v>14</v>
      </c>
      <c r="I108">
        <v>0.4</v>
      </c>
    </row>
    <row r="109" spans="1:9" x14ac:dyDescent="0.2">
      <c r="A109" t="s">
        <v>621</v>
      </c>
      <c r="B109">
        <v>2</v>
      </c>
      <c r="C109">
        <v>0</v>
      </c>
      <c r="D109">
        <v>3</v>
      </c>
      <c r="E109">
        <v>1</v>
      </c>
      <c r="F109">
        <v>0</v>
      </c>
      <c r="G109">
        <v>0</v>
      </c>
      <c r="H109">
        <f t="shared" si="1"/>
        <v>6</v>
      </c>
      <c r="I109">
        <v>0.4</v>
      </c>
    </row>
    <row r="110" spans="1:9" x14ac:dyDescent="0.2">
      <c r="A110" t="s">
        <v>622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  <c r="I110">
        <v>0.4</v>
      </c>
    </row>
    <row r="111" spans="1:9" x14ac:dyDescent="0.2">
      <c r="A111" t="s">
        <v>623</v>
      </c>
      <c r="B111">
        <v>5</v>
      </c>
      <c r="C111">
        <v>1</v>
      </c>
      <c r="D111">
        <v>13</v>
      </c>
      <c r="E111">
        <v>3</v>
      </c>
      <c r="F111">
        <v>0</v>
      </c>
      <c r="G111">
        <v>1</v>
      </c>
      <c r="H111">
        <f t="shared" si="1"/>
        <v>23</v>
      </c>
      <c r="I111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3CBE-9E6C-B64E-AEB7-1A51D901B241}">
  <dimension ref="A1:Z249"/>
  <sheetViews>
    <sheetView tabSelected="1" zoomScaleNormal="100" workbookViewId="0">
      <selection activeCell="H162" sqref="H162"/>
    </sheetView>
  </sheetViews>
  <sheetFormatPr baseColWidth="10" defaultRowHeight="16" x14ac:dyDescent="0.2"/>
  <cols>
    <col min="1" max="1" width="33" bestFit="1" customWidth="1"/>
    <col min="2" max="5" width="10.83203125" customWidth="1"/>
    <col min="6" max="6" width="12.83203125" customWidth="1"/>
    <col min="9" max="9" width="27" bestFit="1" customWidth="1"/>
    <col min="10" max="12" width="10.83203125" style="25"/>
  </cols>
  <sheetData>
    <row r="1" spans="1:26" x14ac:dyDescent="0.2">
      <c r="A1" s="77" t="s">
        <v>801</v>
      </c>
      <c r="B1" s="77" t="s">
        <v>665</v>
      </c>
      <c r="C1" s="77" t="s">
        <v>697</v>
      </c>
      <c r="D1" s="77" t="s">
        <v>696</v>
      </c>
      <c r="E1" s="77" t="s">
        <v>650</v>
      </c>
      <c r="F1" s="77" t="s">
        <v>700</v>
      </c>
      <c r="G1" s="77" t="s">
        <v>634</v>
      </c>
      <c r="H1" s="77" t="s">
        <v>874</v>
      </c>
      <c r="I1" s="85" t="s">
        <v>835</v>
      </c>
      <c r="J1" s="86" t="s">
        <v>6</v>
      </c>
      <c r="K1" s="86" t="s">
        <v>7</v>
      </c>
      <c r="L1" s="86" t="s">
        <v>860</v>
      </c>
      <c r="M1" s="34" t="s">
        <v>870</v>
      </c>
      <c r="N1" s="86" t="s">
        <v>871</v>
      </c>
    </row>
    <row r="2" spans="1:26" x14ac:dyDescent="0.2">
      <c r="A2" s="77" t="s">
        <v>827</v>
      </c>
      <c r="B2" s="77" t="s">
        <v>806</v>
      </c>
      <c r="C2" s="77">
        <v>1.2</v>
      </c>
      <c r="D2" s="77">
        <v>500</v>
      </c>
      <c r="E2" s="77">
        <v>4</v>
      </c>
      <c r="F2" s="77">
        <v>3</v>
      </c>
      <c r="G2" s="14">
        <f>SUM(E2,F2)</f>
        <v>7</v>
      </c>
      <c r="H2" s="14">
        <f>G2/D2</f>
        <v>1.4E-2</v>
      </c>
      <c r="I2" s="14" t="s">
        <v>643</v>
      </c>
      <c r="J2" s="72">
        <v>34.076990000000002</v>
      </c>
      <c r="K2" s="72">
        <v>-119.60115999999999</v>
      </c>
      <c r="L2" s="74">
        <v>90.472377107200003</v>
      </c>
      <c r="M2" s="76" t="s">
        <v>873</v>
      </c>
      <c r="N2" t="s">
        <v>868</v>
      </c>
      <c r="Q2" s="89"/>
      <c r="R2" s="89"/>
      <c r="S2" s="89"/>
      <c r="T2" s="89"/>
      <c r="U2" s="89"/>
      <c r="V2" s="89"/>
      <c r="W2" s="89"/>
    </row>
    <row r="3" spans="1:26" x14ac:dyDescent="0.2">
      <c r="A3" s="77" t="s">
        <v>828</v>
      </c>
      <c r="B3" s="77" t="s">
        <v>806</v>
      </c>
      <c r="C3" s="77">
        <v>1.2</v>
      </c>
      <c r="D3" s="77">
        <v>500</v>
      </c>
      <c r="E3" s="77">
        <v>2</v>
      </c>
      <c r="F3" s="77">
        <v>2</v>
      </c>
      <c r="G3" s="14">
        <f>SUM(E3,F3)</f>
        <v>4</v>
      </c>
      <c r="H3" s="14">
        <f t="shared" ref="H3:H66" si="0">G3/D3</f>
        <v>8.0000000000000002E-3</v>
      </c>
      <c r="I3" s="14" t="s">
        <v>643</v>
      </c>
      <c r="J3" s="72">
        <v>34.076990000000002</v>
      </c>
      <c r="K3" s="72">
        <v>-119.60115999999999</v>
      </c>
      <c r="L3" s="74">
        <v>90.472377107200003</v>
      </c>
      <c r="M3" s="76" t="s">
        <v>873</v>
      </c>
      <c r="N3" t="s">
        <v>868</v>
      </c>
      <c r="Q3" s="89"/>
      <c r="R3" s="90"/>
      <c r="S3" s="90"/>
      <c r="T3" s="90"/>
      <c r="U3" s="90"/>
      <c r="V3" s="89"/>
      <c r="W3" s="89"/>
    </row>
    <row r="4" spans="1:26" x14ac:dyDescent="0.2">
      <c r="A4" s="77" t="s">
        <v>829</v>
      </c>
      <c r="B4" s="77" t="s">
        <v>806</v>
      </c>
      <c r="C4" s="77">
        <v>1.2</v>
      </c>
      <c r="D4" s="77">
        <v>500</v>
      </c>
      <c r="E4" s="77">
        <v>3</v>
      </c>
      <c r="F4" s="77">
        <v>1</v>
      </c>
      <c r="G4" s="14">
        <f>SUM(E4,F4)</f>
        <v>4</v>
      </c>
      <c r="H4" s="14">
        <f t="shared" si="0"/>
        <v>8.0000000000000002E-3</v>
      </c>
      <c r="I4" s="14" t="s">
        <v>643</v>
      </c>
      <c r="J4" s="72">
        <v>34.076990000000002</v>
      </c>
      <c r="K4" s="72">
        <v>-119.60115999999999</v>
      </c>
      <c r="L4" s="74">
        <v>90.472377107200003</v>
      </c>
      <c r="M4" s="76" t="s">
        <v>873</v>
      </c>
      <c r="N4" t="s">
        <v>868</v>
      </c>
      <c r="Q4" s="89"/>
      <c r="R4" s="89"/>
      <c r="S4" s="89"/>
      <c r="T4" s="89"/>
      <c r="U4" s="89"/>
      <c r="V4" s="89"/>
      <c r="W4" s="91"/>
      <c r="X4" s="62"/>
      <c r="Y4" s="62"/>
      <c r="Z4" s="62"/>
    </row>
    <row r="5" spans="1:26" ht="17" x14ac:dyDescent="0.2">
      <c r="A5" s="77" t="s">
        <v>830</v>
      </c>
      <c r="B5" s="77" t="s">
        <v>806</v>
      </c>
      <c r="C5" s="77">
        <v>1.2</v>
      </c>
      <c r="D5" s="77">
        <v>500</v>
      </c>
      <c r="E5" s="77" t="s">
        <v>873</v>
      </c>
      <c r="F5" s="77" t="s">
        <v>873</v>
      </c>
      <c r="G5" s="14" t="s">
        <v>873</v>
      </c>
      <c r="H5" s="14" t="e">
        <f t="shared" si="0"/>
        <v>#VALUE!</v>
      </c>
      <c r="I5" s="14" t="s">
        <v>643</v>
      </c>
      <c r="J5" s="72" t="s">
        <v>844</v>
      </c>
      <c r="K5" s="74"/>
      <c r="L5" s="74">
        <v>90.555820794599995</v>
      </c>
      <c r="M5" s="76" t="s">
        <v>873</v>
      </c>
      <c r="N5" t="s">
        <v>868</v>
      </c>
      <c r="Q5" s="89"/>
      <c r="R5" s="92"/>
      <c r="S5" s="89"/>
      <c r="T5" s="89"/>
      <c r="U5" s="89"/>
      <c r="V5" s="89"/>
      <c r="W5" s="93"/>
      <c r="X5" s="62"/>
      <c r="Y5" s="62"/>
      <c r="Z5" s="62"/>
    </row>
    <row r="6" spans="1:26" ht="17" x14ac:dyDescent="0.2">
      <c r="A6" s="77" t="s">
        <v>831</v>
      </c>
      <c r="B6" s="77" t="s">
        <v>806</v>
      </c>
      <c r="C6" s="77">
        <v>1.2</v>
      </c>
      <c r="D6" s="77">
        <v>500</v>
      </c>
      <c r="E6" s="77">
        <v>3</v>
      </c>
      <c r="F6" s="77">
        <v>1</v>
      </c>
      <c r="G6" s="14">
        <f>SUM(E6,F6)</f>
        <v>4</v>
      </c>
      <c r="H6" s="14">
        <f t="shared" si="0"/>
        <v>8.0000000000000002E-3</v>
      </c>
      <c r="I6" s="14" t="s">
        <v>643</v>
      </c>
      <c r="J6" s="72" t="s">
        <v>845</v>
      </c>
      <c r="K6" s="74"/>
      <c r="L6" s="74">
        <v>90.555820794599995</v>
      </c>
      <c r="M6" s="76" t="s">
        <v>873</v>
      </c>
      <c r="N6" t="s">
        <v>868</v>
      </c>
      <c r="Q6" s="89"/>
      <c r="R6" s="92"/>
      <c r="S6" s="89"/>
      <c r="T6" s="89"/>
      <c r="U6" s="89"/>
      <c r="V6" s="89"/>
      <c r="W6" s="93"/>
      <c r="X6" s="62"/>
      <c r="Y6" s="62"/>
      <c r="Z6" s="62"/>
    </row>
    <row r="7" spans="1:26" ht="17" x14ac:dyDescent="0.2">
      <c r="A7" s="77" t="s">
        <v>832</v>
      </c>
      <c r="B7" s="77" t="s">
        <v>806</v>
      </c>
      <c r="C7" s="77">
        <v>1.2</v>
      </c>
      <c r="D7" s="77">
        <v>500</v>
      </c>
      <c r="E7" s="77">
        <v>7</v>
      </c>
      <c r="F7" s="77">
        <v>0</v>
      </c>
      <c r="G7" s="14">
        <f>SUM(E7,F7)</f>
        <v>7</v>
      </c>
      <c r="H7" s="14">
        <f t="shared" si="0"/>
        <v>1.4E-2</v>
      </c>
      <c r="I7" s="14" t="s">
        <v>643</v>
      </c>
      <c r="J7" s="72" t="s">
        <v>846</v>
      </c>
      <c r="K7" s="74"/>
      <c r="L7" s="74">
        <v>90.555820794599995</v>
      </c>
      <c r="M7" s="76" t="s">
        <v>873</v>
      </c>
      <c r="N7" t="s">
        <v>868</v>
      </c>
      <c r="Q7" s="89"/>
      <c r="R7" s="92"/>
      <c r="S7" s="89"/>
      <c r="T7" s="89"/>
      <c r="U7" s="89"/>
      <c r="V7" s="89"/>
      <c r="W7" s="93"/>
      <c r="X7" s="62"/>
      <c r="Y7" s="62"/>
      <c r="Z7" s="62"/>
    </row>
    <row r="8" spans="1:26" ht="17" x14ac:dyDescent="0.2">
      <c r="A8" s="14" t="s">
        <v>449</v>
      </c>
      <c r="B8" s="77" t="s">
        <v>806</v>
      </c>
      <c r="C8" s="77">
        <v>1.2</v>
      </c>
      <c r="D8" s="14">
        <v>500</v>
      </c>
      <c r="E8" s="77">
        <v>10</v>
      </c>
      <c r="F8" s="77">
        <v>4</v>
      </c>
      <c r="G8" s="14">
        <f>SUM(E8,F8)</f>
        <v>14</v>
      </c>
      <c r="H8" s="14">
        <f t="shared" si="0"/>
        <v>2.8000000000000001E-2</v>
      </c>
      <c r="I8" s="14" t="s">
        <v>647</v>
      </c>
      <c r="J8" s="14">
        <v>33.933163774500002</v>
      </c>
      <c r="K8" s="14">
        <v>-119.509325809</v>
      </c>
      <c r="L8" s="14">
        <v>808.90156743499995</v>
      </c>
      <c r="M8" s="76" t="s">
        <v>873</v>
      </c>
      <c r="N8" s="72" t="s">
        <v>869</v>
      </c>
      <c r="Q8" s="89"/>
      <c r="R8" s="92"/>
      <c r="S8" s="89"/>
      <c r="T8" s="89"/>
      <c r="U8" s="89"/>
      <c r="V8" s="89"/>
      <c r="W8" s="89"/>
    </row>
    <row r="9" spans="1:26" ht="17" x14ac:dyDescent="0.2">
      <c r="A9" s="77" t="s">
        <v>824</v>
      </c>
      <c r="B9" s="77" t="s">
        <v>806</v>
      </c>
      <c r="C9" s="77">
        <v>1.2</v>
      </c>
      <c r="D9" s="77">
        <v>500</v>
      </c>
      <c r="E9" s="77">
        <v>3</v>
      </c>
      <c r="F9" s="77">
        <v>0</v>
      </c>
      <c r="G9" s="14">
        <f>SUM(E9,F9)</f>
        <v>3</v>
      </c>
      <c r="H9" s="14">
        <f t="shared" si="0"/>
        <v>6.0000000000000001E-3</v>
      </c>
      <c r="I9" s="14" t="s">
        <v>842</v>
      </c>
      <c r="J9" s="74">
        <v>33.933163774500002</v>
      </c>
      <c r="K9" s="74">
        <v>-119.509325809</v>
      </c>
      <c r="L9" s="74">
        <v>808.90156743499995</v>
      </c>
      <c r="M9" s="76" t="s">
        <v>873</v>
      </c>
      <c r="N9" s="72" t="s">
        <v>869</v>
      </c>
      <c r="Q9" s="89"/>
      <c r="R9" s="92"/>
      <c r="S9" s="89"/>
      <c r="T9" s="89"/>
      <c r="U9" s="89"/>
      <c r="V9" s="89"/>
      <c r="W9" s="89"/>
    </row>
    <row r="10" spans="1:26" ht="17" x14ac:dyDescent="0.2">
      <c r="A10" s="77" t="s">
        <v>825</v>
      </c>
      <c r="B10" s="77" t="s">
        <v>806</v>
      </c>
      <c r="C10" s="77">
        <v>1.2</v>
      </c>
      <c r="D10" s="77">
        <v>500</v>
      </c>
      <c r="E10" s="77">
        <v>7</v>
      </c>
      <c r="F10" s="77">
        <v>4</v>
      </c>
      <c r="G10" s="14">
        <f>SUM(E10,F10)</f>
        <v>11</v>
      </c>
      <c r="H10" s="14">
        <f t="shared" si="0"/>
        <v>2.1999999999999999E-2</v>
      </c>
      <c r="I10" s="14" t="s">
        <v>842</v>
      </c>
      <c r="J10" s="74">
        <v>33.933163774500002</v>
      </c>
      <c r="K10" s="74">
        <v>-119.509325809</v>
      </c>
      <c r="L10" s="74">
        <v>808.90156743499995</v>
      </c>
      <c r="M10" s="76" t="s">
        <v>873</v>
      </c>
      <c r="N10" s="72" t="s">
        <v>869</v>
      </c>
      <c r="Q10" s="89"/>
      <c r="R10" s="92"/>
      <c r="S10" s="89"/>
      <c r="T10" s="89"/>
      <c r="U10" s="89"/>
      <c r="V10" s="89"/>
      <c r="W10" s="89"/>
    </row>
    <row r="11" spans="1:26" ht="17" x14ac:dyDescent="0.2">
      <c r="A11" s="77" t="s">
        <v>826</v>
      </c>
      <c r="B11" s="77" t="s">
        <v>806</v>
      </c>
      <c r="C11" s="77">
        <v>1.2</v>
      </c>
      <c r="D11" s="77">
        <v>500</v>
      </c>
      <c r="E11" s="77">
        <v>0</v>
      </c>
      <c r="F11" s="77">
        <v>0</v>
      </c>
      <c r="G11" s="14">
        <v>0</v>
      </c>
      <c r="H11" s="14">
        <f t="shared" si="0"/>
        <v>0</v>
      </c>
      <c r="I11" s="14" t="s">
        <v>842</v>
      </c>
      <c r="J11" s="74">
        <v>33.933163774500002</v>
      </c>
      <c r="K11" s="74">
        <v>-119.509325809</v>
      </c>
      <c r="L11" s="74">
        <v>808.90156743499995</v>
      </c>
      <c r="M11" s="76" t="s">
        <v>873</v>
      </c>
      <c r="N11" s="72" t="s">
        <v>869</v>
      </c>
      <c r="Q11" s="89"/>
      <c r="R11" s="92"/>
      <c r="S11" s="89"/>
      <c r="T11" s="89"/>
      <c r="U11" s="89"/>
      <c r="V11" s="89"/>
      <c r="W11" s="89"/>
    </row>
    <row r="12" spans="1:26" ht="17" x14ac:dyDescent="0.2">
      <c r="A12" s="77" t="s">
        <v>812</v>
      </c>
      <c r="B12" s="77" t="s">
        <v>806</v>
      </c>
      <c r="C12" s="77">
        <v>1.2</v>
      </c>
      <c r="D12" s="77">
        <v>500</v>
      </c>
      <c r="E12" s="77">
        <v>21</v>
      </c>
      <c r="F12" s="77">
        <v>0</v>
      </c>
      <c r="G12" s="77">
        <v>21</v>
      </c>
      <c r="H12" s="14">
        <f t="shared" si="0"/>
        <v>4.2000000000000003E-2</v>
      </c>
      <c r="I12" s="77" t="s">
        <v>840</v>
      </c>
      <c r="J12" s="72">
        <v>37.330083999999999</v>
      </c>
      <c r="K12" s="72">
        <v>-123.07571</v>
      </c>
      <c r="L12" s="74">
        <v>1057.6967601399999</v>
      </c>
      <c r="M12" s="76" t="s">
        <v>873</v>
      </c>
      <c r="N12" s="72" t="s">
        <v>869</v>
      </c>
      <c r="Q12" s="89"/>
      <c r="R12" s="92"/>
      <c r="S12" s="89"/>
      <c r="T12" s="89"/>
      <c r="U12" s="89"/>
      <c r="V12" s="89"/>
      <c r="W12" s="89"/>
    </row>
    <row r="13" spans="1:26" ht="17" x14ac:dyDescent="0.2">
      <c r="A13" s="77" t="s">
        <v>813</v>
      </c>
      <c r="B13" s="77" t="s">
        <v>806</v>
      </c>
      <c r="C13" s="77">
        <v>1.2</v>
      </c>
      <c r="D13" s="77">
        <v>500</v>
      </c>
      <c r="E13" s="77">
        <v>14</v>
      </c>
      <c r="F13" s="77">
        <v>3</v>
      </c>
      <c r="G13" s="77">
        <v>17</v>
      </c>
      <c r="H13" s="14">
        <f t="shared" si="0"/>
        <v>3.4000000000000002E-2</v>
      </c>
      <c r="I13" s="77" t="s">
        <v>840</v>
      </c>
      <c r="J13" s="72">
        <v>37.330083999999999</v>
      </c>
      <c r="K13" s="72">
        <v>-123.07571</v>
      </c>
      <c r="L13" s="74">
        <v>1057.6967601399999</v>
      </c>
      <c r="M13" s="76" t="s">
        <v>873</v>
      </c>
      <c r="N13" s="72" t="s">
        <v>869</v>
      </c>
      <c r="Q13" s="89"/>
      <c r="R13" s="92"/>
      <c r="S13" s="89"/>
      <c r="T13" s="89"/>
      <c r="U13" s="89"/>
      <c r="V13" s="89"/>
      <c r="W13" s="89"/>
    </row>
    <row r="14" spans="1:26" x14ac:dyDescent="0.2">
      <c r="A14" s="77" t="s">
        <v>814</v>
      </c>
      <c r="B14" s="77" t="s">
        <v>806</v>
      </c>
      <c r="C14" s="77">
        <v>1.2</v>
      </c>
      <c r="D14" s="77">
        <v>500</v>
      </c>
      <c r="E14" s="77">
        <v>12</v>
      </c>
      <c r="F14" s="77">
        <v>4</v>
      </c>
      <c r="G14" s="77">
        <v>16</v>
      </c>
      <c r="H14" s="14">
        <f t="shared" si="0"/>
        <v>3.2000000000000001E-2</v>
      </c>
      <c r="I14" s="77" t="s">
        <v>840</v>
      </c>
      <c r="J14" s="72">
        <v>37.330083999999999</v>
      </c>
      <c r="K14" s="72">
        <v>-123.07571</v>
      </c>
      <c r="L14" s="74">
        <v>1057.6967601399999</v>
      </c>
      <c r="M14" s="76" t="s">
        <v>873</v>
      </c>
      <c r="N14" s="72" t="s">
        <v>869</v>
      </c>
      <c r="Q14" s="89"/>
      <c r="R14" s="89"/>
      <c r="S14" s="89"/>
      <c r="T14" s="89"/>
      <c r="U14" s="89"/>
      <c r="V14" s="89"/>
      <c r="W14" s="89"/>
    </row>
    <row r="15" spans="1:26" x14ac:dyDescent="0.2">
      <c r="A15" s="77" t="s">
        <v>821</v>
      </c>
      <c r="B15" s="77" t="s">
        <v>806</v>
      </c>
      <c r="C15" s="77">
        <v>1.2</v>
      </c>
      <c r="D15" s="77">
        <v>500</v>
      </c>
      <c r="E15" s="77">
        <v>3</v>
      </c>
      <c r="F15" s="77">
        <v>2</v>
      </c>
      <c r="G15" s="14">
        <f>SUM(E15,F15)</f>
        <v>5</v>
      </c>
      <c r="H15" s="14">
        <f t="shared" si="0"/>
        <v>0.01</v>
      </c>
      <c r="I15" s="14" t="s">
        <v>640</v>
      </c>
      <c r="J15" s="74">
        <v>33.894328848500002</v>
      </c>
      <c r="K15" s="74">
        <v>-119.706990163</v>
      </c>
      <c r="L15" s="74">
        <v>1100.7020481699999</v>
      </c>
      <c r="M15" s="76" t="s">
        <v>873</v>
      </c>
      <c r="N15" s="72" t="s">
        <v>869</v>
      </c>
      <c r="Q15" s="89"/>
      <c r="R15" s="89"/>
      <c r="S15" s="89"/>
      <c r="T15" s="89"/>
      <c r="U15" s="89"/>
      <c r="V15" s="89"/>
      <c r="W15" s="89"/>
    </row>
    <row r="16" spans="1:26" x14ac:dyDescent="0.2">
      <c r="A16" s="77" t="s">
        <v>822</v>
      </c>
      <c r="B16" s="77" t="s">
        <v>806</v>
      </c>
      <c r="C16" s="77">
        <v>1.2</v>
      </c>
      <c r="D16" s="77">
        <v>500</v>
      </c>
      <c r="E16" s="77">
        <v>0</v>
      </c>
      <c r="F16" s="77">
        <v>0</v>
      </c>
      <c r="G16" s="14">
        <f>SUM(E16,F16)</f>
        <v>0</v>
      </c>
      <c r="H16" s="14">
        <f t="shared" si="0"/>
        <v>0</v>
      </c>
      <c r="I16" s="14" t="s">
        <v>640</v>
      </c>
      <c r="J16" s="74">
        <v>33.894328848500002</v>
      </c>
      <c r="K16" s="74">
        <v>-119.706990163</v>
      </c>
      <c r="L16" s="74">
        <v>1100.7020481699999</v>
      </c>
      <c r="M16" s="76" t="s">
        <v>873</v>
      </c>
      <c r="N16" s="72" t="s">
        <v>869</v>
      </c>
      <c r="Q16" s="89"/>
      <c r="R16" s="89"/>
      <c r="S16" s="89"/>
      <c r="T16" s="89"/>
      <c r="U16" s="89"/>
      <c r="V16" s="89"/>
      <c r="W16" s="89"/>
    </row>
    <row r="17" spans="1:25" x14ac:dyDescent="0.2">
      <c r="A17" s="77" t="s">
        <v>823</v>
      </c>
      <c r="B17" s="77" t="s">
        <v>806</v>
      </c>
      <c r="C17" s="77">
        <v>1.2</v>
      </c>
      <c r="D17" s="77">
        <v>500</v>
      </c>
      <c r="E17" s="77">
        <v>0</v>
      </c>
      <c r="F17" s="77">
        <v>0</v>
      </c>
      <c r="G17" s="14">
        <v>0</v>
      </c>
      <c r="H17" s="14">
        <f t="shared" si="0"/>
        <v>0</v>
      </c>
      <c r="I17" s="14" t="s">
        <v>640</v>
      </c>
      <c r="J17" s="74">
        <v>33.894328848500002</v>
      </c>
      <c r="K17" s="74">
        <v>-119.706990163</v>
      </c>
      <c r="L17" s="74">
        <v>1100.7020481699999</v>
      </c>
      <c r="M17" s="76" t="s">
        <v>873</v>
      </c>
      <c r="N17" s="72" t="s">
        <v>869</v>
      </c>
      <c r="Q17" s="89"/>
      <c r="R17" s="90"/>
      <c r="S17" s="90"/>
      <c r="T17" s="90"/>
      <c r="U17" s="90"/>
      <c r="V17" s="89"/>
      <c r="W17" s="89"/>
    </row>
    <row r="18" spans="1:25" x14ac:dyDescent="0.2">
      <c r="A18" s="77" t="s">
        <v>836</v>
      </c>
      <c r="B18" s="77" t="s">
        <v>806</v>
      </c>
      <c r="C18" s="77">
        <v>1.2</v>
      </c>
      <c r="D18" s="77">
        <v>500</v>
      </c>
      <c r="E18" s="77">
        <v>6</v>
      </c>
      <c r="F18" s="77">
        <v>6</v>
      </c>
      <c r="G18" s="77">
        <v>12</v>
      </c>
      <c r="H18" s="14">
        <f t="shared" si="0"/>
        <v>2.4E-2</v>
      </c>
      <c r="I18" s="72" t="s">
        <v>841</v>
      </c>
      <c r="J18" s="74">
        <v>34.886492256399997</v>
      </c>
      <c r="K18" s="74">
        <v>-121.754374423</v>
      </c>
      <c r="L18" s="74">
        <v>1455.4453820900001</v>
      </c>
      <c r="M18" s="76" t="s">
        <v>873</v>
      </c>
      <c r="N18" s="72" t="s">
        <v>869</v>
      </c>
      <c r="Q18" s="89"/>
      <c r="R18" s="89"/>
      <c r="S18" s="89"/>
      <c r="T18" s="89"/>
      <c r="U18" s="89"/>
      <c r="V18" s="89"/>
      <c r="W18" s="89"/>
    </row>
    <row r="19" spans="1:25" ht="17" x14ac:dyDescent="0.2">
      <c r="A19" s="77" t="s">
        <v>837</v>
      </c>
      <c r="B19" s="77" t="s">
        <v>806</v>
      </c>
      <c r="C19" s="77">
        <v>1.2</v>
      </c>
      <c r="D19" s="77">
        <v>500</v>
      </c>
      <c r="E19" s="77">
        <v>1</v>
      </c>
      <c r="F19" s="77">
        <v>0</v>
      </c>
      <c r="G19" s="77">
        <v>1</v>
      </c>
      <c r="H19" s="14">
        <f t="shared" si="0"/>
        <v>2E-3</v>
      </c>
      <c r="I19" s="72" t="s">
        <v>841</v>
      </c>
      <c r="J19" s="74">
        <v>34.886492256399997</v>
      </c>
      <c r="K19" s="74">
        <v>-121.754374423</v>
      </c>
      <c r="L19" s="74">
        <v>1455.4453820900001</v>
      </c>
      <c r="M19" s="76" t="s">
        <v>873</v>
      </c>
      <c r="N19" s="72" t="s">
        <v>869</v>
      </c>
      <c r="Q19" s="89"/>
      <c r="R19" s="92"/>
      <c r="S19" s="89"/>
      <c r="T19" s="89"/>
      <c r="U19" s="89"/>
      <c r="V19" s="89"/>
      <c r="W19" s="89"/>
    </row>
    <row r="20" spans="1:25" ht="17" x14ac:dyDescent="0.2">
      <c r="A20" s="77" t="s">
        <v>838</v>
      </c>
      <c r="B20" s="77" t="s">
        <v>806</v>
      </c>
      <c r="C20" s="77">
        <v>1.2</v>
      </c>
      <c r="D20" s="77">
        <v>500</v>
      </c>
      <c r="E20" s="77">
        <v>0</v>
      </c>
      <c r="F20" s="77">
        <v>0</v>
      </c>
      <c r="G20" s="77">
        <v>0</v>
      </c>
      <c r="H20" s="14">
        <f t="shared" si="0"/>
        <v>0</v>
      </c>
      <c r="I20" s="72" t="s">
        <v>841</v>
      </c>
      <c r="J20" s="74">
        <v>34.886492256399997</v>
      </c>
      <c r="K20" s="74">
        <v>-121.754374423</v>
      </c>
      <c r="L20" s="74">
        <v>1455.4453820900001</v>
      </c>
      <c r="M20" s="76" t="s">
        <v>873</v>
      </c>
      <c r="N20" s="72" t="s">
        <v>869</v>
      </c>
      <c r="Q20" s="89"/>
      <c r="R20" s="92"/>
      <c r="S20" s="89"/>
      <c r="T20" s="89"/>
      <c r="U20" s="89"/>
      <c r="V20" s="89"/>
      <c r="W20" s="89"/>
    </row>
    <row r="21" spans="1:25" ht="17" x14ac:dyDescent="0.2">
      <c r="A21" s="77" t="s">
        <v>818</v>
      </c>
      <c r="B21" s="77" t="s">
        <v>806</v>
      </c>
      <c r="C21" s="77">
        <v>1.2</v>
      </c>
      <c r="D21" s="77">
        <v>500</v>
      </c>
      <c r="E21" s="77">
        <v>0</v>
      </c>
      <c r="F21" s="77">
        <v>0</v>
      </c>
      <c r="G21" s="14">
        <f>SUM(E21,F21)</f>
        <v>0</v>
      </c>
      <c r="H21" s="14">
        <f t="shared" si="0"/>
        <v>0</v>
      </c>
      <c r="I21" s="14" t="s">
        <v>839</v>
      </c>
      <c r="J21" s="74">
        <v>34.721005803099999</v>
      </c>
      <c r="K21" s="74">
        <v>-121.82513267</v>
      </c>
      <c r="L21" s="74">
        <v>3802.5843905800002</v>
      </c>
      <c r="M21" s="76" t="s">
        <v>873</v>
      </c>
      <c r="N21" t="s">
        <v>866</v>
      </c>
      <c r="Q21" s="89"/>
      <c r="R21" s="92"/>
      <c r="S21" s="89"/>
      <c r="T21" s="89"/>
      <c r="U21" s="89"/>
      <c r="V21" s="89"/>
      <c r="W21" s="89"/>
    </row>
    <row r="22" spans="1:25" ht="17" x14ac:dyDescent="0.2">
      <c r="A22" s="77" t="s">
        <v>819</v>
      </c>
      <c r="B22" s="77" t="s">
        <v>806</v>
      </c>
      <c r="C22" s="77">
        <v>1.2</v>
      </c>
      <c r="D22" s="77">
        <v>500</v>
      </c>
      <c r="E22" s="77">
        <v>0</v>
      </c>
      <c r="F22" s="77">
        <v>0</v>
      </c>
      <c r="G22" s="14">
        <f>SUM(E22,F22)</f>
        <v>0</v>
      </c>
      <c r="H22" s="14">
        <f t="shared" si="0"/>
        <v>0</v>
      </c>
      <c r="I22" s="14" t="s">
        <v>839</v>
      </c>
      <c r="J22" s="74">
        <v>34.721005803099999</v>
      </c>
      <c r="K22" s="74">
        <v>-121.82513267</v>
      </c>
      <c r="L22" s="74">
        <v>3802.5843905800002</v>
      </c>
      <c r="M22" s="76" t="s">
        <v>873</v>
      </c>
      <c r="N22" t="s">
        <v>866</v>
      </c>
      <c r="Q22" s="89"/>
      <c r="R22" s="92"/>
      <c r="S22" s="89"/>
      <c r="T22" s="89"/>
      <c r="U22" s="89"/>
      <c r="V22" s="89"/>
      <c r="W22" s="89"/>
    </row>
    <row r="23" spans="1:25" ht="17" x14ac:dyDescent="0.2">
      <c r="A23" s="77" t="s">
        <v>820</v>
      </c>
      <c r="B23" s="77" t="s">
        <v>806</v>
      </c>
      <c r="C23" s="77">
        <v>1.2</v>
      </c>
      <c r="D23" s="77">
        <v>500</v>
      </c>
      <c r="E23" s="77">
        <v>2</v>
      </c>
      <c r="F23" s="77">
        <v>0</v>
      </c>
      <c r="G23" s="14">
        <f>SUM(E23,F23)</f>
        <v>2</v>
      </c>
      <c r="H23" s="14">
        <f t="shared" si="0"/>
        <v>4.0000000000000001E-3</v>
      </c>
      <c r="I23" s="14" t="s">
        <v>839</v>
      </c>
      <c r="J23" s="74">
        <v>34.721005803099999</v>
      </c>
      <c r="K23" s="74">
        <v>-121.82513267</v>
      </c>
      <c r="L23" s="74">
        <v>3802.5843905800002</v>
      </c>
      <c r="M23" s="76" t="s">
        <v>873</v>
      </c>
      <c r="N23" t="s">
        <v>866</v>
      </c>
      <c r="Q23" s="89"/>
      <c r="R23" s="92"/>
      <c r="S23" s="89"/>
      <c r="T23" s="89"/>
      <c r="U23" s="89"/>
      <c r="V23" s="89"/>
      <c r="W23" s="89"/>
    </row>
    <row r="24" spans="1:25" ht="17" x14ac:dyDescent="0.2">
      <c r="A24" s="77" t="s">
        <v>673</v>
      </c>
      <c r="B24" s="77" t="s">
        <v>26</v>
      </c>
      <c r="C24" s="77">
        <v>1.2</v>
      </c>
      <c r="D24" s="77">
        <v>5100</v>
      </c>
      <c r="E24" s="77">
        <v>246</v>
      </c>
      <c r="F24" s="77">
        <v>79</v>
      </c>
      <c r="G24" s="14">
        <f>SUM(E24,F24)</f>
        <v>325</v>
      </c>
      <c r="H24" s="14">
        <f t="shared" si="0"/>
        <v>6.3725490196078427E-2</v>
      </c>
      <c r="I24" s="14" t="s">
        <v>647</v>
      </c>
      <c r="J24" s="74">
        <v>35.543266426499997</v>
      </c>
      <c r="K24" s="74">
        <v>-122.818777998</v>
      </c>
      <c r="L24" s="74">
        <v>47.977689666800003</v>
      </c>
      <c r="M24" s="76" t="s">
        <v>861</v>
      </c>
      <c r="N24" s="72" t="s">
        <v>873</v>
      </c>
      <c r="Q24" s="89"/>
      <c r="R24" s="92"/>
      <c r="S24" s="89"/>
      <c r="T24" s="89"/>
      <c r="U24" s="89"/>
      <c r="V24" s="89"/>
      <c r="W24" s="89"/>
    </row>
    <row r="25" spans="1:25" ht="17" x14ac:dyDescent="0.2">
      <c r="A25" s="77" t="s">
        <v>530</v>
      </c>
      <c r="B25" s="77" t="s">
        <v>26</v>
      </c>
      <c r="C25" s="77">
        <v>1.2</v>
      </c>
      <c r="D25" s="77">
        <v>50</v>
      </c>
      <c r="E25" s="77">
        <v>7</v>
      </c>
      <c r="F25" s="77">
        <v>14</v>
      </c>
      <c r="G25" s="77">
        <v>21</v>
      </c>
      <c r="H25" s="14">
        <f t="shared" si="0"/>
        <v>0.42</v>
      </c>
      <c r="I25" s="74" t="s">
        <v>636</v>
      </c>
      <c r="J25" s="74">
        <v>33.993239866700002</v>
      </c>
      <c r="K25" s="74">
        <v>-119.345795861</v>
      </c>
      <c r="L25" s="74">
        <v>49.624867870199999</v>
      </c>
      <c r="M25" s="76" t="s">
        <v>861</v>
      </c>
      <c r="N25" s="72" t="s">
        <v>873</v>
      </c>
      <c r="Q25" s="89"/>
      <c r="R25" s="92"/>
      <c r="S25" s="89"/>
      <c r="T25" s="89"/>
      <c r="U25" s="89"/>
      <c r="V25" s="89"/>
      <c r="W25" s="89"/>
    </row>
    <row r="26" spans="1:25" ht="17" x14ac:dyDescent="0.2">
      <c r="A26" s="77" t="s">
        <v>691</v>
      </c>
      <c r="B26" s="77" t="s">
        <v>26</v>
      </c>
      <c r="C26" s="77">
        <v>0.4</v>
      </c>
      <c r="D26" s="77">
        <v>1100</v>
      </c>
      <c r="E26" s="77">
        <v>16</v>
      </c>
      <c r="F26" s="77">
        <v>13</v>
      </c>
      <c r="G26" s="14">
        <f t="shared" ref="G26:G34" si="1">SUM(E26,F26)</f>
        <v>29</v>
      </c>
      <c r="H26" s="14">
        <f t="shared" si="0"/>
        <v>2.6363636363636363E-2</v>
      </c>
      <c r="I26" s="14" t="s">
        <v>842</v>
      </c>
      <c r="J26" s="74">
        <v>33.942700500000001</v>
      </c>
      <c r="K26" s="74">
        <v>-119.48911297799999</v>
      </c>
      <c r="L26" s="74">
        <v>49.710806147100001</v>
      </c>
      <c r="M26" s="76" t="s">
        <v>861</v>
      </c>
      <c r="N26" s="72" t="s">
        <v>873</v>
      </c>
      <c r="Q26" s="89"/>
      <c r="R26" s="92"/>
      <c r="S26" s="89"/>
      <c r="T26" s="89"/>
      <c r="U26" s="89"/>
      <c r="V26" s="89"/>
      <c r="W26" s="89"/>
    </row>
    <row r="27" spans="1:25" ht="17" x14ac:dyDescent="0.2">
      <c r="A27" s="77" t="s">
        <v>668</v>
      </c>
      <c r="B27" s="77" t="s">
        <v>26</v>
      </c>
      <c r="C27" s="77">
        <v>1.2</v>
      </c>
      <c r="D27" s="77">
        <v>5100</v>
      </c>
      <c r="E27" s="77">
        <v>97</v>
      </c>
      <c r="F27" s="77">
        <v>163</v>
      </c>
      <c r="G27" s="14">
        <f t="shared" si="1"/>
        <v>260</v>
      </c>
      <c r="H27" s="14">
        <f t="shared" si="0"/>
        <v>5.0980392156862744E-2</v>
      </c>
      <c r="I27" s="72" t="s">
        <v>841</v>
      </c>
      <c r="J27" s="74">
        <v>34.877809259499998</v>
      </c>
      <c r="K27" s="74">
        <v>-121.738058028</v>
      </c>
      <c r="L27" s="74">
        <v>49.9058552093</v>
      </c>
      <c r="M27" s="76" t="s">
        <v>861</v>
      </c>
      <c r="N27" s="72" t="s">
        <v>873</v>
      </c>
      <c r="Q27" s="89"/>
      <c r="R27" s="92"/>
      <c r="S27" s="89"/>
      <c r="T27" s="89"/>
      <c r="U27" s="89"/>
      <c r="V27" s="89"/>
      <c r="W27" s="89"/>
    </row>
    <row r="28" spans="1:25" x14ac:dyDescent="0.2">
      <c r="A28" s="14" t="s">
        <v>758</v>
      </c>
      <c r="B28" s="77" t="s">
        <v>26</v>
      </c>
      <c r="C28" s="77">
        <v>1.2</v>
      </c>
      <c r="D28" s="77">
        <v>5000</v>
      </c>
      <c r="E28" s="14">
        <v>36</v>
      </c>
      <c r="F28" s="14">
        <v>1</v>
      </c>
      <c r="G28" s="14">
        <f t="shared" si="1"/>
        <v>37</v>
      </c>
      <c r="H28" s="14">
        <f t="shared" si="0"/>
        <v>7.4000000000000003E-3</v>
      </c>
      <c r="I28" s="72" t="s">
        <v>841</v>
      </c>
      <c r="J28" s="74">
        <v>34.877809259499998</v>
      </c>
      <c r="K28" s="74">
        <v>-121.738058028</v>
      </c>
      <c r="L28" s="74">
        <v>49.9058552093</v>
      </c>
      <c r="M28" s="76" t="s">
        <v>861</v>
      </c>
      <c r="N28" s="72" t="s">
        <v>873</v>
      </c>
      <c r="Q28" s="90"/>
      <c r="R28" s="90"/>
      <c r="S28" s="90"/>
      <c r="T28" s="90"/>
      <c r="U28" s="91"/>
      <c r="V28" s="91"/>
      <c r="W28" s="91"/>
      <c r="X28" s="62"/>
      <c r="Y28" s="62"/>
    </row>
    <row r="29" spans="1:25" ht="17" x14ac:dyDescent="0.2">
      <c r="A29" s="77" t="s">
        <v>679</v>
      </c>
      <c r="B29" s="77" t="s">
        <v>26</v>
      </c>
      <c r="C29" s="77">
        <v>0.4</v>
      </c>
      <c r="D29" s="77">
        <v>1100</v>
      </c>
      <c r="E29" s="77">
        <v>25</v>
      </c>
      <c r="F29" s="77">
        <v>6</v>
      </c>
      <c r="G29" s="14">
        <f t="shared" si="1"/>
        <v>31</v>
      </c>
      <c r="H29" s="14">
        <f t="shared" si="0"/>
        <v>2.8181818181818183E-2</v>
      </c>
      <c r="I29" s="14" t="s">
        <v>638</v>
      </c>
      <c r="J29" s="74">
        <v>34.872093499999998</v>
      </c>
      <c r="K29" s="74">
        <v>-121.0298315</v>
      </c>
      <c r="L29" s="74">
        <v>49.9201206193</v>
      </c>
      <c r="M29" s="76" t="s">
        <v>861</v>
      </c>
      <c r="N29" s="72" t="s">
        <v>873</v>
      </c>
      <c r="Q29" s="89"/>
      <c r="R29" s="89"/>
      <c r="S29" s="89"/>
      <c r="T29" s="89"/>
      <c r="U29" s="91"/>
      <c r="V29" s="93"/>
      <c r="W29" s="91"/>
      <c r="X29" s="62"/>
      <c r="Y29" s="62"/>
    </row>
    <row r="30" spans="1:25" ht="17" x14ac:dyDescent="0.2">
      <c r="A30" s="77" t="s">
        <v>694</v>
      </c>
      <c r="B30" s="77" t="s">
        <v>26</v>
      </c>
      <c r="C30" s="77">
        <v>0.4</v>
      </c>
      <c r="D30" s="77">
        <v>1100</v>
      </c>
      <c r="E30" s="77">
        <v>13</v>
      </c>
      <c r="F30" s="77">
        <v>3</v>
      </c>
      <c r="G30" s="14">
        <f t="shared" si="1"/>
        <v>16</v>
      </c>
      <c r="H30" s="14">
        <f t="shared" si="0"/>
        <v>1.4545454545454545E-2</v>
      </c>
      <c r="I30" s="14" t="s">
        <v>643</v>
      </c>
      <c r="J30" s="74">
        <v>34.063766000000001</v>
      </c>
      <c r="K30" s="74">
        <v>-119.60521746400001</v>
      </c>
      <c r="L30" s="74">
        <v>50.208243419900001</v>
      </c>
      <c r="M30" s="76" t="s">
        <v>861</v>
      </c>
      <c r="N30" s="72" t="s">
        <v>873</v>
      </c>
      <c r="Q30" s="92"/>
      <c r="R30" s="89"/>
      <c r="S30" s="89"/>
      <c r="T30" s="89"/>
      <c r="U30" s="91"/>
      <c r="V30" s="93"/>
      <c r="W30" s="91"/>
      <c r="X30" s="62"/>
      <c r="Y30" s="62"/>
    </row>
    <row r="31" spans="1:25" ht="17" x14ac:dyDescent="0.2">
      <c r="A31" s="77" t="s">
        <v>683</v>
      </c>
      <c r="B31" s="77" t="s">
        <v>26</v>
      </c>
      <c r="C31" s="77">
        <v>0.4</v>
      </c>
      <c r="D31" s="77">
        <v>1100</v>
      </c>
      <c r="E31" s="77">
        <v>35</v>
      </c>
      <c r="F31" s="77">
        <v>23</v>
      </c>
      <c r="G31" s="14">
        <f t="shared" si="1"/>
        <v>58</v>
      </c>
      <c r="H31" s="14">
        <f t="shared" si="0"/>
        <v>5.2727272727272727E-2</v>
      </c>
      <c r="I31" s="14" t="s">
        <v>639</v>
      </c>
      <c r="J31" s="74">
        <v>34.070119499999997</v>
      </c>
      <c r="K31" s="74">
        <v>-120.56161950000001</v>
      </c>
      <c r="L31" s="74">
        <v>51.194530974800003</v>
      </c>
      <c r="M31" s="76" t="s">
        <v>861</v>
      </c>
      <c r="N31" s="72" t="s">
        <v>873</v>
      </c>
      <c r="Q31" s="92"/>
      <c r="R31" s="89"/>
      <c r="S31" s="89"/>
      <c r="T31" s="89"/>
      <c r="U31" s="91"/>
      <c r="V31" s="93"/>
      <c r="W31" s="91"/>
      <c r="X31" s="62"/>
      <c r="Y31" s="62"/>
    </row>
    <row r="32" spans="1:25" ht="17" x14ac:dyDescent="0.2">
      <c r="A32" s="77" t="s">
        <v>686</v>
      </c>
      <c r="B32" s="77" t="s">
        <v>26</v>
      </c>
      <c r="C32" s="77">
        <v>0.4</v>
      </c>
      <c r="D32" s="77">
        <v>1100</v>
      </c>
      <c r="E32" s="77">
        <v>54</v>
      </c>
      <c r="F32" s="77">
        <v>28</v>
      </c>
      <c r="G32" s="14">
        <f t="shared" si="1"/>
        <v>82</v>
      </c>
      <c r="H32" s="14">
        <f t="shared" si="0"/>
        <v>7.454545454545454E-2</v>
      </c>
      <c r="I32" s="14" t="s">
        <v>641</v>
      </c>
      <c r="J32" s="74">
        <v>33.959885999999997</v>
      </c>
      <c r="K32" s="74">
        <v>-119.47348049999999</v>
      </c>
      <c r="L32" s="74">
        <v>53.892549241799998</v>
      </c>
      <c r="M32" s="76" t="s">
        <v>861</v>
      </c>
      <c r="N32" s="72" t="s">
        <v>873</v>
      </c>
      <c r="Q32" s="92"/>
      <c r="R32" s="89"/>
      <c r="S32" s="89"/>
      <c r="T32" s="89"/>
      <c r="U32" s="91"/>
      <c r="V32" s="89"/>
      <c r="W32" s="89"/>
    </row>
    <row r="33" spans="1:23" ht="17" x14ac:dyDescent="0.2">
      <c r="A33" s="77" t="s">
        <v>682</v>
      </c>
      <c r="B33" s="77" t="s">
        <v>26</v>
      </c>
      <c r="C33" s="77">
        <v>0.4</v>
      </c>
      <c r="D33" s="77">
        <v>1100</v>
      </c>
      <c r="E33" s="77">
        <v>47</v>
      </c>
      <c r="F33" s="77">
        <v>13</v>
      </c>
      <c r="G33" s="14">
        <f t="shared" si="1"/>
        <v>60</v>
      </c>
      <c r="H33" s="14">
        <f t="shared" si="0"/>
        <v>5.4545454545454543E-2</v>
      </c>
      <c r="I33" s="14" t="s">
        <v>639</v>
      </c>
      <c r="J33" s="74">
        <v>34.069938486799998</v>
      </c>
      <c r="K33" s="74">
        <v>-120.561334692</v>
      </c>
      <c r="L33" s="74">
        <v>70.117533057100005</v>
      </c>
      <c r="M33" s="76" t="s">
        <v>861</v>
      </c>
      <c r="N33" s="72" t="s">
        <v>873</v>
      </c>
      <c r="Q33" s="92"/>
      <c r="R33" s="89"/>
      <c r="S33" s="89"/>
      <c r="T33" s="89"/>
      <c r="U33" s="91"/>
      <c r="V33" s="89"/>
      <c r="W33" s="89"/>
    </row>
    <row r="34" spans="1:23" ht="17" x14ac:dyDescent="0.2">
      <c r="A34" s="77" t="s">
        <v>693</v>
      </c>
      <c r="B34" s="77" t="s">
        <v>26</v>
      </c>
      <c r="C34" s="77">
        <v>0.4</v>
      </c>
      <c r="D34" s="77">
        <v>1100</v>
      </c>
      <c r="E34" s="77">
        <v>12</v>
      </c>
      <c r="F34" s="77">
        <v>11</v>
      </c>
      <c r="G34" s="14">
        <f t="shared" si="1"/>
        <v>23</v>
      </c>
      <c r="H34" s="14">
        <f t="shared" si="0"/>
        <v>2.0909090909090908E-2</v>
      </c>
      <c r="I34" s="14" t="s">
        <v>643</v>
      </c>
      <c r="J34" s="74">
        <v>34.076991</v>
      </c>
      <c r="K34" s="74">
        <v>-119.6011585</v>
      </c>
      <c r="L34" s="74">
        <v>90.619953998</v>
      </c>
      <c r="M34" s="76" t="s">
        <v>861</v>
      </c>
      <c r="N34" s="72" t="s">
        <v>873</v>
      </c>
      <c r="Q34" s="87"/>
      <c r="U34" s="62"/>
    </row>
    <row r="35" spans="1:23" ht="17" x14ac:dyDescent="0.2">
      <c r="A35" s="77" t="s">
        <v>709</v>
      </c>
      <c r="B35" s="77" t="s">
        <v>26</v>
      </c>
      <c r="C35" s="77">
        <v>1.2</v>
      </c>
      <c r="D35" s="77">
        <v>4500</v>
      </c>
      <c r="E35" s="77">
        <v>3</v>
      </c>
      <c r="F35" s="77">
        <v>0</v>
      </c>
      <c r="G35" s="77">
        <v>3</v>
      </c>
      <c r="H35" s="14">
        <f t="shared" si="0"/>
        <v>6.6666666666666664E-4</v>
      </c>
      <c r="I35" s="77" t="s">
        <v>645</v>
      </c>
      <c r="J35" s="74">
        <v>35.5874601111</v>
      </c>
      <c r="K35" s="74">
        <v>-122.624554608</v>
      </c>
      <c r="L35" s="74">
        <v>97.418213005200002</v>
      </c>
      <c r="M35" s="76" t="s">
        <v>861</v>
      </c>
      <c r="N35" s="72" t="s">
        <v>873</v>
      </c>
      <c r="R35" s="88"/>
      <c r="S35" s="62"/>
      <c r="T35" s="62"/>
      <c r="U35" s="62"/>
    </row>
    <row r="36" spans="1:23" ht="17" x14ac:dyDescent="0.2">
      <c r="A36" s="77" t="s">
        <v>711</v>
      </c>
      <c r="B36" s="77" t="s">
        <v>26</v>
      </c>
      <c r="C36" s="77">
        <v>1.2</v>
      </c>
      <c r="D36" s="77">
        <v>50</v>
      </c>
      <c r="E36" s="77">
        <v>0</v>
      </c>
      <c r="F36" s="77">
        <v>0</v>
      </c>
      <c r="G36" s="77">
        <v>0</v>
      </c>
      <c r="H36" s="14">
        <f t="shared" si="0"/>
        <v>0</v>
      </c>
      <c r="I36" s="77" t="s">
        <v>645</v>
      </c>
      <c r="J36" s="74">
        <v>35.5874601111</v>
      </c>
      <c r="K36" s="74">
        <v>-122.624554608</v>
      </c>
      <c r="L36" s="74">
        <v>97.418213005200002</v>
      </c>
      <c r="M36" s="76" t="s">
        <v>861</v>
      </c>
      <c r="N36" s="72" t="s">
        <v>873</v>
      </c>
      <c r="R36" s="88"/>
      <c r="S36" s="62"/>
      <c r="T36" s="62"/>
      <c r="U36" s="62"/>
    </row>
    <row r="37" spans="1:23" ht="17" x14ac:dyDescent="0.2">
      <c r="A37" s="77" t="s">
        <v>521</v>
      </c>
      <c r="B37" s="77" t="s">
        <v>26</v>
      </c>
      <c r="C37" s="77">
        <v>1.2</v>
      </c>
      <c r="D37" s="77">
        <v>50</v>
      </c>
      <c r="E37" s="77">
        <v>7</v>
      </c>
      <c r="F37" s="77">
        <v>2</v>
      </c>
      <c r="G37" s="77">
        <v>9</v>
      </c>
      <c r="H37" s="14">
        <f t="shared" si="0"/>
        <v>0.18</v>
      </c>
      <c r="I37" s="77" t="s">
        <v>644</v>
      </c>
      <c r="J37" s="74">
        <v>37.216834518500001</v>
      </c>
      <c r="K37" s="74">
        <v>-123.041504246</v>
      </c>
      <c r="L37" s="74">
        <v>100.674494399</v>
      </c>
      <c r="M37" s="76" t="s">
        <v>861</v>
      </c>
      <c r="N37" s="72" t="s">
        <v>873</v>
      </c>
      <c r="R37" s="88"/>
      <c r="S37" s="62"/>
      <c r="T37" s="62"/>
      <c r="U37" s="62"/>
    </row>
    <row r="38" spans="1:23" x14ac:dyDescent="0.2">
      <c r="A38" s="77" t="s">
        <v>681</v>
      </c>
      <c r="B38" s="77" t="s">
        <v>26</v>
      </c>
      <c r="C38" s="77">
        <v>0.4</v>
      </c>
      <c r="D38" s="77">
        <v>1100</v>
      </c>
      <c r="E38" s="77">
        <v>34</v>
      </c>
      <c r="F38" s="77">
        <v>10</v>
      </c>
      <c r="G38" s="14">
        <f>SUM(E38,F38)</f>
        <v>44</v>
      </c>
      <c r="H38" s="14">
        <f t="shared" si="0"/>
        <v>0.04</v>
      </c>
      <c r="I38" s="14" t="s">
        <v>639</v>
      </c>
      <c r="J38" s="74">
        <v>34.065170000000002</v>
      </c>
      <c r="K38" s="74">
        <v>-120.558090918</v>
      </c>
      <c r="L38" s="74">
        <v>127.54945739599999</v>
      </c>
      <c r="M38" s="76" t="s">
        <v>861</v>
      </c>
      <c r="N38" s="72" t="s">
        <v>873</v>
      </c>
    </row>
    <row r="39" spans="1:23" x14ac:dyDescent="0.2">
      <c r="A39" s="77" t="s">
        <v>680</v>
      </c>
      <c r="B39" s="77" t="s">
        <v>26</v>
      </c>
      <c r="C39" s="77">
        <v>0.4</v>
      </c>
      <c r="D39" s="77">
        <v>1100</v>
      </c>
      <c r="E39" s="77">
        <v>41</v>
      </c>
      <c r="F39" s="77">
        <v>14</v>
      </c>
      <c r="G39" s="14">
        <f>SUM(E39,F39)</f>
        <v>55</v>
      </c>
      <c r="H39" s="14">
        <f t="shared" si="0"/>
        <v>0.05</v>
      </c>
      <c r="I39" s="14" t="s">
        <v>639</v>
      </c>
      <c r="J39" s="74">
        <v>34.060487999999999</v>
      </c>
      <c r="K39" s="74">
        <v>-120.560013</v>
      </c>
      <c r="L39" s="74">
        <v>140.177067515</v>
      </c>
      <c r="M39" s="76" t="s">
        <v>861</v>
      </c>
      <c r="N39" s="72" t="s">
        <v>873</v>
      </c>
    </row>
    <row r="40" spans="1:23" x14ac:dyDescent="0.2">
      <c r="A40" s="77" t="s">
        <v>672</v>
      </c>
      <c r="B40" s="77" t="s">
        <v>26</v>
      </c>
      <c r="C40" s="77">
        <v>1.2</v>
      </c>
      <c r="D40" s="77">
        <v>4100</v>
      </c>
      <c r="E40" s="77">
        <v>496</v>
      </c>
      <c r="F40" s="77">
        <v>150</v>
      </c>
      <c r="G40" s="14">
        <f>SUM(E40,F40)</f>
        <v>646</v>
      </c>
      <c r="H40" s="14">
        <f t="shared" si="0"/>
        <v>0.1575609756097561</v>
      </c>
      <c r="I40" s="14" t="s">
        <v>647</v>
      </c>
      <c r="J40" s="74">
        <v>35.543374353799997</v>
      </c>
      <c r="K40" s="74">
        <v>-122.819457911</v>
      </c>
      <c r="L40" s="74">
        <v>194.81988140799999</v>
      </c>
      <c r="M40" s="76" t="s">
        <v>861</v>
      </c>
      <c r="N40" s="72" t="s">
        <v>873</v>
      </c>
    </row>
    <row r="41" spans="1:23" x14ac:dyDescent="0.2">
      <c r="A41" s="77" t="s">
        <v>678</v>
      </c>
      <c r="B41" s="77" t="s">
        <v>26</v>
      </c>
      <c r="C41" s="77">
        <v>0.4</v>
      </c>
      <c r="D41" s="77">
        <v>1100</v>
      </c>
      <c r="E41" s="77">
        <v>21</v>
      </c>
      <c r="F41" s="77">
        <v>26</v>
      </c>
      <c r="G41" s="14">
        <f>SUM(E41,F41)</f>
        <v>47</v>
      </c>
      <c r="H41" s="14">
        <f t="shared" si="0"/>
        <v>4.2727272727272725E-2</v>
      </c>
      <c r="I41" s="14" t="s">
        <v>638</v>
      </c>
      <c r="J41" s="74">
        <v>34.8714145</v>
      </c>
      <c r="K41" s="74">
        <v>-121.029211</v>
      </c>
      <c r="L41" s="74">
        <v>198.51960922399999</v>
      </c>
      <c r="M41" s="76" t="s">
        <v>861</v>
      </c>
      <c r="N41" s="72" t="s">
        <v>873</v>
      </c>
    </row>
    <row r="42" spans="1:23" x14ac:dyDescent="0.2">
      <c r="A42" s="77" t="s">
        <v>527</v>
      </c>
      <c r="B42" s="77" t="s">
        <v>26</v>
      </c>
      <c r="C42" s="77">
        <v>1.2</v>
      </c>
      <c r="D42" s="77">
        <v>50</v>
      </c>
      <c r="E42" s="77">
        <v>10</v>
      </c>
      <c r="F42" s="77">
        <v>4</v>
      </c>
      <c r="G42" s="77">
        <v>14</v>
      </c>
      <c r="H42" s="14">
        <f t="shared" si="0"/>
        <v>0.28000000000000003</v>
      </c>
      <c r="I42" s="74" t="s">
        <v>636</v>
      </c>
      <c r="J42" s="74">
        <v>33.993573499999997</v>
      </c>
      <c r="K42" s="74">
        <v>-119.345129</v>
      </c>
      <c r="L42" s="74">
        <v>200.190026241</v>
      </c>
      <c r="M42" s="76" t="s">
        <v>861</v>
      </c>
      <c r="N42" s="72" t="s">
        <v>873</v>
      </c>
    </row>
    <row r="43" spans="1:23" x14ac:dyDescent="0.2">
      <c r="A43" s="77" t="s">
        <v>519</v>
      </c>
      <c r="B43" s="77" t="s">
        <v>26</v>
      </c>
      <c r="C43" s="77">
        <v>1.2</v>
      </c>
      <c r="D43" s="77">
        <v>3500</v>
      </c>
      <c r="E43" s="77">
        <v>27</v>
      </c>
      <c r="F43" s="77">
        <v>28</v>
      </c>
      <c r="G43" s="77">
        <v>55</v>
      </c>
      <c r="H43" s="14">
        <f t="shared" si="0"/>
        <v>1.5714285714285715E-2</v>
      </c>
      <c r="I43" s="77" t="s">
        <v>840</v>
      </c>
      <c r="J43" s="74">
        <v>38.333612500000001</v>
      </c>
      <c r="K43" s="74">
        <v>-122.0651515</v>
      </c>
      <c r="L43" s="74">
        <v>250.853124705</v>
      </c>
      <c r="M43" s="76" t="s">
        <v>862</v>
      </c>
      <c r="N43" s="72" t="s">
        <v>873</v>
      </c>
    </row>
    <row r="44" spans="1:23" x14ac:dyDescent="0.2">
      <c r="A44" s="77" t="s">
        <v>677</v>
      </c>
      <c r="B44" s="77" t="s">
        <v>26</v>
      </c>
      <c r="C44" s="77">
        <v>0.4</v>
      </c>
      <c r="D44" s="77">
        <v>1100</v>
      </c>
      <c r="E44" s="77">
        <v>29</v>
      </c>
      <c r="F44" s="77">
        <v>29</v>
      </c>
      <c r="G44" s="14">
        <f>SUM(E44,F44)</f>
        <v>58</v>
      </c>
      <c r="H44" s="14">
        <f t="shared" si="0"/>
        <v>5.2727272727272727E-2</v>
      </c>
      <c r="I44" s="14" t="s">
        <v>638</v>
      </c>
      <c r="J44" s="74">
        <v>34.881698999999998</v>
      </c>
      <c r="K44" s="74">
        <v>-121.0384375</v>
      </c>
      <c r="L44" s="74">
        <v>334.95241339699999</v>
      </c>
      <c r="M44" s="76" t="s">
        <v>862</v>
      </c>
      <c r="N44" s="72" t="s">
        <v>873</v>
      </c>
    </row>
    <row r="45" spans="1:23" x14ac:dyDescent="0.2">
      <c r="A45" s="77" t="s">
        <v>529</v>
      </c>
      <c r="B45" s="77" t="s">
        <v>26</v>
      </c>
      <c r="C45" s="77">
        <v>1.2</v>
      </c>
      <c r="D45" s="77">
        <v>50</v>
      </c>
      <c r="E45" s="77">
        <v>14</v>
      </c>
      <c r="F45" s="77">
        <v>4</v>
      </c>
      <c r="G45" s="77">
        <v>18</v>
      </c>
      <c r="H45" s="14">
        <f t="shared" si="0"/>
        <v>0.36</v>
      </c>
      <c r="I45" s="74" t="s">
        <v>636</v>
      </c>
      <c r="J45" s="74">
        <v>33.989952500000001</v>
      </c>
      <c r="K45" s="74">
        <v>-119.3472555</v>
      </c>
      <c r="L45" s="74">
        <v>385.27887473700002</v>
      </c>
      <c r="M45" s="76" t="s">
        <v>862</v>
      </c>
      <c r="N45" s="72" t="s">
        <v>873</v>
      </c>
    </row>
    <row r="46" spans="1:23" x14ac:dyDescent="0.2">
      <c r="A46" s="77" t="s">
        <v>532</v>
      </c>
      <c r="B46" s="77" t="s">
        <v>26</v>
      </c>
      <c r="C46" s="77">
        <v>1.2</v>
      </c>
      <c r="D46" s="77">
        <v>50</v>
      </c>
      <c r="E46" s="77">
        <v>7</v>
      </c>
      <c r="F46" s="77">
        <v>0</v>
      </c>
      <c r="G46" s="77">
        <v>7</v>
      </c>
      <c r="H46" s="14">
        <f t="shared" si="0"/>
        <v>0.14000000000000001</v>
      </c>
      <c r="I46" s="74" t="s">
        <v>637</v>
      </c>
      <c r="J46" s="74">
        <v>33.926549000000001</v>
      </c>
      <c r="K46" s="74">
        <v>-119.4188485</v>
      </c>
      <c r="L46" s="74">
        <v>395.02834311700002</v>
      </c>
      <c r="M46" s="76" t="s">
        <v>862</v>
      </c>
      <c r="N46" s="72" t="s">
        <v>873</v>
      </c>
    </row>
    <row r="47" spans="1:23" x14ac:dyDescent="0.2">
      <c r="A47" s="77" t="s">
        <v>528</v>
      </c>
      <c r="B47" s="77" t="s">
        <v>26</v>
      </c>
      <c r="C47" s="77">
        <v>1.2</v>
      </c>
      <c r="D47" s="77">
        <v>50</v>
      </c>
      <c r="E47" s="77">
        <v>10</v>
      </c>
      <c r="F47" s="77">
        <v>10</v>
      </c>
      <c r="G47" s="77">
        <v>20</v>
      </c>
      <c r="H47" s="14">
        <f t="shared" si="0"/>
        <v>0.4</v>
      </c>
      <c r="I47" s="74" t="s">
        <v>636</v>
      </c>
      <c r="J47" s="74">
        <v>33.985513129600001</v>
      </c>
      <c r="K47" s="74">
        <v>-119.3492875</v>
      </c>
      <c r="L47" s="74">
        <v>438.99774811899999</v>
      </c>
      <c r="M47" s="76" t="s">
        <v>862</v>
      </c>
      <c r="N47" s="72" t="s">
        <v>873</v>
      </c>
    </row>
    <row r="48" spans="1:23" x14ac:dyDescent="0.2">
      <c r="A48" s="77" t="s">
        <v>512</v>
      </c>
      <c r="B48" s="77" t="s">
        <v>26</v>
      </c>
      <c r="C48" s="77">
        <v>1.2</v>
      </c>
      <c r="D48" s="77">
        <v>1000</v>
      </c>
      <c r="E48" s="77">
        <v>188</v>
      </c>
      <c r="F48" s="77">
        <v>75</v>
      </c>
      <c r="G48" s="77">
        <v>263</v>
      </c>
      <c r="H48" s="14">
        <f t="shared" si="0"/>
        <v>0.26300000000000001</v>
      </c>
      <c r="I48" s="77" t="s">
        <v>840</v>
      </c>
      <c r="J48" s="74">
        <v>39.333480930299999</v>
      </c>
      <c r="K48" s="74">
        <v>-121.064847</v>
      </c>
      <c r="L48" s="74">
        <v>462.53324199299999</v>
      </c>
      <c r="M48" s="76" t="s">
        <v>862</v>
      </c>
      <c r="N48" s="72" t="s">
        <v>873</v>
      </c>
    </row>
    <row r="49" spans="1:14" x14ac:dyDescent="0.2">
      <c r="A49" s="77" t="s">
        <v>526</v>
      </c>
      <c r="B49" s="77" t="s">
        <v>26</v>
      </c>
      <c r="C49" s="77">
        <v>1.2</v>
      </c>
      <c r="D49" s="77">
        <v>50</v>
      </c>
      <c r="E49" s="77">
        <v>1</v>
      </c>
      <c r="F49" s="77">
        <v>3</v>
      </c>
      <c r="G49" s="77">
        <v>4</v>
      </c>
      <c r="H49" s="14">
        <f t="shared" si="0"/>
        <v>0.08</v>
      </c>
      <c r="I49" s="77" t="s">
        <v>645</v>
      </c>
      <c r="J49" s="74">
        <v>35.5874601111</v>
      </c>
      <c r="K49" s="74">
        <v>-122.624554608</v>
      </c>
      <c r="L49" s="74">
        <v>496.39626337499999</v>
      </c>
      <c r="M49" s="76" t="s">
        <v>862</v>
      </c>
      <c r="N49" s="72" t="s">
        <v>873</v>
      </c>
    </row>
    <row r="50" spans="1:14" x14ac:dyDescent="0.2">
      <c r="A50" s="77" t="s">
        <v>690</v>
      </c>
      <c r="B50" s="77" t="s">
        <v>26</v>
      </c>
      <c r="C50" s="77">
        <v>0.4</v>
      </c>
      <c r="D50" s="77">
        <v>1100</v>
      </c>
      <c r="E50" s="77">
        <v>14</v>
      </c>
      <c r="F50" s="77">
        <v>8</v>
      </c>
      <c r="G50" s="14">
        <f>SUM(E50,F50)</f>
        <v>22</v>
      </c>
      <c r="H50" s="14">
        <f t="shared" si="0"/>
        <v>0.02</v>
      </c>
      <c r="I50" s="14" t="s">
        <v>842</v>
      </c>
      <c r="J50" s="74">
        <v>33.942077128100003</v>
      </c>
      <c r="K50" s="74">
        <v>-119.488944549</v>
      </c>
      <c r="L50" s="74">
        <v>527.26450009500002</v>
      </c>
      <c r="M50" s="76" t="s">
        <v>862</v>
      </c>
      <c r="N50" s="72" t="s">
        <v>873</v>
      </c>
    </row>
    <row r="51" spans="1:14" x14ac:dyDescent="0.2">
      <c r="A51" s="77" t="s">
        <v>689</v>
      </c>
      <c r="B51" s="77" t="s">
        <v>26</v>
      </c>
      <c r="C51" s="77">
        <v>0.4</v>
      </c>
      <c r="D51" s="77">
        <v>1100</v>
      </c>
      <c r="E51" s="77">
        <v>18</v>
      </c>
      <c r="F51" s="77">
        <v>5</v>
      </c>
      <c r="G51" s="14">
        <f>SUM(E51,F51)</f>
        <v>23</v>
      </c>
      <c r="H51" s="14">
        <f t="shared" si="0"/>
        <v>2.0909090909090908E-2</v>
      </c>
      <c r="I51" s="14" t="s">
        <v>842</v>
      </c>
      <c r="J51" s="74">
        <v>33.942151666699999</v>
      </c>
      <c r="K51" s="74">
        <v>-119.48876850000001</v>
      </c>
      <c r="L51" s="74">
        <v>568.20433365199995</v>
      </c>
      <c r="M51" s="76" t="s">
        <v>862</v>
      </c>
      <c r="N51" s="72" t="s">
        <v>873</v>
      </c>
    </row>
    <row r="52" spans="1:14" x14ac:dyDescent="0.2">
      <c r="A52" s="77" t="s">
        <v>531</v>
      </c>
      <c r="B52" s="77" t="s">
        <v>26</v>
      </c>
      <c r="C52" s="77">
        <v>1.2</v>
      </c>
      <c r="D52" s="77">
        <v>50</v>
      </c>
      <c r="E52" s="77">
        <v>6</v>
      </c>
      <c r="F52" s="77">
        <v>1</v>
      </c>
      <c r="G52" s="77">
        <v>7</v>
      </c>
      <c r="H52" s="14">
        <f t="shared" si="0"/>
        <v>0.14000000000000001</v>
      </c>
      <c r="I52" s="74" t="s">
        <v>637</v>
      </c>
      <c r="J52" s="74">
        <v>33.906762403400002</v>
      </c>
      <c r="K52" s="74">
        <v>-119.409823426</v>
      </c>
      <c r="L52" s="74">
        <v>662.07517783900005</v>
      </c>
      <c r="M52" s="76" t="s">
        <v>862</v>
      </c>
      <c r="N52" s="72" t="s">
        <v>873</v>
      </c>
    </row>
    <row r="53" spans="1:14" x14ac:dyDescent="0.2">
      <c r="A53" s="14" t="s">
        <v>759</v>
      </c>
      <c r="B53" s="77" t="s">
        <v>26</v>
      </c>
      <c r="C53" s="77">
        <v>1.2</v>
      </c>
      <c r="D53" s="77">
        <v>5000</v>
      </c>
      <c r="E53" s="14">
        <v>78</v>
      </c>
      <c r="F53" s="14">
        <v>2</v>
      </c>
      <c r="G53" s="14">
        <f>SUM(E53,F53)</f>
        <v>80</v>
      </c>
      <c r="H53" s="14">
        <f t="shared" si="0"/>
        <v>1.6E-2</v>
      </c>
      <c r="I53" s="72" t="s">
        <v>841</v>
      </c>
      <c r="J53" s="74">
        <v>34.877260763000002</v>
      </c>
      <c r="K53" s="74">
        <v>-121.736780814</v>
      </c>
      <c r="L53" s="74">
        <v>695.45575908000001</v>
      </c>
      <c r="M53" s="76" t="s">
        <v>862</v>
      </c>
      <c r="N53" s="72" t="s">
        <v>873</v>
      </c>
    </row>
    <row r="54" spans="1:14" x14ac:dyDescent="0.2">
      <c r="A54" s="77" t="s">
        <v>667</v>
      </c>
      <c r="B54" s="77" t="s">
        <v>26</v>
      </c>
      <c r="C54" s="77">
        <v>1.2</v>
      </c>
      <c r="D54" s="77">
        <v>5100</v>
      </c>
      <c r="E54" s="77">
        <v>204</v>
      </c>
      <c r="F54" s="77">
        <v>441</v>
      </c>
      <c r="G54" s="14">
        <f>SUM(E54,F54)</f>
        <v>645</v>
      </c>
      <c r="H54" s="14">
        <f t="shared" si="0"/>
        <v>0.12647058823529411</v>
      </c>
      <c r="I54" s="72" t="s">
        <v>841</v>
      </c>
      <c r="J54" s="74">
        <v>34.877260763000002</v>
      </c>
      <c r="K54" s="74">
        <v>-121.736780814</v>
      </c>
      <c r="L54" s="74">
        <v>695.45575908000001</v>
      </c>
      <c r="M54" s="76" t="s">
        <v>862</v>
      </c>
      <c r="N54" s="72" t="s">
        <v>873</v>
      </c>
    </row>
    <row r="55" spans="1:14" x14ac:dyDescent="0.2">
      <c r="A55" s="77" t="s">
        <v>676</v>
      </c>
      <c r="B55" s="77" t="s">
        <v>26</v>
      </c>
      <c r="C55" s="77">
        <v>0.4</v>
      </c>
      <c r="D55" s="77">
        <v>600</v>
      </c>
      <c r="E55" s="77">
        <v>23</v>
      </c>
      <c r="F55" s="77">
        <v>16</v>
      </c>
      <c r="G55" s="14">
        <f>SUM(E55,F55)</f>
        <v>39</v>
      </c>
      <c r="H55" s="14">
        <f t="shared" si="0"/>
        <v>6.5000000000000002E-2</v>
      </c>
      <c r="I55" s="14" t="s">
        <v>839</v>
      </c>
      <c r="J55" s="74">
        <v>34.716287723699999</v>
      </c>
      <c r="K55" s="74">
        <v>-121.781022202</v>
      </c>
      <c r="L55" s="74">
        <v>698.39440135699999</v>
      </c>
      <c r="M55" s="76" t="s">
        <v>862</v>
      </c>
      <c r="N55" s="72" t="s">
        <v>873</v>
      </c>
    </row>
    <row r="56" spans="1:14" x14ac:dyDescent="0.2">
      <c r="A56" s="77" t="s">
        <v>688</v>
      </c>
      <c r="B56" s="77" t="s">
        <v>26</v>
      </c>
      <c r="C56" s="77">
        <v>0.4</v>
      </c>
      <c r="D56" s="77">
        <v>1100</v>
      </c>
      <c r="E56" s="77">
        <v>67</v>
      </c>
      <c r="F56" s="77">
        <v>7</v>
      </c>
      <c r="G56" s="14">
        <f>SUM(E56,F56)</f>
        <v>74</v>
      </c>
      <c r="H56" s="14">
        <f t="shared" si="0"/>
        <v>6.7272727272727276E-2</v>
      </c>
      <c r="I56" s="14" t="s">
        <v>842</v>
      </c>
      <c r="J56" s="74">
        <v>33.9331654661</v>
      </c>
      <c r="K56" s="74">
        <v>-119.50932602</v>
      </c>
      <c r="L56" s="74">
        <v>808.87527483700001</v>
      </c>
      <c r="M56" s="76" t="s">
        <v>862</v>
      </c>
      <c r="N56" s="72" t="s">
        <v>873</v>
      </c>
    </row>
    <row r="57" spans="1:14" x14ac:dyDescent="0.2">
      <c r="A57" s="77" t="s">
        <v>843</v>
      </c>
      <c r="B57" s="77" t="s">
        <v>26</v>
      </c>
      <c r="C57" s="77">
        <v>1.2</v>
      </c>
      <c r="D57" s="77">
        <v>2000</v>
      </c>
      <c r="E57" s="77">
        <v>37</v>
      </c>
      <c r="F57" s="77">
        <v>8</v>
      </c>
      <c r="G57" s="77">
        <v>45</v>
      </c>
      <c r="H57" s="14">
        <f t="shared" si="0"/>
        <v>2.2499999999999999E-2</v>
      </c>
      <c r="I57" s="77" t="s">
        <v>644</v>
      </c>
      <c r="J57" s="74">
        <v>37.216752616299999</v>
      </c>
      <c r="K57" s="74">
        <v>-123.04926892899999</v>
      </c>
      <c r="L57" s="74">
        <v>819.50318000000004</v>
      </c>
      <c r="M57" s="76" t="s">
        <v>862</v>
      </c>
      <c r="N57" s="72" t="s">
        <v>873</v>
      </c>
    </row>
    <row r="58" spans="1:14" x14ac:dyDescent="0.2">
      <c r="A58" s="77" t="s">
        <v>520</v>
      </c>
      <c r="B58" s="77" t="s">
        <v>26</v>
      </c>
      <c r="C58" s="77">
        <v>1.2</v>
      </c>
      <c r="D58" s="77">
        <v>50</v>
      </c>
      <c r="E58" s="77">
        <v>32</v>
      </c>
      <c r="F58" s="77">
        <v>10</v>
      </c>
      <c r="G58" s="77">
        <v>42</v>
      </c>
      <c r="H58" s="14">
        <f t="shared" si="0"/>
        <v>0.84</v>
      </c>
      <c r="I58" s="77" t="s">
        <v>644</v>
      </c>
      <c r="J58" s="74">
        <v>37.2088091436</v>
      </c>
      <c r="K58" s="74">
        <v>-123.07127248099999</v>
      </c>
      <c r="L58" s="74">
        <v>986.415049888</v>
      </c>
      <c r="M58" s="76" t="s">
        <v>862</v>
      </c>
      <c r="N58" s="72" t="s">
        <v>873</v>
      </c>
    </row>
    <row r="59" spans="1:14" x14ac:dyDescent="0.2">
      <c r="A59" s="77" t="s">
        <v>671</v>
      </c>
      <c r="B59" s="77" t="s">
        <v>26</v>
      </c>
      <c r="C59" s="77">
        <v>1.2</v>
      </c>
      <c r="D59" s="77">
        <v>3900</v>
      </c>
      <c r="E59" s="77">
        <v>221</v>
      </c>
      <c r="F59" s="77">
        <v>143</v>
      </c>
      <c r="G59" s="14">
        <f>SUM(E59,F59)</f>
        <v>364</v>
      </c>
      <c r="H59" s="14">
        <f t="shared" si="0"/>
        <v>9.3333333333333338E-2</v>
      </c>
      <c r="I59" s="14" t="s">
        <v>647</v>
      </c>
      <c r="J59" s="74">
        <v>35.544071329799998</v>
      </c>
      <c r="K59" s="74">
        <v>-122.8199535</v>
      </c>
      <c r="L59" s="74">
        <v>995.34701693</v>
      </c>
      <c r="M59" s="76" t="s">
        <v>862</v>
      </c>
      <c r="N59" s="72" t="s">
        <v>873</v>
      </c>
    </row>
    <row r="60" spans="1:14" x14ac:dyDescent="0.2">
      <c r="A60" s="77" t="s">
        <v>525</v>
      </c>
      <c r="B60" s="77" t="s">
        <v>26</v>
      </c>
      <c r="C60" s="77">
        <v>1.2</v>
      </c>
      <c r="D60" s="77">
        <v>50</v>
      </c>
      <c r="E60" s="77">
        <v>2</v>
      </c>
      <c r="F60" s="77">
        <v>6</v>
      </c>
      <c r="G60" s="77">
        <v>8</v>
      </c>
      <c r="H60" s="14">
        <f t="shared" si="0"/>
        <v>0.16</v>
      </c>
      <c r="I60" s="77" t="s">
        <v>645</v>
      </c>
      <c r="J60" s="74">
        <v>35.586708572299997</v>
      </c>
      <c r="K60" s="74">
        <v>-122.62533746299999</v>
      </c>
      <c r="L60" s="74">
        <v>996.99430444200004</v>
      </c>
      <c r="M60" s="76" t="s">
        <v>862</v>
      </c>
      <c r="N60" s="72" t="s">
        <v>873</v>
      </c>
    </row>
    <row r="61" spans="1:14" x14ac:dyDescent="0.2">
      <c r="A61" s="77" t="s">
        <v>511</v>
      </c>
      <c r="B61" s="77" t="s">
        <v>26</v>
      </c>
      <c r="C61" s="77">
        <v>1.2</v>
      </c>
      <c r="D61" s="77">
        <v>50</v>
      </c>
      <c r="E61" s="77">
        <v>6</v>
      </c>
      <c r="F61" s="77">
        <v>30</v>
      </c>
      <c r="G61" s="77">
        <v>36</v>
      </c>
      <c r="H61" s="14">
        <f t="shared" si="0"/>
        <v>0.72</v>
      </c>
      <c r="I61" s="77" t="s">
        <v>840</v>
      </c>
      <c r="J61" s="74">
        <v>38.333991500000003</v>
      </c>
      <c r="K61" s="74">
        <v>-122.06506899999999</v>
      </c>
      <c r="L61" s="74">
        <v>1044.7735285599999</v>
      </c>
      <c r="M61" t="s">
        <v>863</v>
      </c>
      <c r="N61" s="72" t="s">
        <v>873</v>
      </c>
    </row>
    <row r="62" spans="1:14" x14ac:dyDescent="0.2">
      <c r="A62" s="77" t="s">
        <v>509</v>
      </c>
      <c r="B62" s="77" t="s">
        <v>26</v>
      </c>
      <c r="C62" s="77">
        <v>1.2</v>
      </c>
      <c r="D62" s="77">
        <v>50</v>
      </c>
      <c r="E62" s="77">
        <v>25</v>
      </c>
      <c r="F62" s="77">
        <v>35</v>
      </c>
      <c r="G62" s="77">
        <v>60</v>
      </c>
      <c r="H62" s="14">
        <f t="shared" si="0"/>
        <v>1.2</v>
      </c>
      <c r="I62" s="77" t="s">
        <v>840</v>
      </c>
      <c r="J62" s="72">
        <v>39.332554600000002</v>
      </c>
      <c r="K62" s="72">
        <v>-121.09146</v>
      </c>
      <c r="L62" s="74">
        <v>1106.0905047700001</v>
      </c>
      <c r="M62" t="s">
        <v>863</v>
      </c>
      <c r="N62" s="72" t="s">
        <v>873</v>
      </c>
    </row>
    <row r="63" spans="1:14" x14ac:dyDescent="0.2">
      <c r="A63" s="77" t="s">
        <v>684</v>
      </c>
      <c r="B63" s="77" t="s">
        <v>26</v>
      </c>
      <c r="C63" s="77">
        <v>0.4</v>
      </c>
      <c r="D63" s="77">
        <v>1100</v>
      </c>
      <c r="E63" s="77">
        <v>19</v>
      </c>
      <c r="F63" s="77">
        <v>17</v>
      </c>
      <c r="G63" s="14">
        <f>SUM(E63,F63)</f>
        <v>36</v>
      </c>
      <c r="H63" s="14">
        <f t="shared" si="0"/>
        <v>3.272727272727273E-2</v>
      </c>
      <c r="I63" s="14" t="s">
        <v>640</v>
      </c>
      <c r="J63" s="74">
        <v>33.8933575</v>
      </c>
      <c r="K63" s="74">
        <v>-119.706765</v>
      </c>
      <c r="L63" s="74">
        <v>1117.4795786</v>
      </c>
      <c r="M63" t="s">
        <v>863</v>
      </c>
      <c r="N63" s="72" t="s">
        <v>873</v>
      </c>
    </row>
    <row r="64" spans="1:14" x14ac:dyDescent="0.2">
      <c r="A64" s="77" t="s">
        <v>510</v>
      </c>
      <c r="B64" s="77" t="s">
        <v>26</v>
      </c>
      <c r="C64" s="77">
        <v>1.2</v>
      </c>
      <c r="D64" s="77">
        <v>50</v>
      </c>
      <c r="E64" s="77">
        <v>2</v>
      </c>
      <c r="F64" s="77">
        <v>57</v>
      </c>
      <c r="G64" s="77">
        <v>59</v>
      </c>
      <c r="H64" s="14">
        <f t="shared" si="0"/>
        <v>1.18</v>
      </c>
      <c r="I64" s="77" t="s">
        <v>840</v>
      </c>
      <c r="J64" s="74">
        <v>39.334109705899998</v>
      </c>
      <c r="K64" s="74">
        <v>-121.070125592</v>
      </c>
      <c r="L64" s="74">
        <v>1145.9592700000001</v>
      </c>
      <c r="M64" t="s">
        <v>863</v>
      </c>
      <c r="N64" s="72" t="s">
        <v>873</v>
      </c>
    </row>
    <row r="65" spans="1:23" x14ac:dyDescent="0.2">
      <c r="A65" s="77" t="s">
        <v>533</v>
      </c>
      <c r="B65" s="77" t="s">
        <v>26</v>
      </c>
      <c r="C65" s="77">
        <v>1.2</v>
      </c>
      <c r="D65" s="77">
        <v>50</v>
      </c>
      <c r="E65" s="77">
        <v>15</v>
      </c>
      <c r="F65" s="77">
        <v>28</v>
      </c>
      <c r="G65" s="14">
        <f>SUM(E65,F65)</f>
        <v>43</v>
      </c>
      <c r="H65" s="14">
        <f t="shared" si="0"/>
        <v>0.86</v>
      </c>
      <c r="I65" s="72" t="s">
        <v>841</v>
      </c>
      <c r="J65" s="74">
        <v>34.883521500000001</v>
      </c>
      <c r="K65" s="74">
        <v>-121.74660849999999</v>
      </c>
      <c r="L65" s="74">
        <v>1312.28546854</v>
      </c>
      <c r="M65" t="s">
        <v>863</v>
      </c>
      <c r="N65" s="72" t="s">
        <v>873</v>
      </c>
    </row>
    <row r="66" spans="1:23" x14ac:dyDescent="0.2">
      <c r="A66" s="77" t="s">
        <v>524</v>
      </c>
      <c r="B66" s="77" t="s">
        <v>26</v>
      </c>
      <c r="C66" s="77">
        <v>1.2</v>
      </c>
      <c r="D66" s="77">
        <v>50</v>
      </c>
      <c r="E66" s="77">
        <v>8</v>
      </c>
      <c r="F66" s="77">
        <v>13</v>
      </c>
      <c r="G66" s="77">
        <v>21</v>
      </c>
      <c r="H66" s="14">
        <f t="shared" si="0"/>
        <v>0.42</v>
      </c>
      <c r="I66" s="77" t="s">
        <v>645</v>
      </c>
      <c r="J66" s="74">
        <v>35.585718851899998</v>
      </c>
      <c r="K66" s="74">
        <v>-122.62556050000001</v>
      </c>
      <c r="L66" s="74">
        <v>1995.88531266</v>
      </c>
      <c r="M66" t="s">
        <v>863</v>
      </c>
      <c r="N66" s="72" t="s">
        <v>873</v>
      </c>
    </row>
    <row r="67" spans="1:23" x14ac:dyDescent="0.2">
      <c r="A67" s="77" t="s">
        <v>675</v>
      </c>
      <c r="B67" s="77" t="s">
        <v>26</v>
      </c>
      <c r="C67" s="77">
        <v>0.4</v>
      </c>
      <c r="D67" s="77">
        <v>1200</v>
      </c>
      <c r="E67" s="77">
        <v>41</v>
      </c>
      <c r="F67" s="77">
        <v>33</v>
      </c>
      <c r="G67" s="14">
        <f>SUM(E67,F67)</f>
        <v>74</v>
      </c>
      <c r="H67" s="14">
        <f t="shared" ref="H67:H130" si="2">G67/D67</f>
        <v>6.1666666666666668E-2</v>
      </c>
      <c r="I67" s="14" t="s">
        <v>839</v>
      </c>
      <c r="J67" s="74">
        <v>34.716124000000001</v>
      </c>
      <c r="K67" s="74">
        <v>-121.7814735</v>
      </c>
      <c r="L67" s="74">
        <v>2900.9207393299998</v>
      </c>
      <c r="M67" s="76" t="s">
        <v>872</v>
      </c>
      <c r="N67" s="72" t="s">
        <v>873</v>
      </c>
    </row>
    <row r="68" spans="1:23" x14ac:dyDescent="0.2">
      <c r="A68" s="14" t="s">
        <v>769</v>
      </c>
      <c r="B68" s="77" t="s">
        <v>26</v>
      </c>
      <c r="C68" s="77">
        <v>0.4</v>
      </c>
      <c r="D68" s="77">
        <v>1000</v>
      </c>
      <c r="E68" s="14">
        <v>21</v>
      </c>
      <c r="F68" s="14">
        <v>4</v>
      </c>
      <c r="G68" s="14">
        <f>SUM(E68,F68)</f>
        <v>25</v>
      </c>
      <c r="H68" s="14">
        <f t="shared" si="2"/>
        <v>2.5000000000000001E-2</v>
      </c>
      <c r="I68" s="14" t="s">
        <v>839</v>
      </c>
      <c r="J68" s="74">
        <v>34.732787113199997</v>
      </c>
      <c r="K68" s="74">
        <v>-121.8075465</v>
      </c>
      <c r="L68" s="74">
        <v>3058.086155</v>
      </c>
      <c r="M68" s="76" t="s">
        <v>872</v>
      </c>
      <c r="N68" s="72" t="s">
        <v>873</v>
      </c>
    </row>
    <row r="69" spans="1:23" x14ac:dyDescent="0.2">
      <c r="A69" s="77" t="s">
        <v>669</v>
      </c>
      <c r="B69" s="77" t="s">
        <v>26</v>
      </c>
      <c r="C69" s="77">
        <v>1.2</v>
      </c>
      <c r="D69" s="77">
        <v>3800</v>
      </c>
      <c r="E69" s="77">
        <v>280</v>
      </c>
      <c r="F69" s="77">
        <v>186</v>
      </c>
      <c r="G69" s="14">
        <f>SUM(E69,F69)</f>
        <v>466</v>
      </c>
      <c r="H69" s="14">
        <f t="shared" si="2"/>
        <v>0.12263157894736842</v>
      </c>
      <c r="I69" s="14" t="s">
        <v>647</v>
      </c>
      <c r="J69" s="74">
        <v>35.533487000000001</v>
      </c>
      <c r="K69" s="74">
        <v>-122.83985699999999</v>
      </c>
      <c r="L69" s="74">
        <v>3081.0077282399998</v>
      </c>
      <c r="M69" s="76" t="s">
        <v>872</v>
      </c>
      <c r="N69" s="72" t="s">
        <v>873</v>
      </c>
    </row>
    <row r="70" spans="1:23" x14ac:dyDescent="0.2">
      <c r="A70" s="77" t="s">
        <v>670</v>
      </c>
      <c r="B70" s="77" t="s">
        <v>26</v>
      </c>
      <c r="C70" s="77">
        <v>1.2</v>
      </c>
      <c r="D70" s="77">
        <v>4100</v>
      </c>
      <c r="E70" s="77">
        <v>68</v>
      </c>
      <c r="F70" s="77">
        <v>54</v>
      </c>
      <c r="G70" s="14">
        <f>SUM(E70,F70)</f>
        <v>122</v>
      </c>
      <c r="H70" s="14">
        <f t="shared" si="2"/>
        <v>2.9756097560975608E-2</v>
      </c>
      <c r="I70" s="14" t="s">
        <v>647</v>
      </c>
      <c r="J70" s="74">
        <v>35.534860430499997</v>
      </c>
      <c r="K70" s="74">
        <v>-122.825730764</v>
      </c>
      <c r="L70" s="74">
        <v>3170.36018848</v>
      </c>
      <c r="M70" s="76" t="s">
        <v>872</v>
      </c>
      <c r="N70" s="72" t="s">
        <v>873</v>
      </c>
    </row>
    <row r="71" spans="1:23" x14ac:dyDescent="0.2">
      <c r="A71" s="77" t="s">
        <v>704</v>
      </c>
      <c r="B71" s="77" t="s">
        <v>26</v>
      </c>
      <c r="C71" s="77">
        <v>1.2</v>
      </c>
      <c r="D71" s="77">
        <v>2000</v>
      </c>
      <c r="E71" s="77">
        <v>71</v>
      </c>
      <c r="F71" s="77">
        <v>1</v>
      </c>
      <c r="G71" s="77">
        <v>72</v>
      </c>
      <c r="H71" s="14">
        <f t="shared" si="2"/>
        <v>3.5999999999999997E-2</v>
      </c>
      <c r="I71" s="77" t="s">
        <v>645</v>
      </c>
      <c r="J71" s="74">
        <v>35.582107499999999</v>
      </c>
      <c r="K71" s="74">
        <v>-122.628644155</v>
      </c>
      <c r="L71" s="74">
        <v>3240.15402576</v>
      </c>
      <c r="M71" s="76" t="s">
        <v>872</v>
      </c>
      <c r="N71" s="72" t="s">
        <v>873</v>
      </c>
    </row>
    <row r="72" spans="1:23" x14ac:dyDescent="0.2">
      <c r="A72" s="77" t="s">
        <v>706</v>
      </c>
      <c r="B72" s="77" t="s">
        <v>26</v>
      </c>
      <c r="C72" s="77">
        <v>1.2</v>
      </c>
      <c r="D72" s="77">
        <v>50</v>
      </c>
      <c r="E72" s="77">
        <v>10</v>
      </c>
      <c r="F72" s="77">
        <v>1</v>
      </c>
      <c r="G72" s="77">
        <v>11</v>
      </c>
      <c r="H72" s="14">
        <f t="shared" si="2"/>
        <v>0.22</v>
      </c>
      <c r="I72" s="77" t="s">
        <v>645</v>
      </c>
      <c r="J72" s="74">
        <v>35.582107499999999</v>
      </c>
      <c r="K72" s="74">
        <v>-122.628644155</v>
      </c>
      <c r="L72" s="74">
        <v>3240.15402576</v>
      </c>
      <c r="M72" s="76" t="s">
        <v>872</v>
      </c>
      <c r="N72" s="72" t="s">
        <v>873</v>
      </c>
    </row>
    <row r="73" spans="1:23" x14ac:dyDescent="0.2">
      <c r="A73" s="77" t="s">
        <v>522</v>
      </c>
      <c r="B73" s="77" t="s">
        <v>26</v>
      </c>
      <c r="C73" s="77">
        <v>1.2</v>
      </c>
      <c r="D73" s="77">
        <v>50</v>
      </c>
      <c r="E73" s="77">
        <v>0</v>
      </c>
      <c r="F73" s="77">
        <v>0</v>
      </c>
      <c r="G73" s="77">
        <v>0</v>
      </c>
      <c r="H73" s="14">
        <f t="shared" si="2"/>
        <v>0</v>
      </c>
      <c r="I73" s="77" t="s">
        <v>645</v>
      </c>
      <c r="J73" s="74">
        <v>35.582107499999999</v>
      </c>
      <c r="K73" s="74">
        <v>-122.628644155</v>
      </c>
      <c r="L73" s="74">
        <v>3240.15402576</v>
      </c>
      <c r="M73" s="76" t="s">
        <v>872</v>
      </c>
      <c r="N73" s="72" t="s">
        <v>873</v>
      </c>
    </row>
    <row r="74" spans="1:23" x14ac:dyDescent="0.2">
      <c r="A74" s="77" t="s">
        <v>523</v>
      </c>
      <c r="B74" s="77" t="s">
        <v>26</v>
      </c>
      <c r="C74" s="77">
        <v>1.2</v>
      </c>
      <c r="D74" s="77">
        <v>50</v>
      </c>
      <c r="E74" s="77">
        <v>9</v>
      </c>
      <c r="F74" s="77">
        <v>4</v>
      </c>
      <c r="G74" s="77">
        <v>13</v>
      </c>
      <c r="H74" s="14">
        <f t="shared" si="2"/>
        <v>0.26</v>
      </c>
      <c r="I74" s="77" t="s">
        <v>645</v>
      </c>
      <c r="J74" s="74">
        <v>35.584187098800001</v>
      </c>
      <c r="K74" s="74">
        <v>-122.627190387</v>
      </c>
      <c r="L74" s="74">
        <v>3240.15402576</v>
      </c>
      <c r="M74" s="76" t="s">
        <v>872</v>
      </c>
      <c r="N74" s="72" t="s">
        <v>873</v>
      </c>
    </row>
    <row r="75" spans="1:23" x14ac:dyDescent="0.2">
      <c r="A75" s="77" t="s">
        <v>674</v>
      </c>
      <c r="B75" s="77" t="s">
        <v>26</v>
      </c>
      <c r="C75" s="77">
        <v>0.4</v>
      </c>
      <c r="D75" s="77">
        <v>1100</v>
      </c>
      <c r="E75" s="77">
        <v>39</v>
      </c>
      <c r="F75" s="77">
        <v>101</v>
      </c>
      <c r="G75" s="14">
        <f>SUM(E75,F75)</f>
        <v>140</v>
      </c>
      <c r="H75" s="14">
        <f t="shared" si="2"/>
        <v>0.12727272727272726</v>
      </c>
      <c r="I75" s="14" t="s">
        <v>839</v>
      </c>
      <c r="J75" s="74">
        <v>34.730900773000002</v>
      </c>
      <c r="K75" s="74">
        <v>-121.822132158</v>
      </c>
      <c r="L75" s="74">
        <v>3490.8684000799999</v>
      </c>
      <c r="M75" s="76" t="s">
        <v>872</v>
      </c>
      <c r="N75" s="72" t="s">
        <v>873</v>
      </c>
      <c r="T75" s="62"/>
      <c r="U75" s="62"/>
      <c r="V75" s="62"/>
      <c r="W75" s="62"/>
    </row>
    <row r="76" spans="1:23" ht="17" x14ac:dyDescent="0.2">
      <c r="A76" s="77" t="s">
        <v>722</v>
      </c>
      <c r="B76" s="77" t="s">
        <v>796</v>
      </c>
      <c r="C76" s="77">
        <v>20</v>
      </c>
      <c r="D76" s="77">
        <v>500</v>
      </c>
      <c r="E76" s="77">
        <v>10</v>
      </c>
      <c r="F76" s="77">
        <v>1</v>
      </c>
      <c r="G76" s="77">
        <v>11</v>
      </c>
      <c r="H76" s="14">
        <f t="shared" si="2"/>
        <v>2.1999999999999999E-2</v>
      </c>
      <c r="I76" s="74" t="s">
        <v>636</v>
      </c>
      <c r="J76" s="74">
        <v>33.985516500000003</v>
      </c>
      <c r="K76" s="74">
        <v>-119.3492925</v>
      </c>
      <c r="L76" s="74">
        <v>438.99804070499999</v>
      </c>
      <c r="M76" s="76" t="s">
        <v>873</v>
      </c>
      <c r="N76" s="72" t="s">
        <v>869</v>
      </c>
      <c r="T76" s="88"/>
      <c r="U76" s="62"/>
      <c r="V76" s="62"/>
      <c r="W76" s="62"/>
    </row>
    <row r="77" spans="1:23" ht="17" x14ac:dyDescent="0.2">
      <c r="A77" s="77" t="s">
        <v>724</v>
      </c>
      <c r="B77" s="77" t="s">
        <v>796</v>
      </c>
      <c r="C77" s="77">
        <v>1.2</v>
      </c>
      <c r="D77" s="77">
        <v>500</v>
      </c>
      <c r="E77" s="77">
        <v>0</v>
      </c>
      <c r="F77" s="77">
        <v>0</v>
      </c>
      <c r="G77" s="77">
        <v>0</v>
      </c>
      <c r="H77" s="14">
        <f t="shared" si="2"/>
        <v>0</v>
      </c>
      <c r="I77" s="74" t="s">
        <v>636</v>
      </c>
      <c r="J77" s="74">
        <v>33.985516500000003</v>
      </c>
      <c r="K77" s="74">
        <v>-119.3492925</v>
      </c>
      <c r="L77" s="74">
        <v>438.99804070499999</v>
      </c>
      <c r="M77" s="76" t="s">
        <v>873</v>
      </c>
      <c r="N77" s="72" t="s">
        <v>869</v>
      </c>
      <c r="T77" s="88"/>
      <c r="U77" s="62"/>
      <c r="V77" s="62"/>
      <c r="W77" s="62"/>
    </row>
    <row r="78" spans="1:23" ht="17" x14ac:dyDescent="0.2">
      <c r="A78" s="77" t="s">
        <v>726</v>
      </c>
      <c r="B78" s="77" t="s">
        <v>796</v>
      </c>
      <c r="C78" s="77">
        <v>20</v>
      </c>
      <c r="D78" s="77">
        <v>500</v>
      </c>
      <c r="E78" s="77">
        <v>0</v>
      </c>
      <c r="F78" s="77">
        <v>0</v>
      </c>
      <c r="G78" s="77">
        <v>0</v>
      </c>
      <c r="H78" s="14">
        <f t="shared" si="2"/>
        <v>0</v>
      </c>
      <c r="I78" s="74" t="s">
        <v>636</v>
      </c>
      <c r="J78" s="74">
        <v>33.985516500000003</v>
      </c>
      <c r="K78" s="74">
        <v>-119.3492925</v>
      </c>
      <c r="L78" s="74">
        <v>438.99804070499999</v>
      </c>
      <c r="M78" s="76" t="s">
        <v>873</v>
      </c>
      <c r="N78" s="72" t="s">
        <v>869</v>
      </c>
      <c r="T78" s="88"/>
      <c r="U78" s="62"/>
      <c r="V78" s="62"/>
      <c r="W78" s="62"/>
    </row>
    <row r="79" spans="1:23" ht="17" x14ac:dyDescent="0.2">
      <c r="A79" s="77" t="s">
        <v>728</v>
      </c>
      <c r="B79" s="77" t="s">
        <v>796</v>
      </c>
      <c r="C79" s="77">
        <v>1.2</v>
      </c>
      <c r="D79" s="77">
        <v>500</v>
      </c>
      <c r="E79" s="77">
        <v>4</v>
      </c>
      <c r="F79" s="77">
        <v>0</v>
      </c>
      <c r="G79" s="77">
        <v>4</v>
      </c>
      <c r="H79" s="14">
        <f t="shared" si="2"/>
        <v>8.0000000000000002E-3</v>
      </c>
      <c r="I79" s="74" t="s">
        <v>636</v>
      </c>
      <c r="J79" s="74">
        <v>33.985516500000003</v>
      </c>
      <c r="K79" s="74">
        <v>-119.3492925</v>
      </c>
      <c r="L79" s="74">
        <v>438.99804070499999</v>
      </c>
      <c r="M79" s="76" t="s">
        <v>873</v>
      </c>
      <c r="N79" s="72" t="s">
        <v>869</v>
      </c>
      <c r="T79" s="88"/>
      <c r="U79" s="62"/>
      <c r="V79" s="62"/>
      <c r="W79" s="62"/>
    </row>
    <row r="80" spans="1:23" ht="17" x14ac:dyDescent="0.2">
      <c r="A80" s="77" t="s">
        <v>730</v>
      </c>
      <c r="B80" s="77" t="s">
        <v>796</v>
      </c>
      <c r="C80" s="77">
        <v>20</v>
      </c>
      <c r="D80" s="77">
        <v>500</v>
      </c>
      <c r="E80" s="77">
        <v>2</v>
      </c>
      <c r="F80" s="77">
        <v>0</v>
      </c>
      <c r="G80" s="77">
        <v>2</v>
      </c>
      <c r="H80" s="14">
        <f t="shared" si="2"/>
        <v>4.0000000000000001E-3</v>
      </c>
      <c r="I80" s="74" t="s">
        <v>636</v>
      </c>
      <c r="J80" s="74">
        <v>33.985516500000003</v>
      </c>
      <c r="K80" s="74">
        <v>-119.3492925</v>
      </c>
      <c r="L80" s="74">
        <v>438.99804070499999</v>
      </c>
      <c r="M80" s="76" t="s">
        <v>873</v>
      </c>
      <c r="N80" s="72" t="s">
        <v>869</v>
      </c>
      <c r="T80" s="88"/>
      <c r="U80" s="62"/>
      <c r="V80" s="62"/>
      <c r="W80" s="62"/>
    </row>
    <row r="81" spans="1:23" ht="17" x14ac:dyDescent="0.2">
      <c r="A81" s="77" t="s">
        <v>732</v>
      </c>
      <c r="B81" s="77" t="s">
        <v>796</v>
      </c>
      <c r="C81" s="77">
        <v>10</v>
      </c>
      <c r="D81" s="77">
        <v>500</v>
      </c>
      <c r="E81" s="77">
        <v>3</v>
      </c>
      <c r="F81" s="77">
        <v>0</v>
      </c>
      <c r="G81" s="77">
        <v>3</v>
      </c>
      <c r="H81" s="14">
        <f t="shared" si="2"/>
        <v>6.0000000000000001E-3</v>
      </c>
      <c r="I81" s="74" t="s">
        <v>636</v>
      </c>
      <c r="J81" s="74">
        <v>33.985516500000003</v>
      </c>
      <c r="K81" s="74">
        <v>-119.3492925</v>
      </c>
      <c r="L81" s="74">
        <v>438.99804070499999</v>
      </c>
      <c r="M81" s="76" t="s">
        <v>873</v>
      </c>
      <c r="N81" s="72" t="s">
        <v>869</v>
      </c>
      <c r="T81" s="88"/>
      <c r="U81" s="62"/>
      <c r="V81" s="62"/>
      <c r="W81" s="62"/>
    </row>
    <row r="82" spans="1:23" ht="17" x14ac:dyDescent="0.2">
      <c r="A82" s="77" t="s">
        <v>734</v>
      </c>
      <c r="B82" s="77" t="s">
        <v>796</v>
      </c>
      <c r="C82" s="77">
        <v>1.2</v>
      </c>
      <c r="D82" s="77">
        <v>500</v>
      </c>
      <c r="E82" s="77">
        <v>0</v>
      </c>
      <c r="F82" s="77">
        <v>0</v>
      </c>
      <c r="G82" s="77">
        <v>0</v>
      </c>
      <c r="H82" s="14">
        <f t="shared" si="2"/>
        <v>0</v>
      </c>
      <c r="I82" s="74" t="s">
        <v>636</v>
      </c>
      <c r="J82" s="74">
        <v>33.985516500000003</v>
      </c>
      <c r="K82" s="74">
        <v>-119.3492925</v>
      </c>
      <c r="L82" s="74">
        <v>438.99804070499999</v>
      </c>
      <c r="M82" s="76" t="s">
        <v>873</v>
      </c>
      <c r="N82" s="72" t="s">
        <v>869</v>
      </c>
      <c r="T82" s="88"/>
      <c r="U82" s="62"/>
      <c r="V82" s="62"/>
      <c r="W82" s="62"/>
    </row>
    <row r="83" spans="1:23" ht="17" x14ac:dyDescent="0.2">
      <c r="A83" s="14" t="s">
        <v>790</v>
      </c>
      <c r="B83" s="77" t="s">
        <v>796</v>
      </c>
      <c r="C83" s="77">
        <v>1.2</v>
      </c>
      <c r="D83" s="77">
        <v>700</v>
      </c>
      <c r="E83" s="14">
        <v>3</v>
      </c>
      <c r="F83" s="14">
        <v>0</v>
      </c>
      <c r="G83" s="14">
        <f t="shared" ref="G83:G89" si="3">SUM(E83,F83)</f>
        <v>3</v>
      </c>
      <c r="H83" s="14">
        <f t="shared" si="2"/>
        <v>4.2857142857142859E-3</v>
      </c>
      <c r="I83" s="14" t="s">
        <v>641</v>
      </c>
      <c r="J83" s="74">
        <v>33.9481876173</v>
      </c>
      <c r="K83" s="74">
        <v>-119.47871537499999</v>
      </c>
      <c r="L83" s="74">
        <v>519.39615900299998</v>
      </c>
      <c r="M83" s="76" t="s">
        <v>873</v>
      </c>
      <c r="N83" s="72" t="s">
        <v>869</v>
      </c>
      <c r="T83" s="88"/>
      <c r="U83" s="62"/>
      <c r="V83" s="62"/>
      <c r="W83" s="62"/>
    </row>
    <row r="84" spans="1:23" ht="17" x14ac:dyDescent="0.2">
      <c r="A84" s="14" t="s">
        <v>791</v>
      </c>
      <c r="B84" s="77" t="s">
        <v>796</v>
      </c>
      <c r="C84" s="77">
        <v>10</v>
      </c>
      <c r="D84" s="77">
        <v>175</v>
      </c>
      <c r="E84" s="14">
        <v>0</v>
      </c>
      <c r="F84" s="14">
        <v>0</v>
      </c>
      <c r="G84" s="14">
        <f t="shared" si="3"/>
        <v>0</v>
      </c>
      <c r="H84" s="14">
        <f t="shared" si="2"/>
        <v>0</v>
      </c>
      <c r="I84" s="14" t="s">
        <v>641</v>
      </c>
      <c r="J84" s="74">
        <v>33.9481876173</v>
      </c>
      <c r="K84" s="74">
        <v>-119.47871537499999</v>
      </c>
      <c r="L84" s="74">
        <v>519.39615900299998</v>
      </c>
      <c r="M84" s="76" t="s">
        <v>873</v>
      </c>
      <c r="N84" s="72" t="s">
        <v>869</v>
      </c>
      <c r="T84" s="88"/>
      <c r="U84" s="62"/>
      <c r="V84" s="62"/>
      <c r="W84" s="62"/>
    </row>
    <row r="85" spans="1:23" x14ac:dyDescent="0.2">
      <c r="A85" s="14" t="s">
        <v>792</v>
      </c>
      <c r="B85" s="77" t="s">
        <v>796</v>
      </c>
      <c r="C85" s="77">
        <v>1.2</v>
      </c>
      <c r="D85" s="77">
        <v>50</v>
      </c>
      <c r="E85" s="14">
        <v>3</v>
      </c>
      <c r="F85" s="14">
        <v>0</v>
      </c>
      <c r="G85" s="14">
        <f t="shared" si="3"/>
        <v>3</v>
      </c>
      <c r="H85" s="14">
        <f t="shared" si="2"/>
        <v>0.06</v>
      </c>
      <c r="I85" s="14" t="s">
        <v>641</v>
      </c>
      <c r="J85" s="74">
        <v>33.9481876173</v>
      </c>
      <c r="K85" s="74">
        <v>-119.47871537499999</v>
      </c>
      <c r="L85" s="74">
        <v>519.39615900299998</v>
      </c>
      <c r="M85" s="76" t="s">
        <v>873</v>
      </c>
      <c r="N85" s="72" t="s">
        <v>869</v>
      </c>
    </row>
    <row r="86" spans="1:23" x14ac:dyDescent="0.2">
      <c r="A86" s="14" t="s">
        <v>793</v>
      </c>
      <c r="B86" s="77" t="s">
        <v>796</v>
      </c>
      <c r="C86" s="77">
        <v>1.2</v>
      </c>
      <c r="D86" s="77">
        <v>50</v>
      </c>
      <c r="E86" s="14">
        <v>0</v>
      </c>
      <c r="F86" s="14">
        <v>0</v>
      </c>
      <c r="G86" s="14">
        <f t="shared" si="3"/>
        <v>0</v>
      </c>
      <c r="H86" s="14">
        <f t="shared" si="2"/>
        <v>0</v>
      </c>
      <c r="I86" s="14" t="s">
        <v>641</v>
      </c>
      <c r="J86" s="74">
        <v>33.9481876173</v>
      </c>
      <c r="K86" s="74">
        <v>-119.47871537499999</v>
      </c>
      <c r="L86" s="74">
        <v>519.39615900299998</v>
      </c>
      <c r="M86" s="76" t="s">
        <v>873</v>
      </c>
      <c r="N86" s="72" t="s">
        <v>869</v>
      </c>
    </row>
    <row r="87" spans="1:23" x14ac:dyDescent="0.2">
      <c r="A87" s="14" t="s">
        <v>766</v>
      </c>
      <c r="B87" s="77" t="s">
        <v>796</v>
      </c>
      <c r="C87" s="77">
        <v>20</v>
      </c>
      <c r="D87" s="77">
        <v>500</v>
      </c>
      <c r="E87" s="14">
        <v>0</v>
      </c>
      <c r="F87" s="14">
        <v>0</v>
      </c>
      <c r="G87" s="14">
        <f t="shared" si="3"/>
        <v>0</v>
      </c>
      <c r="H87" s="14">
        <f t="shared" si="2"/>
        <v>0</v>
      </c>
      <c r="I87" s="14" t="s">
        <v>839</v>
      </c>
      <c r="J87" s="74">
        <v>34.730837000000001</v>
      </c>
      <c r="K87" s="74">
        <v>-121.8220085</v>
      </c>
      <c r="L87" s="74">
        <v>3491.4898948300001</v>
      </c>
      <c r="M87" s="76" t="s">
        <v>873</v>
      </c>
      <c r="N87" t="s">
        <v>866</v>
      </c>
    </row>
    <row r="88" spans="1:23" x14ac:dyDescent="0.2">
      <c r="A88" s="14" t="s">
        <v>767</v>
      </c>
      <c r="B88" s="77" t="s">
        <v>796</v>
      </c>
      <c r="C88" s="77">
        <v>1.2</v>
      </c>
      <c r="D88" s="77">
        <v>500</v>
      </c>
      <c r="E88" s="77">
        <v>0</v>
      </c>
      <c r="F88" s="77">
        <v>0</v>
      </c>
      <c r="G88" s="14">
        <f t="shared" si="3"/>
        <v>0</v>
      </c>
      <c r="H88" s="14">
        <f t="shared" si="2"/>
        <v>0</v>
      </c>
      <c r="I88" s="14" t="s">
        <v>839</v>
      </c>
      <c r="J88" s="74">
        <v>34.730837000000001</v>
      </c>
      <c r="K88" s="74">
        <v>-121.8220085</v>
      </c>
      <c r="L88" s="74">
        <v>3491.4898948300001</v>
      </c>
      <c r="M88" s="76" t="s">
        <v>873</v>
      </c>
      <c r="N88" t="s">
        <v>866</v>
      </c>
    </row>
    <row r="89" spans="1:23" x14ac:dyDescent="0.2">
      <c r="A89" s="14" t="s">
        <v>768</v>
      </c>
      <c r="B89" s="77" t="s">
        <v>796</v>
      </c>
      <c r="C89" s="77">
        <v>1.2</v>
      </c>
      <c r="D89" s="77">
        <v>500</v>
      </c>
      <c r="E89" s="77">
        <v>1</v>
      </c>
      <c r="F89" s="77">
        <v>0</v>
      </c>
      <c r="G89" s="14">
        <f t="shared" si="3"/>
        <v>1</v>
      </c>
      <c r="H89" s="14">
        <f t="shared" si="2"/>
        <v>2E-3</v>
      </c>
      <c r="I89" s="14" t="s">
        <v>839</v>
      </c>
      <c r="J89" s="74">
        <v>34.730837000000001</v>
      </c>
      <c r="K89" s="74">
        <v>-121.8220085</v>
      </c>
      <c r="L89" s="74">
        <v>3491.4898948300001</v>
      </c>
      <c r="M89" s="76" t="s">
        <v>873</v>
      </c>
      <c r="N89" t="s">
        <v>866</v>
      </c>
    </row>
    <row r="90" spans="1:23" x14ac:dyDescent="0.2">
      <c r="A90" s="77" t="s">
        <v>810</v>
      </c>
      <c r="B90" s="77" t="s">
        <v>797</v>
      </c>
      <c r="C90" s="77">
        <v>20</v>
      </c>
      <c r="D90" s="77">
        <v>1000</v>
      </c>
      <c r="E90" s="77">
        <v>12</v>
      </c>
      <c r="F90" s="77">
        <v>8</v>
      </c>
      <c r="G90" s="77">
        <v>20</v>
      </c>
      <c r="H90" s="14">
        <f t="shared" si="2"/>
        <v>0.02</v>
      </c>
      <c r="I90" s="74" t="s">
        <v>637</v>
      </c>
      <c r="J90" s="74">
        <v>33.906762403400002</v>
      </c>
      <c r="K90" s="74">
        <v>-119.409823426</v>
      </c>
      <c r="L90" s="74">
        <v>662.07517783900005</v>
      </c>
      <c r="M90" s="76" t="s">
        <v>873</v>
      </c>
      <c r="N90" s="72" t="s">
        <v>869</v>
      </c>
    </row>
    <row r="91" spans="1:23" x14ac:dyDescent="0.2">
      <c r="A91" s="77" t="s">
        <v>811</v>
      </c>
      <c r="B91" s="77" t="s">
        <v>797</v>
      </c>
      <c r="C91" s="77">
        <v>1.2</v>
      </c>
      <c r="D91" s="77">
        <v>1000</v>
      </c>
      <c r="E91" s="77">
        <v>10</v>
      </c>
      <c r="F91" s="77">
        <v>9</v>
      </c>
      <c r="G91" s="77">
        <v>19</v>
      </c>
      <c r="H91" s="14">
        <f t="shared" si="2"/>
        <v>1.9E-2</v>
      </c>
      <c r="I91" s="74" t="s">
        <v>637</v>
      </c>
      <c r="J91" s="74">
        <v>33.906762403400002</v>
      </c>
      <c r="K91" s="74">
        <v>-119.409823426</v>
      </c>
      <c r="L91" s="74">
        <v>662.07517783900005</v>
      </c>
      <c r="M91" s="76" t="s">
        <v>873</v>
      </c>
      <c r="N91" s="72" t="s">
        <v>869</v>
      </c>
    </row>
    <row r="92" spans="1:23" x14ac:dyDescent="0.2">
      <c r="A92" s="77" t="s">
        <v>740</v>
      </c>
      <c r="B92" s="77" t="s">
        <v>797</v>
      </c>
      <c r="C92" s="77">
        <v>20</v>
      </c>
      <c r="D92" s="77">
        <v>1000</v>
      </c>
      <c r="E92" s="77">
        <v>7</v>
      </c>
      <c r="F92" s="77">
        <v>2</v>
      </c>
      <c r="G92" s="77">
        <v>9</v>
      </c>
      <c r="H92" s="14">
        <f t="shared" si="2"/>
        <v>8.9999999999999993E-3</v>
      </c>
      <c r="I92" s="74" t="s">
        <v>637</v>
      </c>
      <c r="J92" s="74">
        <v>33.906762403400002</v>
      </c>
      <c r="K92" s="74">
        <v>-119.409823426</v>
      </c>
      <c r="L92" s="74">
        <v>662.07517783900005</v>
      </c>
      <c r="M92" s="76" t="s">
        <v>873</v>
      </c>
      <c r="N92" s="72" t="s">
        <v>869</v>
      </c>
    </row>
    <row r="93" spans="1:23" x14ac:dyDescent="0.2">
      <c r="A93" s="77" t="s">
        <v>742</v>
      </c>
      <c r="B93" s="77" t="s">
        <v>797</v>
      </c>
      <c r="C93" s="77">
        <v>1.2</v>
      </c>
      <c r="D93" s="77">
        <v>1000</v>
      </c>
      <c r="E93" s="77">
        <v>12</v>
      </c>
      <c r="F93" s="77">
        <v>10</v>
      </c>
      <c r="G93" s="77">
        <v>22</v>
      </c>
      <c r="H93" s="14">
        <f t="shared" si="2"/>
        <v>2.1999999999999999E-2</v>
      </c>
      <c r="I93" s="74" t="s">
        <v>637</v>
      </c>
      <c r="J93" s="74">
        <v>33.906762403400002</v>
      </c>
      <c r="K93" s="74">
        <v>-119.409823426</v>
      </c>
      <c r="L93" s="74">
        <v>662.07517783900005</v>
      </c>
      <c r="M93" s="76" t="s">
        <v>873</v>
      </c>
      <c r="N93" s="72" t="s">
        <v>869</v>
      </c>
    </row>
    <row r="94" spans="1:23" x14ac:dyDescent="0.2">
      <c r="A94" s="77" t="s">
        <v>744</v>
      </c>
      <c r="B94" s="77" t="s">
        <v>797</v>
      </c>
      <c r="C94" s="77">
        <v>20</v>
      </c>
      <c r="D94" s="77">
        <v>1000</v>
      </c>
      <c r="E94" s="77">
        <v>15</v>
      </c>
      <c r="F94" s="77">
        <v>5</v>
      </c>
      <c r="G94" s="77">
        <v>20</v>
      </c>
      <c r="H94" s="14">
        <f t="shared" si="2"/>
        <v>0.02</v>
      </c>
      <c r="I94" s="74" t="s">
        <v>637</v>
      </c>
      <c r="J94" s="74">
        <v>33.906762403400002</v>
      </c>
      <c r="K94" s="74">
        <v>-119.409823426</v>
      </c>
      <c r="L94" s="74">
        <v>662.07517783900005</v>
      </c>
      <c r="M94" s="76" t="s">
        <v>873</v>
      </c>
      <c r="N94" s="72" t="s">
        <v>869</v>
      </c>
    </row>
    <row r="95" spans="1:23" x14ac:dyDescent="0.2">
      <c r="A95" s="77" t="s">
        <v>745</v>
      </c>
      <c r="B95" s="77" t="s">
        <v>797</v>
      </c>
      <c r="C95" s="77">
        <v>1.2</v>
      </c>
      <c r="D95" s="77">
        <v>1000</v>
      </c>
      <c r="E95" s="77">
        <v>9</v>
      </c>
      <c r="F95" s="77">
        <v>7</v>
      </c>
      <c r="G95" s="77">
        <v>16</v>
      </c>
      <c r="H95" s="14">
        <f t="shared" si="2"/>
        <v>1.6E-2</v>
      </c>
      <c r="I95" s="74" t="s">
        <v>637</v>
      </c>
      <c r="J95" s="74">
        <v>33.906762403400002</v>
      </c>
      <c r="K95" s="74">
        <v>-119.409823426</v>
      </c>
      <c r="L95" s="74">
        <v>662.07517783900005</v>
      </c>
      <c r="M95" s="76" t="s">
        <v>873</v>
      </c>
      <c r="N95" s="72" t="s">
        <v>869</v>
      </c>
    </row>
    <row r="96" spans="1:23" x14ac:dyDescent="0.2">
      <c r="A96" s="14" t="s">
        <v>760</v>
      </c>
      <c r="B96" s="77" t="s">
        <v>803</v>
      </c>
      <c r="C96" s="77">
        <v>1.2</v>
      </c>
      <c r="D96" s="77">
        <v>800</v>
      </c>
      <c r="E96" s="14">
        <v>13</v>
      </c>
      <c r="F96" s="14">
        <v>1</v>
      </c>
      <c r="G96" s="14">
        <f t="shared" ref="G96:G116" si="4">SUM(E96,F96)</f>
        <v>14</v>
      </c>
      <c r="H96" s="14">
        <f t="shared" si="2"/>
        <v>1.7500000000000002E-2</v>
      </c>
      <c r="I96" s="14" t="s">
        <v>839</v>
      </c>
      <c r="J96" s="74">
        <v>34.7310972617</v>
      </c>
      <c r="K96" s="74">
        <v>-121.822038889</v>
      </c>
      <c r="L96" s="74">
        <v>3491.4473416599999</v>
      </c>
      <c r="M96" s="76" t="s">
        <v>873</v>
      </c>
      <c r="N96" t="s">
        <v>866</v>
      </c>
    </row>
    <row r="97" spans="1:14" x14ac:dyDescent="0.2">
      <c r="A97" s="74" t="s">
        <v>761</v>
      </c>
      <c r="B97" s="77" t="s">
        <v>803</v>
      </c>
      <c r="C97" s="72">
        <v>20</v>
      </c>
      <c r="D97" s="77">
        <v>800</v>
      </c>
      <c r="E97" s="74">
        <v>0</v>
      </c>
      <c r="F97" s="74">
        <v>0</v>
      </c>
      <c r="G97" s="14">
        <f t="shared" si="4"/>
        <v>0</v>
      </c>
      <c r="H97" s="14">
        <f t="shared" si="2"/>
        <v>0</v>
      </c>
      <c r="I97" s="14" t="s">
        <v>839</v>
      </c>
      <c r="J97" s="74">
        <v>34.7310972617</v>
      </c>
      <c r="K97" s="74">
        <v>-121.822038889</v>
      </c>
      <c r="L97" s="74">
        <v>3491.4473416599999</v>
      </c>
      <c r="M97" s="76" t="s">
        <v>873</v>
      </c>
      <c r="N97" t="s">
        <v>866</v>
      </c>
    </row>
    <row r="98" spans="1:14" x14ac:dyDescent="0.2">
      <c r="A98" s="14" t="s">
        <v>762</v>
      </c>
      <c r="B98" s="77" t="s">
        <v>803</v>
      </c>
      <c r="C98" s="77">
        <v>20</v>
      </c>
      <c r="D98" s="77">
        <v>800</v>
      </c>
      <c r="E98" s="14">
        <v>3</v>
      </c>
      <c r="F98" s="14">
        <v>1</v>
      </c>
      <c r="G98" s="14">
        <f t="shared" si="4"/>
        <v>4</v>
      </c>
      <c r="H98" s="14">
        <f t="shared" si="2"/>
        <v>5.0000000000000001E-3</v>
      </c>
      <c r="I98" s="14" t="s">
        <v>839</v>
      </c>
      <c r="J98" s="74">
        <v>34.7310972617</v>
      </c>
      <c r="K98" s="74">
        <v>-121.822038889</v>
      </c>
      <c r="L98" s="74">
        <v>3491.4473416599999</v>
      </c>
      <c r="M98" s="76" t="s">
        <v>873</v>
      </c>
      <c r="N98" t="s">
        <v>866</v>
      </c>
    </row>
    <row r="99" spans="1:14" x14ac:dyDescent="0.2">
      <c r="A99" s="14" t="s">
        <v>764</v>
      </c>
      <c r="B99" s="77" t="s">
        <v>803</v>
      </c>
      <c r="C99" s="77">
        <v>10</v>
      </c>
      <c r="D99" s="77">
        <v>800</v>
      </c>
      <c r="E99" s="14">
        <v>0</v>
      </c>
      <c r="F99" s="14">
        <v>0</v>
      </c>
      <c r="G99" s="14">
        <f t="shared" si="4"/>
        <v>0</v>
      </c>
      <c r="H99" s="14">
        <f t="shared" si="2"/>
        <v>0</v>
      </c>
      <c r="I99" s="14" t="s">
        <v>839</v>
      </c>
      <c r="J99" s="74">
        <v>34.7310972617</v>
      </c>
      <c r="K99" s="74">
        <v>-121.822038889</v>
      </c>
      <c r="L99" s="74">
        <v>3491.4473416599999</v>
      </c>
      <c r="M99" s="76" t="s">
        <v>873</v>
      </c>
      <c r="N99" t="s">
        <v>866</v>
      </c>
    </row>
    <row r="100" spans="1:14" x14ac:dyDescent="0.2">
      <c r="A100" s="14" t="s">
        <v>765</v>
      </c>
      <c r="B100" s="77" t="s">
        <v>803</v>
      </c>
      <c r="C100" s="77">
        <v>1.2</v>
      </c>
      <c r="D100" s="77">
        <v>800</v>
      </c>
      <c r="E100" s="14">
        <v>2</v>
      </c>
      <c r="F100" s="14">
        <v>0</v>
      </c>
      <c r="G100" s="14">
        <f t="shared" si="4"/>
        <v>2</v>
      </c>
      <c r="H100" s="14">
        <f t="shared" si="2"/>
        <v>2.5000000000000001E-3</v>
      </c>
      <c r="I100" s="14" t="s">
        <v>839</v>
      </c>
      <c r="J100" s="74">
        <v>34.7310972617</v>
      </c>
      <c r="K100" s="74">
        <v>-121.822038889</v>
      </c>
      <c r="L100" s="74">
        <v>3491.4473416599999</v>
      </c>
      <c r="M100" s="76" t="s">
        <v>873</v>
      </c>
      <c r="N100" t="s">
        <v>866</v>
      </c>
    </row>
    <row r="101" spans="1:14" x14ac:dyDescent="0.2">
      <c r="A101" s="14" t="s">
        <v>763</v>
      </c>
      <c r="B101" s="77" t="s">
        <v>803</v>
      </c>
      <c r="C101" s="77">
        <v>10</v>
      </c>
      <c r="D101" s="77">
        <v>800</v>
      </c>
      <c r="E101" s="14">
        <v>2</v>
      </c>
      <c r="F101" s="14">
        <v>0</v>
      </c>
      <c r="G101" s="14">
        <f t="shared" si="4"/>
        <v>2</v>
      </c>
      <c r="H101" s="14">
        <f t="shared" si="2"/>
        <v>2.5000000000000001E-3</v>
      </c>
      <c r="I101" s="14" t="s">
        <v>839</v>
      </c>
      <c r="J101" s="74">
        <v>34.7310972617</v>
      </c>
      <c r="K101" s="74">
        <v>-121.822038889</v>
      </c>
      <c r="L101" s="74">
        <v>3491.4473416599999</v>
      </c>
      <c r="M101" s="76" t="s">
        <v>873</v>
      </c>
      <c r="N101" t="s">
        <v>866</v>
      </c>
    </row>
    <row r="102" spans="1:14" x14ac:dyDescent="0.2">
      <c r="A102" s="77" t="s">
        <v>472</v>
      </c>
      <c r="B102" s="77" t="s">
        <v>807</v>
      </c>
      <c r="C102" s="77">
        <v>0.4</v>
      </c>
      <c r="D102" s="77">
        <v>600</v>
      </c>
      <c r="E102" s="77">
        <v>39</v>
      </c>
      <c r="F102" s="77">
        <v>9</v>
      </c>
      <c r="G102" s="14">
        <f t="shared" si="4"/>
        <v>48</v>
      </c>
      <c r="H102" s="14">
        <f t="shared" si="2"/>
        <v>0.08</v>
      </c>
      <c r="I102" s="14" t="s">
        <v>643</v>
      </c>
      <c r="J102" s="74">
        <v>34.076990000000002</v>
      </c>
      <c r="K102" s="74">
        <v>-119.6011585</v>
      </c>
      <c r="L102" s="74">
        <v>90.472377107200003</v>
      </c>
      <c r="M102" s="76" t="s">
        <v>873</v>
      </c>
      <c r="N102" t="s">
        <v>868</v>
      </c>
    </row>
    <row r="103" spans="1:14" x14ac:dyDescent="0.2">
      <c r="A103" s="77" t="s">
        <v>834</v>
      </c>
      <c r="B103" s="77" t="s">
        <v>807</v>
      </c>
      <c r="C103" s="77">
        <v>0.4</v>
      </c>
      <c r="D103" s="77">
        <v>1100</v>
      </c>
      <c r="E103" s="77">
        <v>25</v>
      </c>
      <c r="F103" s="77">
        <v>6</v>
      </c>
      <c r="G103" s="14">
        <f t="shared" si="4"/>
        <v>31</v>
      </c>
      <c r="H103" s="14">
        <f t="shared" si="2"/>
        <v>2.8181818181818183E-2</v>
      </c>
      <c r="I103" s="14" t="s">
        <v>643</v>
      </c>
      <c r="J103" s="72" t="s">
        <v>847</v>
      </c>
      <c r="K103" s="74"/>
      <c r="L103" s="74">
        <v>90.555820794599995</v>
      </c>
      <c r="M103" s="76" t="s">
        <v>873</v>
      </c>
      <c r="N103" t="s">
        <v>868</v>
      </c>
    </row>
    <row r="104" spans="1:14" x14ac:dyDescent="0.2">
      <c r="A104" s="77" t="s">
        <v>687</v>
      </c>
      <c r="B104" s="77" t="s">
        <v>807</v>
      </c>
      <c r="C104" s="77">
        <v>0.4</v>
      </c>
      <c r="D104" s="77">
        <v>1100</v>
      </c>
      <c r="E104" s="77">
        <v>24</v>
      </c>
      <c r="F104" s="77">
        <v>1</v>
      </c>
      <c r="G104" s="14">
        <f t="shared" si="4"/>
        <v>25</v>
      </c>
      <c r="H104" s="14">
        <f t="shared" si="2"/>
        <v>2.2727272727272728E-2</v>
      </c>
      <c r="I104" s="14" t="s">
        <v>842</v>
      </c>
      <c r="J104" s="74">
        <v>33.933163774500002</v>
      </c>
      <c r="K104" s="74">
        <v>-119.509325809</v>
      </c>
      <c r="L104" s="74">
        <v>808.90156743499995</v>
      </c>
      <c r="M104" s="76" t="s">
        <v>873</v>
      </c>
      <c r="N104" s="72" t="s">
        <v>869</v>
      </c>
    </row>
    <row r="105" spans="1:14" x14ac:dyDescent="0.2">
      <c r="A105" s="14" t="s">
        <v>714</v>
      </c>
      <c r="B105" s="77" t="s">
        <v>795</v>
      </c>
      <c r="C105" s="77">
        <v>20</v>
      </c>
      <c r="D105" s="77">
        <v>700</v>
      </c>
      <c r="E105" s="14">
        <v>0</v>
      </c>
      <c r="F105" s="14">
        <v>0</v>
      </c>
      <c r="G105" s="14">
        <f t="shared" si="4"/>
        <v>0</v>
      </c>
      <c r="H105" s="14">
        <f t="shared" si="2"/>
        <v>0</v>
      </c>
      <c r="I105" s="14" t="s">
        <v>643</v>
      </c>
      <c r="J105" s="72" t="s">
        <v>848</v>
      </c>
      <c r="K105" s="74"/>
      <c r="L105" s="74">
        <v>90.555820794599995</v>
      </c>
      <c r="M105" s="76" t="s">
        <v>873</v>
      </c>
      <c r="N105" t="s">
        <v>868</v>
      </c>
    </row>
    <row r="106" spans="1:14" x14ac:dyDescent="0.2">
      <c r="A106" s="14" t="s">
        <v>779</v>
      </c>
      <c r="B106" s="77" t="s">
        <v>795</v>
      </c>
      <c r="C106" s="77">
        <v>10</v>
      </c>
      <c r="D106" s="77">
        <v>700</v>
      </c>
      <c r="E106" s="14">
        <v>0</v>
      </c>
      <c r="F106" s="14">
        <v>0</v>
      </c>
      <c r="G106" s="14">
        <f t="shared" si="4"/>
        <v>0</v>
      </c>
      <c r="H106" s="14">
        <f t="shared" si="2"/>
        <v>0</v>
      </c>
      <c r="I106" s="14" t="s">
        <v>643</v>
      </c>
      <c r="J106" s="72" t="s">
        <v>849</v>
      </c>
      <c r="K106" s="74"/>
      <c r="L106" s="74">
        <v>90.555820794599995</v>
      </c>
      <c r="M106" s="76" t="s">
        <v>873</v>
      </c>
      <c r="N106" t="s">
        <v>868</v>
      </c>
    </row>
    <row r="107" spans="1:14" x14ac:dyDescent="0.2">
      <c r="A107" s="14" t="s">
        <v>717</v>
      </c>
      <c r="B107" s="77" t="s">
        <v>795</v>
      </c>
      <c r="C107" s="77">
        <v>1.2</v>
      </c>
      <c r="D107" s="77">
        <v>700</v>
      </c>
      <c r="E107" s="14">
        <v>4</v>
      </c>
      <c r="F107" s="14">
        <v>1</v>
      </c>
      <c r="G107" s="14">
        <f t="shared" si="4"/>
        <v>5</v>
      </c>
      <c r="H107" s="14">
        <f t="shared" si="2"/>
        <v>7.1428571428571426E-3</v>
      </c>
      <c r="I107" s="14" t="s">
        <v>643</v>
      </c>
      <c r="J107" s="72" t="s">
        <v>850</v>
      </c>
      <c r="K107" s="74"/>
      <c r="L107" s="74">
        <v>90.555820794599995</v>
      </c>
      <c r="M107" s="76" t="s">
        <v>873</v>
      </c>
      <c r="N107" t="s">
        <v>868</v>
      </c>
    </row>
    <row r="108" spans="1:14" x14ac:dyDescent="0.2">
      <c r="A108" s="14" t="s">
        <v>723</v>
      </c>
      <c r="B108" s="77" t="s">
        <v>795</v>
      </c>
      <c r="C108" s="77">
        <v>10</v>
      </c>
      <c r="D108" s="77">
        <v>700</v>
      </c>
      <c r="E108" s="14">
        <v>0</v>
      </c>
      <c r="F108" s="14">
        <v>0</v>
      </c>
      <c r="G108" s="14">
        <f t="shared" si="4"/>
        <v>0</v>
      </c>
      <c r="H108" s="14">
        <f t="shared" si="2"/>
        <v>0</v>
      </c>
      <c r="I108" s="14" t="s">
        <v>643</v>
      </c>
      <c r="J108" s="72" t="s">
        <v>851</v>
      </c>
      <c r="K108" s="74"/>
      <c r="L108" s="74">
        <v>90.555820794599995</v>
      </c>
      <c r="M108" s="76" t="s">
        <v>873</v>
      </c>
      <c r="N108" t="s">
        <v>868</v>
      </c>
    </row>
    <row r="109" spans="1:14" x14ac:dyDescent="0.2">
      <c r="A109" s="14" t="s">
        <v>725</v>
      </c>
      <c r="B109" s="77" t="s">
        <v>795</v>
      </c>
      <c r="C109" s="77">
        <v>20</v>
      </c>
      <c r="D109" s="77">
        <v>700</v>
      </c>
      <c r="E109" s="14">
        <v>0</v>
      </c>
      <c r="F109" s="14">
        <v>0</v>
      </c>
      <c r="G109" s="14">
        <f t="shared" si="4"/>
        <v>0</v>
      </c>
      <c r="H109" s="14">
        <f t="shared" si="2"/>
        <v>0</v>
      </c>
      <c r="I109" s="14" t="s">
        <v>643</v>
      </c>
      <c r="J109" s="72" t="s">
        <v>852</v>
      </c>
      <c r="K109" s="74"/>
      <c r="L109" s="74">
        <v>90.555820794599995</v>
      </c>
      <c r="M109" s="76" t="s">
        <v>873</v>
      </c>
      <c r="N109" t="s">
        <v>868</v>
      </c>
    </row>
    <row r="110" spans="1:14" x14ac:dyDescent="0.2">
      <c r="A110" s="14" t="s">
        <v>727</v>
      </c>
      <c r="B110" s="77" t="s">
        <v>795</v>
      </c>
      <c r="C110" s="77">
        <v>1.2</v>
      </c>
      <c r="D110" s="77">
        <v>700</v>
      </c>
      <c r="E110" s="14">
        <v>3</v>
      </c>
      <c r="F110" s="14">
        <v>0</v>
      </c>
      <c r="G110" s="14">
        <f t="shared" si="4"/>
        <v>3</v>
      </c>
      <c r="H110" s="14">
        <f t="shared" si="2"/>
        <v>4.2857142857142859E-3</v>
      </c>
      <c r="I110" s="14" t="s">
        <v>643</v>
      </c>
      <c r="J110" s="72" t="s">
        <v>853</v>
      </c>
      <c r="K110" s="74"/>
      <c r="L110" s="74">
        <v>90.555820794599995</v>
      </c>
      <c r="M110" s="76" t="s">
        <v>873</v>
      </c>
      <c r="N110" t="s">
        <v>868</v>
      </c>
    </row>
    <row r="111" spans="1:14" x14ac:dyDescent="0.2">
      <c r="A111" s="14" t="s">
        <v>756</v>
      </c>
      <c r="B111" s="77" t="s">
        <v>795</v>
      </c>
      <c r="C111" s="77">
        <v>20</v>
      </c>
      <c r="D111" s="77">
        <v>700</v>
      </c>
      <c r="E111" s="14">
        <v>0</v>
      </c>
      <c r="F111" s="14">
        <v>0</v>
      </c>
      <c r="G111" s="14">
        <f t="shared" si="4"/>
        <v>0</v>
      </c>
      <c r="H111" s="14">
        <f t="shared" si="2"/>
        <v>0</v>
      </c>
      <c r="I111" s="14" t="s">
        <v>643</v>
      </c>
      <c r="J111" s="72" t="s">
        <v>854</v>
      </c>
      <c r="K111" s="74"/>
      <c r="L111" s="74">
        <v>90.555820794599995</v>
      </c>
      <c r="M111" s="76" t="s">
        <v>873</v>
      </c>
      <c r="N111" t="s">
        <v>868</v>
      </c>
    </row>
    <row r="112" spans="1:14" x14ac:dyDescent="0.2">
      <c r="A112" s="14" t="s">
        <v>735</v>
      </c>
      <c r="B112" s="77" t="s">
        <v>795</v>
      </c>
      <c r="C112" s="77">
        <v>10</v>
      </c>
      <c r="D112" s="77">
        <v>700</v>
      </c>
      <c r="E112" s="14">
        <v>0</v>
      </c>
      <c r="F112" s="14">
        <v>0</v>
      </c>
      <c r="G112" s="14">
        <f t="shared" si="4"/>
        <v>0</v>
      </c>
      <c r="H112" s="14">
        <f t="shared" si="2"/>
        <v>0</v>
      </c>
      <c r="I112" s="14" t="s">
        <v>643</v>
      </c>
      <c r="J112" s="72" t="s">
        <v>855</v>
      </c>
      <c r="K112" s="74"/>
      <c r="L112" s="74">
        <v>90.555820794599995</v>
      </c>
      <c r="M112" s="76" t="s">
        <v>873</v>
      </c>
      <c r="N112" t="s">
        <v>868</v>
      </c>
    </row>
    <row r="113" spans="1:21" x14ac:dyDescent="0.2">
      <c r="A113" s="14" t="s">
        <v>729</v>
      </c>
      <c r="B113" s="77" t="s">
        <v>795</v>
      </c>
      <c r="C113" s="77">
        <v>1.2</v>
      </c>
      <c r="D113" s="77">
        <v>700</v>
      </c>
      <c r="E113" s="14">
        <v>1</v>
      </c>
      <c r="F113" s="14">
        <v>0</v>
      </c>
      <c r="G113" s="14">
        <f t="shared" si="4"/>
        <v>1</v>
      </c>
      <c r="H113" s="14">
        <f t="shared" si="2"/>
        <v>1.4285714285714286E-3</v>
      </c>
      <c r="I113" s="14" t="s">
        <v>643</v>
      </c>
      <c r="J113" s="72" t="s">
        <v>856</v>
      </c>
      <c r="K113" s="74"/>
      <c r="L113" s="74">
        <v>90.555820794599995</v>
      </c>
      <c r="M113" s="76" t="s">
        <v>873</v>
      </c>
      <c r="N113" t="s">
        <v>868</v>
      </c>
    </row>
    <row r="114" spans="1:21" x14ac:dyDescent="0.2">
      <c r="A114" s="14" t="s">
        <v>731</v>
      </c>
      <c r="B114" s="77" t="s">
        <v>795</v>
      </c>
      <c r="C114" s="77">
        <v>20</v>
      </c>
      <c r="D114" s="77">
        <v>700</v>
      </c>
      <c r="E114" s="14">
        <v>0</v>
      </c>
      <c r="F114" s="14">
        <v>0</v>
      </c>
      <c r="G114" s="14">
        <f t="shared" si="4"/>
        <v>0</v>
      </c>
      <c r="H114" s="14">
        <f t="shared" si="2"/>
        <v>0</v>
      </c>
      <c r="I114" s="14" t="s">
        <v>643</v>
      </c>
      <c r="J114" s="72" t="s">
        <v>857</v>
      </c>
      <c r="K114" s="74"/>
      <c r="L114" s="74">
        <v>90.555820794599995</v>
      </c>
      <c r="M114" s="76" t="s">
        <v>873</v>
      </c>
      <c r="N114" t="s">
        <v>868</v>
      </c>
    </row>
    <row r="115" spans="1:21" x14ac:dyDescent="0.2">
      <c r="A115" s="14" t="s">
        <v>757</v>
      </c>
      <c r="B115" s="77" t="s">
        <v>795</v>
      </c>
      <c r="C115" s="77">
        <v>10</v>
      </c>
      <c r="D115" s="77">
        <v>700</v>
      </c>
      <c r="E115" s="14">
        <v>0</v>
      </c>
      <c r="F115" s="14">
        <v>0</v>
      </c>
      <c r="G115" s="14">
        <f t="shared" si="4"/>
        <v>0</v>
      </c>
      <c r="H115" s="14">
        <f t="shared" si="2"/>
        <v>0</v>
      </c>
      <c r="I115" s="14" t="s">
        <v>643</v>
      </c>
      <c r="J115" s="72" t="s">
        <v>858</v>
      </c>
      <c r="K115" s="74"/>
      <c r="L115" s="74">
        <v>90.555820794599995</v>
      </c>
      <c r="M115" s="76" t="s">
        <v>873</v>
      </c>
      <c r="N115" t="s">
        <v>868</v>
      </c>
    </row>
    <row r="116" spans="1:21" x14ac:dyDescent="0.2">
      <c r="A116" s="14" t="s">
        <v>733</v>
      </c>
      <c r="B116" s="77" t="s">
        <v>795</v>
      </c>
      <c r="C116" s="77">
        <v>1.2</v>
      </c>
      <c r="D116" s="77">
        <v>700</v>
      </c>
      <c r="E116" s="14">
        <v>3</v>
      </c>
      <c r="F116" s="14">
        <v>0</v>
      </c>
      <c r="G116" s="14">
        <f t="shared" si="4"/>
        <v>3</v>
      </c>
      <c r="H116" s="14">
        <f t="shared" si="2"/>
        <v>4.2857142857142859E-3</v>
      </c>
      <c r="I116" s="14" t="s">
        <v>643</v>
      </c>
      <c r="J116" s="72" t="s">
        <v>859</v>
      </c>
      <c r="K116" s="74"/>
      <c r="L116" s="74">
        <v>90.555820794599995</v>
      </c>
      <c r="M116" s="76" t="s">
        <v>873</v>
      </c>
      <c r="N116" t="s">
        <v>868</v>
      </c>
      <c r="R116" s="62"/>
      <c r="S116" s="62"/>
      <c r="T116" s="62"/>
      <c r="U116" s="62"/>
    </row>
    <row r="117" spans="1:21" ht="17" x14ac:dyDescent="0.2">
      <c r="A117" s="77" t="s">
        <v>713</v>
      </c>
      <c r="B117" s="77" t="s">
        <v>795</v>
      </c>
      <c r="C117" s="77">
        <v>1.2</v>
      </c>
      <c r="D117" s="77">
        <v>1000</v>
      </c>
      <c r="E117" s="77">
        <v>1</v>
      </c>
      <c r="F117" s="77">
        <v>0</v>
      </c>
      <c r="G117" s="77">
        <v>1</v>
      </c>
      <c r="H117" s="14">
        <f t="shared" si="2"/>
        <v>1E-3</v>
      </c>
      <c r="I117" s="74" t="s">
        <v>636</v>
      </c>
      <c r="J117" s="74">
        <v>33.985517148100001</v>
      </c>
      <c r="K117" s="74">
        <v>-119.34929200000001</v>
      </c>
      <c r="L117" s="74">
        <v>97.418213005200002</v>
      </c>
      <c r="M117" s="76" t="s">
        <v>873</v>
      </c>
      <c r="N117" t="s">
        <v>868</v>
      </c>
      <c r="R117" s="88"/>
      <c r="S117" s="62"/>
      <c r="T117" s="62"/>
      <c r="U117" s="62"/>
    </row>
    <row r="118" spans="1:21" ht="17" x14ac:dyDescent="0.2">
      <c r="A118" s="14" t="s">
        <v>708</v>
      </c>
      <c r="B118" s="77" t="s">
        <v>795</v>
      </c>
      <c r="C118" s="77">
        <v>20</v>
      </c>
      <c r="D118" s="77">
        <v>700</v>
      </c>
      <c r="E118" s="14">
        <v>1</v>
      </c>
      <c r="F118" s="14">
        <v>0</v>
      </c>
      <c r="G118" s="14">
        <f t="shared" ref="G118:G123" si="5">SUM(E118,F118)</f>
        <v>1</v>
      </c>
      <c r="H118" s="14">
        <f t="shared" si="2"/>
        <v>1.4285714285714286E-3</v>
      </c>
      <c r="I118" s="14" t="s">
        <v>639</v>
      </c>
      <c r="J118" s="74">
        <v>34.060480274100001</v>
      </c>
      <c r="K118" s="74">
        <v>-120.56001449999999</v>
      </c>
      <c r="L118" s="74">
        <v>140.43508299999999</v>
      </c>
      <c r="M118" s="76" t="s">
        <v>873</v>
      </c>
      <c r="N118" t="s">
        <v>868</v>
      </c>
      <c r="R118" s="88"/>
      <c r="S118" s="62"/>
      <c r="T118" s="62"/>
      <c r="U118" s="62"/>
    </row>
    <row r="119" spans="1:21" ht="17" x14ac:dyDescent="0.2">
      <c r="A119" s="14" t="s">
        <v>710</v>
      </c>
      <c r="B119" s="77" t="s">
        <v>795</v>
      </c>
      <c r="C119" s="77">
        <v>10</v>
      </c>
      <c r="D119" s="77">
        <v>700</v>
      </c>
      <c r="E119" s="14">
        <v>2</v>
      </c>
      <c r="F119" s="14">
        <v>1</v>
      </c>
      <c r="G119" s="14">
        <f t="shared" si="5"/>
        <v>3</v>
      </c>
      <c r="H119" s="14">
        <f t="shared" si="2"/>
        <v>4.2857142857142859E-3</v>
      </c>
      <c r="I119" s="14" t="s">
        <v>639</v>
      </c>
      <c r="J119" s="74">
        <v>34.060480274100001</v>
      </c>
      <c r="K119" s="74">
        <v>-120.56001449999999</v>
      </c>
      <c r="L119" s="74">
        <v>140.43508299999999</v>
      </c>
      <c r="M119" s="76" t="s">
        <v>873</v>
      </c>
      <c r="N119" t="s">
        <v>868</v>
      </c>
      <c r="R119" s="88"/>
      <c r="S119" s="62"/>
      <c r="T119" s="62"/>
      <c r="U119" s="62"/>
    </row>
    <row r="120" spans="1:21" ht="17" x14ac:dyDescent="0.2">
      <c r="A120" s="14" t="s">
        <v>712</v>
      </c>
      <c r="B120" s="77" t="s">
        <v>795</v>
      </c>
      <c r="C120" s="77">
        <v>1.2</v>
      </c>
      <c r="D120" s="77">
        <v>700</v>
      </c>
      <c r="E120" s="14">
        <v>0</v>
      </c>
      <c r="F120" s="14">
        <v>1</v>
      </c>
      <c r="G120" s="14">
        <f t="shared" si="5"/>
        <v>1</v>
      </c>
      <c r="H120" s="14">
        <f t="shared" si="2"/>
        <v>1.4285714285714286E-3</v>
      </c>
      <c r="I120" s="14" t="s">
        <v>639</v>
      </c>
      <c r="J120" s="74">
        <v>34.060480274100001</v>
      </c>
      <c r="K120" s="74">
        <v>-120.56001449999999</v>
      </c>
      <c r="L120" s="74">
        <v>140.43508299999999</v>
      </c>
      <c r="M120" s="76" t="s">
        <v>873</v>
      </c>
      <c r="N120" t="s">
        <v>868</v>
      </c>
      <c r="R120" s="88"/>
      <c r="S120" s="62"/>
      <c r="T120" s="62"/>
      <c r="U120" s="62"/>
    </row>
    <row r="121" spans="1:21" ht="17" x14ac:dyDescent="0.2">
      <c r="A121" s="14" t="s">
        <v>770</v>
      </c>
      <c r="B121" s="77" t="s">
        <v>795</v>
      </c>
      <c r="C121" s="77">
        <v>20</v>
      </c>
      <c r="D121" s="77">
        <v>700</v>
      </c>
      <c r="E121" s="14">
        <v>3</v>
      </c>
      <c r="F121" s="14">
        <v>1</v>
      </c>
      <c r="G121" s="14">
        <f t="shared" si="5"/>
        <v>4</v>
      </c>
      <c r="H121" s="14">
        <f t="shared" si="2"/>
        <v>5.7142857142857143E-3</v>
      </c>
      <c r="I121" s="14" t="s">
        <v>639</v>
      </c>
      <c r="J121" s="74">
        <v>34.060480274100001</v>
      </c>
      <c r="K121" s="74">
        <v>-120.56001449999999</v>
      </c>
      <c r="L121" s="74">
        <v>140.43508299999999</v>
      </c>
      <c r="M121" s="76" t="s">
        <v>873</v>
      </c>
      <c r="N121" t="s">
        <v>868</v>
      </c>
      <c r="R121" s="88"/>
      <c r="S121" s="62"/>
      <c r="T121" s="62"/>
      <c r="U121" s="62"/>
    </row>
    <row r="122" spans="1:21" ht="17" x14ac:dyDescent="0.2">
      <c r="A122" s="14" t="s">
        <v>771</v>
      </c>
      <c r="B122" s="77" t="s">
        <v>795</v>
      </c>
      <c r="C122" s="77">
        <v>1.2</v>
      </c>
      <c r="D122" s="77">
        <v>700</v>
      </c>
      <c r="E122" s="14">
        <v>1</v>
      </c>
      <c r="F122" s="14">
        <v>0</v>
      </c>
      <c r="G122" s="14">
        <f t="shared" si="5"/>
        <v>1</v>
      </c>
      <c r="H122" s="14">
        <f t="shared" si="2"/>
        <v>1.4285714285714286E-3</v>
      </c>
      <c r="I122" s="14" t="s">
        <v>639</v>
      </c>
      <c r="J122" s="74">
        <v>34.060480274100001</v>
      </c>
      <c r="K122" s="74">
        <v>-120.56001449999999</v>
      </c>
      <c r="L122" s="74">
        <v>140.43508299999999</v>
      </c>
      <c r="M122" s="76" t="s">
        <v>873</v>
      </c>
      <c r="N122" t="s">
        <v>868</v>
      </c>
      <c r="R122" s="88"/>
      <c r="S122" s="62"/>
      <c r="T122" s="62"/>
      <c r="U122" s="62"/>
    </row>
    <row r="123" spans="1:21" ht="17" x14ac:dyDescent="0.2">
      <c r="A123" s="14" t="s">
        <v>799</v>
      </c>
      <c r="B123" s="77" t="s">
        <v>795</v>
      </c>
      <c r="C123" s="77">
        <v>0.4</v>
      </c>
      <c r="D123" s="77">
        <v>1000</v>
      </c>
      <c r="E123" s="77">
        <v>2</v>
      </c>
      <c r="F123" s="77">
        <v>1</v>
      </c>
      <c r="G123" s="14">
        <f t="shared" si="5"/>
        <v>3</v>
      </c>
      <c r="H123" s="14">
        <f t="shared" si="2"/>
        <v>3.0000000000000001E-3</v>
      </c>
      <c r="I123" s="14" t="s">
        <v>638</v>
      </c>
      <c r="J123" s="74">
        <v>34.881695546300001</v>
      </c>
      <c r="K123" s="74">
        <v>-121.03843338</v>
      </c>
      <c r="L123" s="74">
        <v>334.94105734200002</v>
      </c>
      <c r="M123" s="76" t="s">
        <v>873</v>
      </c>
      <c r="N123" s="72" t="s">
        <v>869</v>
      </c>
      <c r="R123" s="88"/>
      <c r="S123" s="62"/>
      <c r="T123" s="62"/>
      <c r="U123" s="62"/>
    </row>
    <row r="124" spans="1:21" ht="17" x14ac:dyDescent="0.2">
      <c r="A124" s="77" t="s">
        <v>715</v>
      </c>
      <c r="B124" s="77" t="s">
        <v>795</v>
      </c>
      <c r="C124" s="77">
        <v>1.2</v>
      </c>
      <c r="D124" s="77">
        <v>1000</v>
      </c>
      <c r="E124" s="77">
        <v>0</v>
      </c>
      <c r="F124" s="77">
        <v>0</v>
      </c>
      <c r="G124" s="77">
        <v>0</v>
      </c>
      <c r="H124" s="14">
        <f t="shared" si="2"/>
        <v>0</v>
      </c>
      <c r="I124" s="74" t="s">
        <v>636</v>
      </c>
      <c r="J124" s="74">
        <v>33.985517148100001</v>
      </c>
      <c r="K124" s="74">
        <v>-119.34929200000001</v>
      </c>
      <c r="L124" s="74">
        <v>438.954524413</v>
      </c>
      <c r="M124" s="76" t="s">
        <v>873</v>
      </c>
      <c r="N124" s="72" t="s">
        <v>869</v>
      </c>
      <c r="R124" s="88"/>
      <c r="S124" s="62"/>
      <c r="T124" s="62"/>
      <c r="U124" s="62"/>
    </row>
    <row r="125" spans="1:21" ht="17" x14ac:dyDescent="0.2">
      <c r="A125" s="77" t="s">
        <v>716</v>
      </c>
      <c r="B125" s="77" t="s">
        <v>795</v>
      </c>
      <c r="C125" s="77">
        <v>1.2</v>
      </c>
      <c r="D125" s="77">
        <v>1000</v>
      </c>
      <c r="E125" s="77">
        <v>8</v>
      </c>
      <c r="F125" s="77">
        <v>0</v>
      </c>
      <c r="G125" s="77">
        <v>8</v>
      </c>
      <c r="H125" s="14">
        <f t="shared" si="2"/>
        <v>8.0000000000000002E-3</v>
      </c>
      <c r="I125" s="74" t="s">
        <v>636</v>
      </c>
      <c r="J125" s="74">
        <v>33.985517148100001</v>
      </c>
      <c r="K125" s="74">
        <v>-119.34929200000001</v>
      </c>
      <c r="L125" s="74">
        <v>438.954524413</v>
      </c>
      <c r="M125" s="76" t="s">
        <v>873</v>
      </c>
      <c r="N125" s="72" t="s">
        <v>869</v>
      </c>
      <c r="R125" s="88"/>
      <c r="S125" s="62"/>
      <c r="T125" s="62"/>
      <c r="U125" s="62"/>
    </row>
    <row r="126" spans="1:21" x14ac:dyDescent="0.2">
      <c r="A126" s="77" t="s">
        <v>718</v>
      </c>
      <c r="B126" s="77" t="s">
        <v>795</v>
      </c>
      <c r="C126" s="77">
        <v>20</v>
      </c>
      <c r="D126" s="77">
        <v>1000</v>
      </c>
      <c r="E126" s="77">
        <v>0</v>
      </c>
      <c r="F126" s="77">
        <v>0</v>
      </c>
      <c r="G126" s="77">
        <v>0</v>
      </c>
      <c r="H126" s="14">
        <f t="shared" si="2"/>
        <v>0</v>
      </c>
      <c r="I126" s="74" t="s">
        <v>636</v>
      </c>
      <c r="J126" s="74">
        <v>33.985517148100001</v>
      </c>
      <c r="K126" s="74">
        <v>-119.34929200000001</v>
      </c>
      <c r="L126" s="74">
        <v>438.954524413</v>
      </c>
      <c r="M126" s="76" t="s">
        <v>873</v>
      </c>
      <c r="N126" s="72" t="s">
        <v>869</v>
      </c>
    </row>
    <row r="127" spans="1:21" x14ac:dyDescent="0.2">
      <c r="A127" s="77" t="s">
        <v>720</v>
      </c>
      <c r="B127" s="77" t="s">
        <v>795</v>
      </c>
      <c r="C127" s="77">
        <v>1.2</v>
      </c>
      <c r="D127" s="77">
        <v>1000</v>
      </c>
      <c r="E127" s="77">
        <v>2</v>
      </c>
      <c r="F127" s="77">
        <v>0</v>
      </c>
      <c r="G127" s="77">
        <v>2</v>
      </c>
      <c r="H127" s="14">
        <f t="shared" si="2"/>
        <v>2E-3</v>
      </c>
      <c r="I127" s="74" t="s">
        <v>636</v>
      </c>
      <c r="J127" s="74">
        <v>33.985517148100001</v>
      </c>
      <c r="K127" s="74">
        <v>-119.34929200000001</v>
      </c>
      <c r="L127" s="74">
        <v>438.954524413</v>
      </c>
      <c r="M127" s="76" t="s">
        <v>873</v>
      </c>
      <c r="N127" s="72" t="s">
        <v>869</v>
      </c>
    </row>
    <row r="128" spans="1:21" x14ac:dyDescent="0.2">
      <c r="A128" s="77" t="s">
        <v>747</v>
      </c>
      <c r="B128" s="77" t="s">
        <v>795</v>
      </c>
      <c r="C128" s="77">
        <v>1.2</v>
      </c>
      <c r="D128" s="77">
        <v>1000</v>
      </c>
      <c r="E128" s="77">
        <v>8</v>
      </c>
      <c r="F128" s="77">
        <v>1</v>
      </c>
      <c r="G128" s="77">
        <v>9</v>
      </c>
      <c r="H128" s="14">
        <f t="shared" si="2"/>
        <v>8.9999999999999993E-3</v>
      </c>
      <c r="I128" s="74" t="s">
        <v>637</v>
      </c>
      <c r="J128" s="74">
        <v>33.916922</v>
      </c>
      <c r="K128" s="74">
        <v>-119.41289</v>
      </c>
      <c r="L128" s="74">
        <v>483.41085327500002</v>
      </c>
      <c r="M128" s="76" t="s">
        <v>873</v>
      </c>
      <c r="N128" s="72" t="s">
        <v>869</v>
      </c>
    </row>
    <row r="129" spans="1:21" x14ac:dyDescent="0.2">
      <c r="A129" s="77" t="s">
        <v>749</v>
      </c>
      <c r="B129" s="77" t="s">
        <v>795</v>
      </c>
      <c r="C129" s="77">
        <v>1.2</v>
      </c>
      <c r="D129" s="77">
        <v>1000</v>
      </c>
      <c r="E129" s="77">
        <v>12</v>
      </c>
      <c r="F129" s="77">
        <v>2</v>
      </c>
      <c r="G129" s="77">
        <v>14</v>
      </c>
      <c r="H129" s="14">
        <f t="shared" si="2"/>
        <v>1.4E-2</v>
      </c>
      <c r="I129" s="74" t="s">
        <v>637</v>
      </c>
      <c r="J129" s="74">
        <v>33.916922</v>
      </c>
      <c r="K129" s="74">
        <v>-119.41289</v>
      </c>
      <c r="L129" s="74">
        <v>483.41085327500002</v>
      </c>
      <c r="M129" s="76" t="s">
        <v>873</v>
      </c>
      <c r="N129" s="72" t="s">
        <v>869</v>
      </c>
    </row>
    <row r="130" spans="1:21" x14ac:dyDescent="0.2">
      <c r="A130" s="77" t="s">
        <v>751</v>
      </c>
      <c r="B130" s="77" t="s">
        <v>795</v>
      </c>
      <c r="C130" s="77">
        <v>20</v>
      </c>
      <c r="D130" s="77">
        <v>1000</v>
      </c>
      <c r="E130" s="77">
        <v>0</v>
      </c>
      <c r="F130" s="77">
        <v>0</v>
      </c>
      <c r="G130" s="77">
        <v>0</v>
      </c>
      <c r="H130" s="14">
        <f t="shared" si="2"/>
        <v>0</v>
      </c>
      <c r="I130" s="74" t="s">
        <v>637</v>
      </c>
      <c r="J130" s="74">
        <v>33.916922</v>
      </c>
      <c r="K130" s="74">
        <v>-119.41289</v>
      </c>
      <c r="L130" s="74">
        <v>483.41085327500002</v>
      </c>
      <c r="M130" s="76" t="s">
        <v>873</v>
      </c>
      <c r="N130" s="72" t="s">
        <v>869</v>
      </c>
    </row>
    <row r="131" spans="1:21" x14ac:dyDescent="0.2">
      <c r="A131" s="77" t="s">
        <v>753</v>
      </c>
      <c r="B131" s="77" t="s">
        <v>795</v>
      </c>
      <c r="C131" s="77">
        <v>10</v>
      </c>
      <c r="D131" s="77">
        <v>1000</v>
      </c>
      <c r="E131" s="77">
        <v>0</v>
      </c>
      <c r="F131" s="77">
        <v>0</v>
      </c>
      <c r="G131" s="77">
        <v>0</v>
      </c>
      <c r="H131" s="14">
        <f t="shared" ref="H131:H164" si="6">G131/D131</f>
        <v>0</v>
      </c>
      <c r="I131" s="74" t="s">
        <v>637</v>
      </c>
      <c r="J131" s="74">
        <v>33.916922</v>
      </c>
      <c r="K131" s="74">
        <v>-119.41289</v>
      </c>
      <c r="L131" s="74">
        <v>483.41085327500002</v>
      </c>
      <c r="M131" s="76" t="s">
        <v>873</v>
      </c>
      <c r="N131" s="72" t="s">
        <v>869</v>
      </c>
    </row>
    <row r="132" spans="1:21" x14ac:dyDescent="0.2">
      <c r="A132" s="77" t="s">
        <v>755</v>
      </c>
      <c r="B132" s="77" t="s">
        <v>795</v>
      </c>
      <c r="C132" s="77">
        <v>20</v>
      </c>
      <c r="D132" s="77">
        <v>1000</v>
      </c>
      <c r="E132" s="77">
        <v>0</v>
      </c>
      <c r="F132" s="77">
        <v>0</v>
      </c>
      <c r="G132" s="77">
        <v>0</v>
      </c>
      <c r="H132" s="14">
        <f t="shared" si="6"/>
        <v>0</v>
      </c>
      <c r="I132" s="74" t="s">
        <v>637</v>
      </c>
      <c r="J132" s="74">
        <v>33.916922</v>
      </c>
      <c r="K132" s="74">
        <v>-119.41289</v>
      </c>
      <c r="L132" s="74">
        <v>483.41085327500002</v>
      </c>
      <c r="M132" s="76" t="s">
        <v>873</v>
      </c>
      <c r="N132" s="72" t="s">
        <v>869</v>
      </c>
    </row>
    <row r="133" spans="1:21" x14ac:dyDescent="0.2">
      <c r="A133" s="14" t="s">
        <v>778</v>
      </c>
      <c r="B133" s="77" t="s">
        <v>795</v>
      </c>
      <c r="C133" s="77">
        <v>20</v>
      </c>
      <c r="D133" s="77">
        <v>700</v>
      </c>
      <c r="E133" s="14">
        <v>0</v>
      </c>
      <c r="F133" s="14">
        <v>0</v>
      </c>
      <c r="G133" s="14">
        <f t="shared" ref="G133:G164" si="7">SUM(E133,F133)</f>
        <v>0</v>
      </c>
      <c r="H133" s="14">
        <f t="shared" si="6"/>
        <v>0</v>
      </c>
      <c r="I133" s="14" t="s">
        <v>641</v>
      </c>
      <c r="J133" s="74">
        <v>33.948187033300002</v>
      </c>
      <c r="K133" s="74">
        <v>-119.478705201</v>
      </c>
      <c r="L133" s="74">
        <v>519.43475689100001</v>
      </c>
      <c r="M133" s="76" t="s">
        <v>873</v>
      </c>
      <c r="N133" s="72" t="s">
        <v>869</v>
      </c>
    </row>
    <row r="134" spans="1:21" x14ac:dyDescent="0.2">
      <c r="A134" s="14" t="s">
        <v>746</v>
      </c>
      <c r="B134" s="77" t="s">
        <v>795</v>
      </c>
      <c r="C134" s="77">
        <v>10</v>
      </c>
      <c r="D134" s="77">
        <v>700</v>
      </c>
      <c r="E134" s="14">
        <v>0</v>
      </c>
      <c r="F134" s="14">
        <v>0</v>
      </c>
      <c r="G134" s="14">
        <f t="shared" si="7"/>
        <v>0</v>
      </c>
      <c r="H134" s="14">
        <f t="shared" si="6"/>
        <v>0</v>
      </c>
      <c r="I134" s="14" t="s">
        <v>641</v>
      </c>
      <c r="J134" s="74">
        <v>33.948187033300002</v>
      </c>
      <c r="K134" s="74">
        <v>-119.478705201</v>
      </c>
      <c r="L134" s="74">
        <v>519.43475689100001</v>
      </c>
      <c r="M134" s="76" t="s">
        <v>873</v>
      </c>
      <c r="N134" s="72" t="s">
        <v>869</v>
      </c>
    </row>
    <row r="135" spans="1:21" x14ac:dyDescent="0.2">
      <c r="A135" s="14" t="s">
        <v>703</v>
      </c>
      <c r="B135" s="77" t="s">
        <v>795</v>
      </c>
      <c r="C135" s="77">
        <v>1.2</v>
      </c>
      <c r="D135" s="77">
        <v>700</v>
      </c>
      <c r="E135" s="14">
        <v>5</v>
      </c>
      <c r="F135" s="14">
        <v>2</v>
      </c>
      <c r="G135" s="14">
        <f t="shared" si="7"/>
        <v>7</v>
      </c>
      <c r="H135" s="14">
        <f t="shared" si="6"/>
        <v>0.01</v>
      </c>
      <c r="I135" s="14" t="s">
        <v>641</v>
      </c>
      <c r="J135" s="74">
        <v>33.948187033300002</v>
      </c>
      <c r="K135" s="74">
        <v>-119.478705201</v>
      </c>
      <c r="L135" s="74">
        <v>519.43475689100001</v>
      </c>
      <c r="M135" s="76" t="s">
        <v>873</v>
      </c>
      <c r="N135" s="72" t="s">
        <v>869</v>
      </c>
    </row>
    <row r="136" spans="1:21" x14ac:dyDescent="0.2">
      <c r="A136" s="14" t="s">
        <v>780</v>
      </c>
      <c r="B136" s="77" t="s">
        <v>795</v>
      </c>
      <c r="C136" s="77">
        <v>20</v>
      </c>
      <c r="D136" s="77">
        <v>700</v>
      </c>
      <c r="E136" s="14">
        <v>6</v>
      </c>
      <c r="F136" s="14">
        <v>2</v>
      </c>
      <c r="G136" s="14">
        <f t="shared" si="7"/>
        <v>8</v>
      </c>
      <c r="H136" s="14">
        <f t="shared" si="6"/>
        <v>1.1428571428571429E-2</v>
      </c>
      <c r="I136" s="14" t="s">
        <v>641</v>
      </c>
      <c r="J136" s="74">
        <v>33.948187033300002</v>
      </c>
      <c r="K136" s="74">
        <v>-119.478705201</v>
      </c>
      <c r="L136" s="74">
        <v>519.43475689100001</v>
      </c>
      <c r="M136" s="76" t="s">
        <v>873</v>
      </c>
      <c r="N136" s="72" t="s">
        <v>869</v>
      </c>
    </row>
    <row r="137" spans="1:21" x14ac:dyDescent="0.2">
      <c r="A137" s="14" t="s">
        <v>781</v>
      </c>
      <c r="B137" s="77" t="s">
        <v>795</v>
      </c>
      <c r="C137" s="77">
        <v>10</v>
      </c>
      <c r="D137" s="77">
        <v>700</v>
      </c>
      <c r="E137" s="14">
        <v>2</v>
      </c>
      <c r="F137" s="14">
        <v>0</v>
      </c>
      <c r="G137" s="14">
        <f t="shared" si="7"/>
        <v>2</v>
      </c>
      <c r="H137" s="14">
        <f t="shared" si="6"/>
        <v>2.8571428571428571E-3</v>
      </c>
      <c r="I137" s="14" t="s">
        <v>641</v>
      </c>
      <c r="J137" s="74">
        <v>33.948187033300002</v>
      </c>
      <c r="K137" s="74">
        <v>-119.478705201</v>
      </c>
      <c r="L137" s="74">
        <v>519.43475689100001</v>
      </c>
      <c r="M137" s="76" t="s">
        <v>873</v>
      </c>
      <c r="N137" s="72" t="s">
        <v>869</v>
      </c>
    </row>
    <row r="138" spans="1:21" x14ac:dyDescent="0.2">
      <c r="A138" s="14" t="s">
        <v>782</v>
      </c>
      <c r="B138" s="77" t="s">
        <v>795</v>
      </c>
      <c r="C138" s="77">
        <v>1.2</v>
      </c>
      <c r="D138" s="77">
        <v>700</v>
      </c>
      <c r="E138" s="14">
        <v>5</v>
      </c>
      <c r="F138" s="14">
        <v>2</v>
      </c>
      <c r="G138" s="14">
        <f t="shared" si="7"/>
        <v>7</v>
      </c>
      <c r="H138" s="14">
        <f t="shared" si="6"/>
        <v>0.01</v>
      </c>
      <c r="I138" s="14" t="s">
        <v>641</v>
      </c>
      <c r="J138" s="74">
        <v>33.948187033300002</v>
      </c>
      <c r="K138" s="74">
        <v>-119.478705201</v>
      </c>
      <c r="L138" s="74">
        <v>519.43475689100001</v>
      </c>
      <c r="M138" s="76" t="s">
        <v>873</v>
      </c>
      <c r="N138" s="72" t="s">
        <v>869</v>
      </c>
    </row>
    <row r="139" spans="1:21" x14ac:dyDescent="0.2">
      <c r="A139" s="14" t="s">
        <v>783</v>
      </c>
      <c r="B139" s="77" t="s">
        <v>795</v>
      </c>
      <c r="C139" s="77">
        <v>20</v>
      </c>
      <c r="D139" s="77">
        <v>700</v>
      </c>
      <c r="E139" s="14">
        <v>0</v>
      </c>
      <c r="F139" s="14">
        <v>0</v>
      </c>
      <c r="G139" s="14">
        <f t="shared" si="7"/>
        <v>0</v>
      </c>
      <c r="H139" s="14">
        <f t="shared" si="6"/>
        <v>0</v>
      </c>
      <c r="I139" s="14" t="s">
        <v>641</v>
      </c>
      <c r="J139" s="74">
        <v>33.948187033300002</v>
      </c>
      <c r="K139" s="74">
        <v>-119.478705201</v>
      </c>
      <c r="L139" s="74">
        <v>519.43475689100001</v>
      </c>
      <c r="M139" s="76" t="s">
        <v>873</v>
      </c>
      <c r="N139" s="72" t="s">
        <v>869</v>
      </c>
      <c r="R139" s="62"/>
      <c r="S139" s="62"/>
      <c r="T139" s="62"/>
      <c r="U139" s="62"/>
    </row>
    <row r="140" spans="1:21" ht="17" x14ac:dyDescent="0.2">
      <c r="A140" s="14" t="s">
        <v>784</v>
      </c>
      <c r="B140" s="77" t="s">
        <v>795</v>
      </c>
      <c r="C140" s="77">
        <v>10</v>
      </c>
      <c r="D140" s="77">
        <v>700</v>
      </c>
      <c r="E140" s="14">
        <v>0</v>
      </c>
      <c r="F140" s="14">
        <v>0</v>
      </c>
      <c r="G140" s="14">
        <f t="shared" si="7"/>
        <v>0</v>
      </c>
      <c r="H140" s="14">
        <f t="shared" si="6"/>
        <v>0</v>
      </c>
      <c r="I140" s="14" t="s">
        <v>641</v>
      </c>
      <c r="J140" s="74">
        <v>33.948187033300002</v>
      </c>
      <c r="K140" s="74">
        <v>-119.478705201</v>
      </c>
      <c r="L140" s="74">
        <v>519.43475689100001</v>
      </c>
      <c r="M140" s="76" t="s">
        <v>873</v>
      </c>
      <c r="N140" s="72" t="s">
        <v>869</v>
      </c>
      <c r="R140" s="88"/>
      <c r="S140" s="62"/>
      <c r="T140" s="62"/>
      <c r="U140" s="62"/>
    </row>
    <row r="141" spans="1:21" ht="17" x14ac:dyDescent="0.2">
      <c r="A141" s="14" t="s">
        <v>785</v>
      </c>
      <c r="B141" s="77" t="s">
        <v>795</v>
      </c>
      <c r="C141" s="77">
        <v>1.2</v>
      </c>
      <c r="D141" s="77">
        <v>700</v>
      </c>
      <c r="E141" s="14">
        <v>4</v>
      </c>
      <c r="F141" s="14">
        <v>2</v>
      </c>
      <c r="G141" s="14">
        <f t="shared" si="7"/>
        <v>6</v>
      </c>
      <c r="H141" s="14">
        <f t="shared" si="6"/>
        <v>8.5714285714285719E-3</v>
      </c>
      <c r="I141" s="14" t="s">
        <v>641</v>
      </c>
      <c r="J141" s="74">
        <v>33.948187033300002</v>
      </c>
      <c r="K141" s="74">
        <v>-119.478705201</v>
      </c>
      <c r="L141" s="74">
        <v>519.43475689100001</v>
      </c>
      <c r="M141" s="76" t="s">
        <v>873</v>
      </c>
      <c r="N141" s="72" t="s">
        <v>869</v>
      </c>
      <c r="R141" s="88"/>
      <c r="S141" s="62"/>
      <c r="T141" s="62"/>
      <c r="U141" s="62"/>
    </row>
    <row r="142" spans="1:21" ht="17" x14ac:dyDescent="0.2">
      <c r="A142" s="14" t="s">
        <v>786</v>
      </c>
      <c r="B142" s="77" t="s">
        <v>795</v>
      </c>
      <c r="C142" s="77">
        <v>10</v>
      </c>
      <c r="D142" s="77">
        <v>700</v>
      </c>
      <c r="E142" s="14">
        <v>1</v>
      </c>
      <c r="F142" s="14">
        <v>0</v>
      </c>
      <c r="G142" s="14">
        <f t="shared" si="7"/>
        <v>1</v>
      </c>
      <c r="H142" s="14">
        <f t="shared" si="6"/>
        <v>1.4285714285714286E-3</v>
      </c>
      <c r="I142" s="14" t="s">
        <v>641</v>
      </c>
      <c r="J142" s="74">
        <v>33.948187033300002</v>
      </c>
      <c r="K142" s="74">
        <v>-119.478705201</v>
      </c>
      <c r="L142" s="74">
        <v>519.43475689100001</v>
      </c>
      <c r="M142" s="76" t="s">
        <v>873</v>
      </c>
      <c r="N142" s="72" t="s">
        <v>869</v>
      </c>
      <c r="R142" s="88"/>
      <c r="S142" s="62"/>
      <c r="T142" s="62"/>
      <c r="U142" s="62"/>
    </row>
    <row r="143" spans="1:21" x14ac:dyDescent="0.2">
      <c r="A143" s="14" t="s">
        <v>787</v>
      </c>
      <c r="B143" s="77" t="s">
        <v>795</v>
      </c>
      <c r="C143" s="77">
        <v>20</v>
      </c>
      <c r="D143" s="77">
        <v>700</v>
      </c>
      <c r="E143" s="14">
        <v>4</v>
      </c>
      <c r="F143" s="14">
        <v>0</v>
      </c>
      <c r="G143" s="14">
        <f t="shared" si="7"/>
        <v>4</v>
      </c>
      <c r="H143" s="14">
        <f t="shared" si="6"/>
        <v>5.7142857142857143E-3</v>
      </c>
      <c r="I143" s="14" t="s">
        <v>641</v>
      </c>
      <c r="J143" s="74">
        <v>33.948187033300002</v>
      </c>
      <c r="K143" s="74">
        <v>-119.478705201</v>
      </c>
      <c r="L143" s="74">
        <v>519.43475689100001</v>
      </c>
      <c r="M143" s="76" t="s">
        <v>873</v>
      </c>
      <c r="N143" s="72" t="s">
        <v>869</v>
      </c>
    </row>
    <row r="144" spans="1:21" x14ac:dyDescent="0.2">
      <c r="A144" s="14" t="s">
        <v>788</v>
      </c>
      <c r="B144" s="77" t="s">
        <v>795</v>
      </c>
      <c r="C144" s="77">
        <v>20</v>
      </c>
      <c r="D144" s="77">
        <v>700</v>
      </c>
      <c r="E144" s="14">
        <v>0</v>
      </c>
      <c r="F144" s="14">
        <v>0</v>
      </c>
      <c r="G144" s="14">
        <f t="shared" si="7"/>
        <v>0</v>
      </c>
      <c r="H144" s="14">
        <f t="shared" si="6"/>
        <v>0</v>
      </c>
      <c r="I144" s="14" t="s">
        <v>641</v>
      </c>
      <c r="J144" s="74">
        <v>33.948187033300002</v>
      </c>
      <c r="K144" s="74">
        <v>-119.478705201</v>
      </c>
      <c r="L144" s="74">
        <v>519.43475689100001</v>
      </c>
      <c r="M144" s="76" t="s">
        <v>873</v>
      </c>
      <c r="N144" s="72" t="s">
        <v>869</v>
      </c>
    </row>
    <row r="145" spans="1:14" x14ac:dyDescent="0.2">
      <c r="A145" s="14" t="s">
        <v>789</v>
      </c>
      <c r="B145" s="77" t="s">
        <v>795</v>
      </c>
      <c r="C145" s="77">
        <v>1.2</v>
      </c>
      <c r="D145" s="77">
        <v>700</v>
      </c>
      <c r="E145" s="14">
        <v>4</v>
      </c>
      <c r="F145" s="14">
        <v>0</v>
      </c>
      <c r="G145" s="14">
        <f t="shared" si="7"/>
        <v>4</v>
      </c>
      <c r="H145" s="14">
        <f t="shared" si="6"/>
        <v>5.7142857142857143E-3</v>
      </c>
      <c r="I145" s="14" t="s">
        <v>641</v>
      </c>
      <c r="J145" s="74">
        <v>33.948187033300002</v>
      </c>
      <c r="K145" s="74">
        <v>-119.478705201</v>
      </c>
      <c r="L145" s="74">
        <v>519.43475689100001</v>
      </c>
      <c r="M145" s="76" t="s">
        <v>873</v>
      </c>
      <c r="N145" s="72" t="s">
        <v>869</v>
      </c>
    </row>
    <row r="146" spans="1:14" x14ac:dyDescent="0.2">
      <c r="A146" s="77" t="s">
        <v>685</v>
      </c>
      <c r="B146" s="77" t="s">
        <v>795</v>
      </c>
      <c r="C146" s="77">
        <v>0.4</v>
      </c>
      <c r="D146" s="77">
        <v>1100</v>
      </c>
      <c r="E146" s="77">
        <v>14</v>
      </c>
      <c r="F146" s="77">
        <v>3</v>
      </c>
      <c r="G146" s="14">
        <f t="shared" si="7"/>
        <v>17</v>
      </c>
      <c r="H146" s="14">
        <f t="shared" si="6"/>
        <v>1.5454545454545455E-2</v>
      </c>
      <c r="I146" s="14" t="s">
        <v>640</v>
      </c>
      <c r="J146" s="74">
        <v>33.894328848500002</v>
      </c>
      <c r="K146" s="74">
        <v>-119.706990163</v>
      </c>
      <c r="L146" s="74">
        <v>1100.7020481699999</v>
      </c>
      <c r="M146" s="76" t="s">
        <v>873</v>
      </c>
      <c r="N146" s="72" t="s">
        <v>869</v>
      </c>
    </row>
    <row r="147" spans="1:14" x14ac:dyDescent="0.2">
      <c r="A147" s="14" t="s">
        <v>737</v>
      </c>
      <c r="B147" s="77" t="s">
        <v>795</v>
      </c>
      <c r="C147" s="77">
        <v>20</v>
      </c>
      <c r="D147" s="77">
        <v>600</v>
      </c>
      <c r="E147" s="14">
        <v>0</v>
      </c>
      <c r="F147" s="14">
        <v>0</v>
      </c>
      <c r="G147" s="14">
        <f t="shared" si="7"/>
        <v>0</v>
      </c>
      <c r="H147" s="14">
        <f t="shared" si="6"/>
        <v>0</v>
      </c>
      <c r="I147" s="14" t="s">
        <v>640</v>
      </c>
      <c r="J147" s="74">
        <v>33.894328848500002</v>
      </c>
      <c r="K147" s="74">
        <v>-119.706990163</v>
      </c>
      <c r="L147" s="74">
        <v>1100.7020481699999</v>
      </c>
      <c r="M147" s="76" t="s">
        <v>873</v>
      </c>
      <c r="N147" s="72" t="s">
        <v>869</v>
      </c>
    </row>
    <row r="148" spans="1:14" x14ac:dyDescent="0.2">
      <c r="A148" s="77" t="s">
        <v>739</v>
      </c>
      <c r="B148" s="77" t="s">
        <v>795</v>
      </c>
      <c r="C148" s="77">
        <v>10</v>
      </c>
      <c r="D148" s="77">
        <v>600</v>
      </c>
      <c r="E148" s="14">
        <v>0</v>
      </c>
      <c r="F148" s="14">
        <v>0</v>
      </c>
      <c r="G148" s="14">
        <f t="shared" si="7"/>
        <v>0</v>
      </c>
      <c r="H148" s="14">
        <f t="shared" si="6"/>
        <v>0</v>
      </c>
      <c r="I148" s="14" t="s">
        <v>640</v>
      </c>
      <c r="J148" s="74">
        <v>33.894328848500002</v>
      </c>
      <c r="K148" s="74">
        <v>-119.706990163</v>
      </c>
      <c r="L148" s="74">
        <v>1100.7020481699999</v>
      </c>
      <c r="M148" s="76" t="s">
        <v>873</v>
      </c>
      <c r="N148" s="72" t="s">
        <v>869</v>
      </c>
    </row>
    <row r="149" spans="1:14" x14ac:dyDescent="0.2">
      <c r="A149" s="77" t="s">
        <v>741</v>
      </c>
      <c r="B149" s="77" t="s">
        <v>795</v>
      </c>
      <c r="C149" s="77">
        <v>1.2</v>
      </c>
      <c r="D149" s="77">
        <v>600</v>
      </c>
      <c r="E149" s="14">
        <v>5</v>
      </c>
      <c r="F149" s="14">
        <v>1</v>
      </c>
      <c r="G149" s="14">
        <f t="shared" si="7"/>
        <v>6</v>
      </c>
      <c r="H149" s="14">
        <f t="shared" si="6"/>
        <v>0.01</v>
      </c>
      <c r="I149" s="14" t="s">
        <v>640</v>
      </c>
      <c r="J149" s="74">
        <v>33.894328848500002</v>
      </c>
      <c r="K149" s="74">
        <v>-119.706990163</v>
      </c>
      <c r="L149" s="74">
        <v>1100.7020481699999</v>
      </c>
      <c r="M149" s="76" t="s">
        <v>873</v>
      </c>
      <c r="N149" s="72" t="s">
        <v>869</v>
      </c>
    </row>
    <row r="150" spans="1:14" x14ac:dyDescent="0.2">
      <c r="A150" s="14" t="s">
        <v>743</v>
      </c>
      <c r="B150" s="77" t="s">
        <v>795</v>
      </c>
      <c r="C150" s="77">
        <v>1.2</v>
      </c>
      <c r="D150" s="77">
        <v>600</v>
      </c>
      <c r="E150" s="14">
        <v>5</v>
      </c>
      <c r="F150" s="14">
        <v>5</v>
      </c>
      <c r="G150" s="14">
        <f t="shared" si="7"/>
        <v>10</v>
      </c>
      <c r="H150" s="14">
        <f t="shared" si="6"/>
        <v>1.6666666666666666E-2</v>
      </c>
      <c r="I150" s="14" t="s">
        <v>640</v>
      </c>
      <c r="J150" s="74">
        <v>33.894328848500002</v>
      </c>
      <c r="K150" s="74">
        <v>-119.706990163</v>
      </c>
      <c r="L150" s="74">
        <v>1100.7020481699999</v>
      </c>
      <c r="M150" s="76" t="s">
        <v>873</v>
      </c>
      <c r="N150" s="72" t="s">
        <v>869</v>
      </c>
    </row>
    <row r="151" spans="1:14" x14ac:dyDescent="0.2">
      <c r="A151" s="14" t="s">
        <v>748</v>
      </c>
      <c r="B151" s="77" t="s">
        <v>795</v>
      </c>
      <c r="C151" s="77">
        <v>20</v>
      </c>
      <c r="D151" s="77">
        <v>600</v>
      </c>
      <c r="E151" s="14">
        <v>0</v>
      </c>
      <c r="F151" s="14">
        <v>0</v>
      </c>
      <c r="G151" s="14">
        <f t="shared" si="7"/>
        <v>0</v>
      </c>
      <c r="H151" s="14">
        <f t="shared" si="6"/>
        <v>0</v>
      </c>
      <c r="I151" s="14" t="s">
        <v>640</v>
      </c>
      <c r="J151" s="74">
        <v>33.894328848500002</v>
      </c>
      <c r="K151" s="74">
        <v>-119.706990163</v>
      </c>
      <c r="L151" s="74">
        <v>1100.7020481699999</v>
      </c>
      <c r="M151" s="76" t="s">
        <v>873</v>
      </c>
      <c r="N151" s="72" t="s">
        <v>869</v>
      </c>
    </row>
    <row r="152" spans="1:14" x14ac:dyDescent="0.2">
      <c r="A152" s="14" t="s">
        <v>750</v>
      </c>
      <c r="B152" s="77" t="s">
        <v>795</v>
      </c>
      <c r="C152" s="77">
        <v>10</v>
      </c>
      <c r="D152" s="77">
        <v>600</v>
      </c>
      <c r="E152" s="14">
        <v>0</v>
      </c>
      <c r="F152" s="14">
        <v>0</v>
      </c>
      <c r="G152" s="14">
        <f t="shared" si="7"/>
        <v>0</v>
      </c>
      <c r="H152" s="14">
        <f t="shared" si="6"/>
        <v>0</v>
      </c>
      <c r="I152" s="14" t="s">
        <v>640</v>
      </c>
      <c r="J152" s="74">
        <v>33.894328848500002</v>
      </c>
      <c r="K152" s="74">
        <v>-119.706990163</v>
      </c>
      <c r="L152" s="74">
        <v>1100.7020481699999</v>
      </c>
      <c r="M152" s="76" t="s">
        <v>873</v>
      </c>
      <c r="N152" s="72" t="s">
        <v>869</v>
      </c>
    </row>
    <row r="153" spans="1:14" x14ac:dyDescent="0.2">
      <c r="A153" s="14" t="s">
        <v>752</v>
      </c>
      <c r="B153" s="77" t="s">
        <v>795</v>
      </c>
      <c r="C153" s="77">
        <v>1.2</v>
      </c>
      <c r="D153" s="77">
        <v>600</v>
      </c>
      <c r="E153" s="14">
        <v>8</v>
      </c>
      <c r="F153" s="14">
        <v>1</v>
      </c>
      <c r="G153" s="14">
        <f t="shared" si="7"/>
        <v>9</v>
      </c>
      <c r="H153" s="14">
        <f t="shared" si="6"/>
        <v>1.4999999999999999E-2</v>
      </c>
      <c r="I153" s="14" t="s">
        <v>640</v>
      </c>
      <c r="J153" s="74">
        <v>33.894328848500002</v>
      </c>
      <c r="K153" s="74">
        <v>-119.706990163</v>
      </c>
      <c r="L153" s="74">
        <v>1100.7020481699999</v>
      </c>
      <c r="M153" s="76" t="s">
        <v>873</v>
      </c>
      <c r="N153" s="72" t="s">
        <v>869</v>
      </c>
    </row>
    <row r="154" spans="1:14" x14ac:dyDescent="0.2">
      <c r="A154" s="14" t="s">
        <v>754</v>
      </c>
      <c r="B154" s="77" t="s">
        <v>795</v>
      </c>
      <c r="C154" s="77">
        <v>20</v>
      </c>
      <c r="D154" s="77">
        <v>600</v>
      </c>
      <c r="E154" s="14">
        <v>1</v>
      </c>
      <c r="F154" s="14">
        <v>0</v>
      </c>
      <c r="G154" s="14">
        <f t="shared" si="7"/>
        <v>1</v>
      </c>
      <c r="H154" s="14">
        <f t="shared" si="6"/>
        <v>1.6666666666666668E-3</v>
      </c>
      <c r="I154" s="14" t="s">
        <v>640</v>
      </c>
      <c r="J154" s="74">
        <v>33.894328848500002</v>
      </c>
      <c r="K154" s="74">
        <v>-119.706990163</v>
      </c>
      <c r="L154" s="74">
        <v>1100.7020481699999</v>
      </c>
      <c r="M154" s="76" t="s">
        <v>873</v>
      </c>
      <c r="N154" s="72" t="s">
        <v>869</v>
      </c>
    </row>
    <row r="155" spans="1:14" x14ac:dyDescent="0.2">
      <c r="A155" s="14" t="s">
        <v>719</v>
      </c>
      <c r="B155" s="77" t="s">
        <v>795</v>
      </c>
      <c r="C155" s="77">
        <v>10</v>
      </c>
      <c r="D155" s="77">
        <v>600</v>
      </c>
      <c r="E155" s="14">
        <v>0</v>
      </c>
      <c r="F155" s="14">
        <v>0</v>
      </c>
      <c r="G155" s="14">
        <f t="shared" si="7"/>
        <v>0</v>
      </c>
      <c r="H155" s="14">
        <f t="shared" si="6"/>
        <v>0</v>
      </c>
      <c r="I155" s="14" t="s">
        <v>640</v>
      </c>
      <c r="J155" s="74">
        <v>33.894328848500002</v>
      </c>
      <c r="K155" s="74">
        <v>-119.706990163</v>
      </c>
      <c r="L155" s="74">
        <v>1100.7020481699999</v>
      </c>
      <c r="M155" s="76" t="s">
        <v>873</v>
      </c>
      <c r="N155" s="72" t="s">
        <v>869</v>
      </c>
    </row>
    <row r="156" spans="1:14" x14ac:dyDescent="0.2">
      <c r="A156" s="14" t="s">
        <v>721</v>
      </c>
      <c r="B156" s="77" t="s">
        <v>795</v>
      </c>
      <c r="C156" s="77">
        <v>10</v>
      </c>
      <c r="D156" s="77">
        <v>600</v>
      </c>
      <c r="E156" s="14">
        <v>1</v>
      </c>
      <c r="F156" s="14">
        <v>0</v>
      </c>
      <c r="G156" s="14">
        <f t="shared" si="7"/>
        <v>1</v>
      </c>
      <c r="H156" s="14">
        <f t="shared" si="6"/>
        <v>1.6666666666666668E-3</v>
      </c>
      <c r="I156" s="14" t="s">
        <v>640</v>
      </c>
      <c r="J156" s="74">
        <v>33.894328848500002</v>
      </c>
      <c r="K156" s="74">
        <v>-119.706990163</v>
      </c>
      <c r="L156" s="74">
        <v>1100.7020481699999</v>
      </c>
      <c r="M156" s="76" t="s">
        <v>873</v>
      </c>
      <c r="N156" s="72" t="s">
        <v>869</v>
      </c>
    </row>
    <row r="157" spans="1:14" x14ac:dyDescent="0.2">
      <c r="A157" s="14" t="s">
        <v>705</v>
      </c>
      <c r="B157" s="77" t="s">
        <v>795</v>
      </c>
      <c r="C157" s="77">
        <v>20</v>
      </c>
      <c r="D157" s="77">
        <v>600</v>
      </c>
      <c r="E157" s="14">
        <v>0</v>
      </c>
      <c r="F157" s="14">
        <v>0</v>
      </c>
      <c r="G157" s="14">
        <f t="shared" si="7"/>
        <v>0</v>
      </c>
      <c r="H157" s="14">
        <f t="shared" si="6"/>
        <v>0</v>
      </c>
      <c r="I157" s="14" t="s">
        <v>640</v>
      </c>
      <c r="J157" s="74">
        <v>33.894328848500002</v>
      </c>
      <c r="K157" s="74">
        <v>-119.706990163</v>
      </c>
      <c r="L157" s="74">
        <v>1100.7020481699999</v>
      </c>
      <c r="M157" s="76" t="s">
        <v>873</v>
      </c>
      <c r="N157" s="72" t="s">
        <v>869</v>
      </c>
    </row>
    <row r="158" spans="1:14" x14ac:dyDescent="0.2">
      <c r="A158" s="14" t="s">
        <v>707</v>
      </c>
      <c r="B158" s="77" t="s">
        <v>795</v>
      </c>
      <c r="C158" s="77">
        <v>1.2</v>
      </c>
      <c r="D158" s="77">
        <v>600</v>
      </c>
      <c r="E158" s="14">
        <v>2</v>
      </c>
      <c r="F158" s="14">
        <v>0</v>
      </c>
      <c r="G158" s="14">
        <f t="shared" si="7"/>
        <v>2</v>
      </c>
      <c r="H158" s="14">
        <f t="shared" si="6"/>
        <v>3.3333333333333335E-3</v>
      </c>
      <c r="I158" s="14" t="s">
        <v>640</v>
      </c>
      <c r="J158" s="74">
        <v>33.894328848500002</v>
      </c>
      <c r="K158" s="74">
        <v>-119.706990163</v>
      </c>
      <c r="L158" s="74">
        <v>1100.7020481699999</v>
      </c>
      <c r="M158" s="76" t="s">
        <v>873</v>
      </c>
      <c r="N158" s="72" t="s">
        <v>869</v>
      </c>
    </row>
    <row r="159" spans="1:14" x14ac:dyDescent="0.2">
      <c r="A159" s="14" t="s">
        <v>772</v>
      </c>
      <c r="B159" s="77" t="s">
        <v>795</v>
      </c>
      <c r="C159" s="77">
        <v>20</v>
      </c>
      <c r="D159" s="77">
        <v>600</v>
      </c>
      <c r="E159" s="14">
        <v>0</v>
      </c>
      <c r="F159" s="14">
        <v>0</v>
      </c>
      <c r="G159" s="14">
        <f t="shared" si="7"/>
        <v>0</v>
      </c>
      <c r="H159" s="14">
        <f t="shared" si="6"/>
        <v>0</v>
      </c>
      <c r="I159" s="14" t="s">
        <v>640</v>
      </c>
      <c r="J159" s="74">
        <v>33.894328848500002</v>
      </c>
      <c r="K159" s="74">
        <v>-119.706990163</v>
      </c>
      <c r="L159" s="74">
        <v>1100.7020481699999</v>
      </c>
      <c r="M159" s="76" t="s">
        <v>873</v>
      </c>
      <c r="N159" s="72" t="s">
        <v>869</v>
      </c>
    </row>
    <row r="160" spans="1:14" x14ac:dyDescent="0.2">
      <c r="A160" s="14" t="s">
        <v>773</v>
      </c>
      <c r="B160" s="77" t="s">
        <v>795</v>
      </c>
      <c r="C160" s="77">
        <v>20</v>
      </c>
      <c r="D160" s="77">
        <v>600</v>
      </c>
      <c r="E160" s="14">
        <v>2</v>
      </c>
      <c r="F160" s="14">
        <v>1</v>
      </c>
      <c r="G160" s="14">
        <f t="shared" si="7"/>
        <v>3</v>
      </c>
      <c r="H160" s="14">
        <f t="shared" si="6"/>
        <v>5.0000000000000001E-3</v>
      </c>
      <c r="I160" s="14" t="s">
        <v>640</v>
      </c>
      <c r="J160" s="74">
        <v>33.894328848500002</v>
      </c>
      <c r="K160" s="74">
        <v>-119.706990163</v>
      </c>
      <c r="L160" s="74">
        <v>1100.7020481699999</v>
      </c>
      <c r="M160" s="76" t="s">
        <v>873</v>
      </c>
      <c r="N160" s="72" t="s">
        <v>869</v>
      </c>
    </row>
    <row r="161" spans="1:14" x14ac:dyDescent="0.2">
      <c r="A161" s="77" t="s">
        <v>774</v>
      </c>
      <c r="B161" s="77" t="s">
        <v>795</v>
      </c>
      <c r="C161" s="77">
        <v>1.2</v>
      </c>
      <c r="D161" s="77">
        <v>600</v>
      </c>
      <c r="E161" s="77">
        <v>0</v>
      </c>
      <c r="F161" s="77">
        <v>0</v>
      </c>
      <c r="G161" s="14">
        <f t="shared" si="7"/>
        <v>0</v>
      </c>
      <c r="H161" s="14">
        <f t="shared" si="6"/>
        <v>0</v>
      </c>
      <c r="I161" s="14" t="s">
        <v>640</v>
      </c>
      <c r="J161" s="74">
        <v>33.894328848500002</v>
      </c>
      <c r="K161" s="74">
        <v>-119.706990163</v>
      </c>
      <c r="L161" s="74">
        <v>1100.7020481699999</v>
      </c>
      <c r="M161" s="76" t="s">
        <v>873</v>
      </c>
      <c r="N161" s="72" t="s">
        <v>869</v>
      </c>
    </row>
    <row r="162" spans="1:14" x14ac:dyDescent="0.2">
      <c r="A162" s="77" t="s">
        <v>775</v>
      </c>
      <c r="B162" s="77" t="s">
        <v>795</v>
      </c>
      <c r="C162" s="77">
        <v>10</v>
      </c>
      <c r="D162" s="77">
        <v>600</v>
      </c>
      <c r="E162" s="77">
        <v>0</v>
      </c>
      <c r="F162" s="77">
        <v>0</v>
      </c>
      <c r="G162" s="14">
        <f t="shared" si="7"/>
        <v>0</v>
      </c>
      <c r="H162" s="14">
        <f t="shared" si="6"/>
        <v>0</v>
      </c>
      <c r="I162" s="14" t="s">
        <v>640</v>
      </c>
      <c r="J162" s="74">
        <v>33.894328848500002</v>
      </c>
      <c r="K162" s="74">
        <v>-119.706990163</v>
      </c>
      <c r="L162" s="74">
        <v>1100.7020481699999</v>
      </c>
      <c r="M162" s="76" t="s">
        <v>873</v>
      </c>
      <c r="N162" s="72" t="s">
        <v>869</v>
      </c>
    </row>
    <row r="163" spans="1:14" x14ac:dyDescent="0.2">
      <c r="A163" s="77" t="s">
        <v>776</v>
      </c>
      <c r="B163" s="77" t="s">
        <v>795</v>
      </c>
      <c r="C163" s="77">
        <v>10</v>
      </c>
      <c r="D163" s="77">
        <v>600</v>
      </c>
      <c r="E163" s="77">
        <v>0</v>
      </c>
      <c r="F163" s="77">
        <v>0</v>
      </c>
      <c r="G163" s="14">
        <f t="shared" si="7"/>
        <v>0</v>
      </c>
      <c r="H163" s="14">
        <f t="shared" si="6"/>
        <v>0</v>
      </c>
      <c r="I163" s="14" t="s">
        <v>640</v>
      </c>
      <c r="J163" s="74">
        <v>33.894328848500002</v>
      </c>
      <c r="K163" s="74">
        <v>-119.706990163</v>
      </c>
      <c r="L163" s="74">
        <v>1100.7020481699999</v>
      </c>
      <c r="M163" s="76" t="s">
        <v>873</v>
      </c>
      <c r="N163" s="72" t="s">
        <v>869</v>
      </c>
    </row>
    <row r="164" spans="1:14" x14ac:dyDescent="0.2">
      <c r="A164" s="77" t="s">
        <v>777</v>
      </c>
      <c r="B164" s="77" t="s">
        <v>795</v>
      </c>
      <c r="C164" s="77">
        <v>1.2</v>
      </c>
      <c r="D164" s="77">
        <v>600</v>
      </c>
      <c r="E164" s="77">
        <v>0</v>
      </c>
      <c r="F164" s="77">
        <v>0</v>
      </c>
      <c r="G164" s="14">
        <f t="shared" si="7"/>
        <v>0</v>
      </c>
      <c r="H164" s="14">
        <f t="shared" si="6"/>
        <v>0</v>
      </c>
      <c r="I164" s="14" t="s">
        <v>640</v>
      </c>
      <c r="J164" s="74">
        <v>33.894328848500002</v>
      </c>
      <c r="K164" s="74">
        <v>-119.706990163</v>
      </c>
      <c r="L164" s="74">
        <v>1100.7020481699999</v>
      </c>
      <c r="M164" s="76" t="s">
        <v>873</v>
      </c>
      <c r="N164" s="72" t="s">
        <v>869</v>
      </c>
    </row>
    <row r="165" spans="1:14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74"/>
      <c r="K165" s="74"/>
      <c r="L165" s="74"/>
    </row>
    <row r="166" spans="1:14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74"/>
      <c r="K166" s="74"/>
      <c r="L166" s="74"/>
    </row>
    <row r="167" spans="1:14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74"/>
      <c r="K167" s="74"/>
      <c r="L167" s="74"/>
    </row>
    <row r="168" spans="1:14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74"/>
      <c r="K168" s="74"/>
      <c r="L168" s="74"/>
    </row>
    <row r="169" spans="1:14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74"/>
      <c r="K169" s="74"/>
      <c r="L169" s="74"/>
    </row>
    <row r="170" spans="1:14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74"/>
      <c r="K170" s="74"/>
      <c r="L170" s="74"/>
    </row>
    <row r="171" spans="1:14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74"/>
      <c r="K171" s="74"/>
      <c r="L171" s="74"/>
    </row>
    <row r="172" spans="1:14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74"/>
      <c r="K172" s="74"/>
      <c r="L172" s="74"/>
    </row>
    <row r="173" spans="1:14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74"/>
      <c r="K173" s="74"/>
      <c r="L173" s="74"/>
    </row>
    <row r="174" spans="1:14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74"/>
      <c r="K174" s="74"/>
      <c r="L174" s="74"/>
    </row>
    <row r="175" spans="1:14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74"/>
      <c r="K175" s="74"/>
      <c r="L175" s="74"/>
    </row>
    <row r="176" spans="1:14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74"/>
      <c r="K176" s="74"/>
      <c r="L176" s="74"/>
    </row>
    <row r="177" spans="1:12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74"/>
      <c r="K177" s="74"/>
      <c r="L177" s="74"/>
    </row>
    <row r="178" spans="1:12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74"/>
      <c r="K178" s="74"/>
      <c r="L178" s="74"/>
    </row>
    <row r="179" spans="1:12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74"/>
      <c r="K179" s="74"/>
      <c r="L179" s="74"/>
    </row>
    <row r="180" spans="1:12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74"/>
      <c r="K180" s="74"/>
      <c r="L180" s="74"/>
    </row>
    <row r="181" spans="1:12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74"/>
      <c r="K181" s="74"/>
      <c r="L181" s="74"/>
    </row>
    <row r="182" spans="1:12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74"/>
      <c r="K182" s="74"/>
      <c r="L182" s="74"/>
    </row>
    <row r="183" spans="1:12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74"/>
      <c r="K183" s="74"/>
      <c r="L183" s="74"/>
    </row>
    <row r="184" spans="1:12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74"/>
      <c r="K184" s="74"/>
      <c r="L184" s="74"/>
    </row>
    <row r="185" spans="1:12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74"/>
      <c r="K185" s="74"/>
      <c r="L185" s="74"/>
    </row>
    <row r="186" spans="1:12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74"/>
      <c r="K186" s="74"/>
      <c r="L186" s="74"/>
    </row>
    <row r="187" spans="1:12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74"/>
      <c r="K187" s="74"/>
      <c r="L187" s="74"/>
    </row>
    <row r="188" spans="1:12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74"/>
      <c r="K188" s="74"/>
      <c r="L188" s="74"/>
    </row>
    <row r="189" spans="1:12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74"/>
      <c r="K189" s="74"/>
      <c r="L189" s="74"/>
    </row>
    <row r="190" spans="1:12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74"/>
      <c r="K190" s="74"/>
      <c r="L190" s="74"/>
    </row>
    <row r="191" spans="1:12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74"/>
      <c r="K191" s="74"/>
      <c r="L191" s="74"/>
    </row>
    <row r="192" spans="1:12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74"/>
      <c r="K192" s="74"/>
      <c r="L192" s="74"/>
    </row>
    <row r="193" spans="1:12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74"/>
      <c r="K193" s="74"/>
      <c r="L193" s="74"/>
    </row>
    <row r="194" spans="1:12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74"/>
      <c r="K194" s="74"/>
      <c r="L194" s="74"/>
    </row>
    <row r="195" spans="1:12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74"/>
      <c r="K195" s="74"/>
      <c r="L195" s="74"/>
    </row>
    <row r="196" spans="1:12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74"/>
      <c r="K196" s="74"/>
      <c r="L196" s="74"/>
    </row>
    <row r="197" spans="1:12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74"/>
      <c r="K197" s="74"/>
      <c r="L197" s="74"/>
    </row>
    <row r="198" spans="1:12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74"/>
      <c r="K198" s="74"/>
      <c r="L198" s="74"/>
    </row>
    <row r="199" spans="1:12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74"/>
      <c r="K199" s="74"/>
      <c r="L199" s="74"/>
    </row>
    <row r="200" spans="1:12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74"/>
      <c r="K200" s="74"/>
      <c r="L200" s="74"/>
    </row>
    <row r="201" spans="1:12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74"/>
      <c r="K201" s="74"/>
      <c r="L201" s="74"/>
    </row>
    <row r="202" spans="1:12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74"/>
      <c r="K202" s="74"/>
      <c r="L202" s="74"/>
    </row>
    <row r="203" spans="1:12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74"/>
      <c r="K203" s="74"/>
      <c r="L203" s="74"/>
    </row>
    <row r="204" spans="1:12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74"/>
      <c r="K204" s="74"/>
      <c r="L204" s="74"/>
    </row>
    <row r="205" spans="1:12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74"/>
      <c r="K205" s="74"/>
      <c r="L205" s="74"/>
    </row>
    <row r="206" spans="1:12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74"/>
      <c r="K206" s="74"/>
      <c r="L206" s="74"/>
    </row>
    <row r="207" spans="1:12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74"/>
      <c r="K207" s="74"/>
      <c r="L207" s="74"/>
    </row>
    <row r="208" spans="1:12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74"/>
      <c r="K208" s="74"/>
      <c r="L208" s="74"/>
    </row>
    <row r="209" spans="1:12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74"/>
      <c r="K209" s="74"/>
      <c r="L209" s="74"/>
    </row>
    <row r="210" spans="1:12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74"/>
      <c r="K210" s="74"/>
      <c r="L210" s="74"/>
    </row>
    <row r="211" spans="1:12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74"/>
      <c r="K211" s="74"/>
      <c r="L211" s="74"/>
    </row>
    <row r="212" spans="1:12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74"/>
      <c r="K212" s="74"/>
      <c r="L212" s="74"/>
    </row>
    <row r="213" spans="1:12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74"/>
      <c r="K213" s="74"/>
      <c r="L213" s="74"/>
    </row>
    <row r="214" spans="1:12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74"/>
      <c r="K214" s="74"/>
      <c r="L214" s="74"/>
    </row>
    <row r="215" spans="1:12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74"/>
      <c r="K215" s="74"/>
      <c r="L215" s="74"/>
    </row>
    <row r="216" spans="1:12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74"/>
      <c r="K216" s="74"/>
      <c r="L216" s="74"/>
    </row>
    <row r="217" spans="1:12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74"/>
      <c r="K217" s="74"/>
      <c r="L217" s="74"/>
    </row>
    <row r="218" spans="1:12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74"/>
      <c r="K218" s="74"/>
      <c r="L218" s="74"/>
    </row>
    <row r="219" spans="1:12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74"/>
      <c r="K219" s="74"/>
      <c r="L219" s="74"/>
    </row>
    <row r="220" spans="1:12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74"/>
      <c r="K220" s="74"/>
      <c r="L220" s="74"/>
    </row>
    <row r="221" spans="1:12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74"/>
      <c r="K221" s="74"/>
      <c r="L221" s="74"/>
    </row>
    <row r="222" spans="1:12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74"/>
      <c r="K222" s="74"/>
      <c r="L222" s="74"/>
    </row>
    <row r="223" spans="1:12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74"/>
      <c r="K223" s="74"/>
      <c r="L223" s="74"/>
    </row>
    <row r="224" spans="1:12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74"/>
      <c r="K224" s="74"/>
      <c r="L224" s="74"/>
    </row>
    <row r="225" spans="1:12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74"/>
      <c r="K225" s="74"/>
      <c r="L225" s="74"/>
    </row>
    <row r="226" spans="1:12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74"/>
      <c r="K226" s="74"/>
      <c r="L226" s="74"/>
    </row>
    <row r="227" spans="1:12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74"/>
      <c r="K227" s="74"/>
      <c r="L227" s="74"/>
    </row>
    <row r="228" spans="1:12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74"/>
      <c r="K228" s="74"/>
      <c r="L228" s="74"/>
    </row>
    <row r="229" spans="1:12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74"/>
      <c r="K229" s="74"/>
      <c r="L229" s="74"/>
    </row>
    <row r="230" spans="1:12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74"/>
      <c r="K230" s="74"/>
      <c r="L230" s="74"/>
    </row>
    <row r="231" spans="1:12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74"/>
      <c r="K231" s="74"/>
      <c r="L231" s="74"/>
    </row>
    <row r="232" spans="1:12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74"/>
      <c r="K232" s="74"/>
      <c r="L232" s="74"/>
    </row>
    <row r="233" spans="1:12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74"/>
      <c r="K233" s="74"/>
      <c r="L233" s="74"/>
    </row>
    <row r="234" spans="1:12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74"/>
      <c r="K234" s="74"/>
      <c r="L234" s="74"/>
    </row>
    <row r="235" spans="1:12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74"/>
      <c r="K235" s="74"/>
      <c r="L235" s="74"/>
    </row>
    <row r="236" spans="1:12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74"/>
      <c r="K236" s="74"/>
      <c r="L236" s="74"/>
    </row>
    <row r="237" spans="1:12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74"/>
      <c r="K237" s="74"/>
      <c r="L237" s="74"/>
    </row>
    <row r="238" spans="1:12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74"/>
      <c r="K238" s="74"/>
      <c r="L238" s="74"/>
    </row>
    <row r="239" spans="1:12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74"/>
      <c r="K239" s="74"/>
      <c r="L239" s="74"/>
    </row>
    <row r="240" spans="1:12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74"/>
      <c r="K240" s="74"/>
      <c r="L240" s="74"/>
    </row>
    <row r="241" spans="1:12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74"/>
      <c r="K241" s="74"/>
      <c r="L241" s="74"/>
    </row>
    <row r="242" spans="1:12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74"/>
      <c r="K242" s="74"/>
      <c r="L242" s="74"/>
    </row>
    <row r="243" spans="1:12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74"/>
      <c r="K243" s="74"/>
      <c r="L243" s="74"/>
    </row>
    <row r="244" spans="1:12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74"/>
      <c r="K244" s="74"/>
      <c r="L244" s="74"/>
    </row>
    <row r="245" spans="1:12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74"/>
      <c r="K245" s="74"/>
      <c r="L245" s="74"/>
    </row>
    <row r="246" spans="1:12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74"/>
      <c r="K246" s="74"/>
      <c r="L246" s="74"/>
    </row>
    <row r="247" spans="1:12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74"/>
      <c r="K247" s="74"/>
      <c r="L247" s="74"/>
    </row>
    <row r="248" spans="1:12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74"/>
      <c r="K248" s="74"/>
      <c r="L248" s="74"/>
    </row>
    <row r="249" spans="1:12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74"/>
      <c r="K249" s="74"/>
      <c r="L249" s="74"/>
    </row>
  </sheetData>
  <mergeCells count="3">
    <mergeCell ref="Q28:T28"/>
    <mergeCell ref="R17:U17"/>
    <mergeCell ref="R3:U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4E16-08D1-4848-949E-549054E811AD}">
  <dimension ref="A1:L91"/>
  <sheetViews>
    <sheetView workbookViewId="0">
      <selection activeCell="N25" sqref="N25"/>
    </sheetView>
  </sheetViews>
  <sheetFormatPr baseColWidth="10" defaultRowHeight="16" x14ac:dyDescent="0.2"/>
  <cols>
    <col min="1" max="1" width="24.83203125" bestFit="1" customWidth="1"/>
    <col min="3" max="3" width="10.33203125" bestFit="1" customWidth="1"/>
  </cols>
  <sheetData>
    <row r="1" spans="1:12" ht="84" x14ac:dyDescent="0.2">
      <c r="A1" s="35" t="s">
        <v>635</v>
      </c>
      <c r="B1" s="26" t="s">
        <v>9</v>
      </c>
      <c r="C1" s="27" t="s">
        <v>0</v>
      </c>
      <c r="D1" s="28" t="s">
        <v>2</v>
      </c>
      <c r="E1" s="29" t="s">
        <v>5</v>
      </c>
      <c r="F1" s="30" t="s">
        <v>6</v>
      </c>
      <c r="G1" s="30" t="s">
        <v>7</v>
      </c>
      <c r="H1" s="31" t="s">
        <v>8</v>
      </c>
      <c r="I1" s="32" t="s">
        <v>12</v>
      </c>
      <c r="J1" s="32" t="s">
        <v>13</v>
      </c>
      <c r="K1" s="33" t="s">
        <v>14</v>
      </c>
      <c r="L1" s="34" t="s">
        <v>15</v>
      </c>
    </row>
    <row r="2" spans="1:12" x14ac:dyDescent="0.2">
      <c r="A2" s="36" t="s">
        <v>636</v>
      </c>
      <c r="B2" s="37" t="s">
        <v>114</v>
      </c>
      <c r="C2" s="36" t="s">
        <v>110</v>
      </c>
      <c r="D2" s="37" t="s">
        <v>112</v>
      </c>
      <c r="E2" s="38" t="s">
        <v>113</v>
      </c>
      <c r="F2" s="36">
        <v>33.981667000000002</v>
      </c>
      <c r="G2" s="38">
        <v>-119.352343</v>
      </c>
      <c r="H2" s="38">
        <v>563.30688294499998</v>
      </c>
      <c r="I2" s="38">
        <v>5.9889131103200004</v>
      </c>
      <c r="J2" s="38">
        <v>34.351765267099999</v>
      </c>
      <c r="K2" s="37">
        <v>2.0070099997500002</v>
      </c>
      <c r="L2" s="39">
        <v>1.63169912979675</v>
      </c>
    </row>
    <row r="3" spans="1:12" x14ac:dyDescent="0.2">
      <c r="A3" s="36" t="s">
        <v>636</v>
      </c>
      <c r="B3" s="37" t="s">
        <v>36</v>
      </c>
      <c r="C3" s="36" t="s">
        <v>119</v>
      </c>
      <c r="D3" s="37" t="s">
        <v>112</v>
      </c>
      <c r="E3" s="38" t="s">
        <v>121</v>
      </c>
      <c r="F3" s="36">
        <v>33.985517148100001</v>
      </c>
      <c r="G3" s="38">
        <v>-119.34929200000001</v>
      </c>
      <c r="H3" s="38">
        <v>438.954524413</v>
      </c>
      <c r="I3" s="38">
        <v>6.8973238690400001</v>
      </c>
      <c r="J3" s="38">
        <v>34.255490112099999</v>
      </c>
      <c r="K3" s="37">
        <v>12.269102762199999</v>
      </c>
      <c r="L3" s="39">
        <v>9.9747805456685992</v>
      </c>
    </row>
    <row r="4" spans="1:12" x14ac:dyDescent="0.2">
      <c r="A4" s="36" t="s">
        <v>636</v>
      </c>
      <c r="B4" s="37" t="s">
        <v>130</v>
      </c>
      <c r="C4" s="36" t="s">
        <v>127</v>
      </c>
      <c r="D4" s="37" t="s">
        <v>112</v>
      </c>
      <c r="E4" s="38" t="s">
        <v>129</v>
      </c>
      <c r="F4" s="36">
        <v>33.985516500000003</v>
      </c>
      <c r="G4" s="38">
        <v>-119.3492925</v>
      </c>
      <c r="H4" s="38">
        <v>438.99804070499999</v>
      </c>
      <c r="I4" s="38">
        <v>6.9169945580499999</v>
      </c>
      <c r="J4" s="38">
        <v>34.264172341200002</v>
      </c>
      <c r="K4" s="37">
        <v>12.299957233600001</v>
      </c>
      <c r="L4" s="39">
        <v>9.9998652309168001</v>
      </c>
    </row>
    <row r="5" spans="1:12" x14ac:dyDescent="0.2">
      <c r="A5" s="36" t="s">
        <v>636</v>
      </c>
      <c r="B5" s="37" t="s">
        <v>26</v>
      </c>
      <c r="C5" s="36" t="s">
        <v>134</v>
      </c>
      <c r="D5" s="37" t="s">
        <v>112</v>
      </c>
      <c r="E5" s="38" t="s">
        <v>136</v>
      </c>
      <c r="F5" s="36">
        <v>33.985513129600001</v>
      </c>
      <c r="G5" s="38">
        <v>-119.3492875</v>
      </c>
      <c r="H5" s="38">
        <v>438.99774811899999</v>
      </c>
      <c r="I5" s="38">
        <v>6.9284104285900003</v>
      </c>
      <c r="J5" s="38">
        <v>34.300343831100001</v>
      </c>
      <c r="K5" s="37">
        <v>12.7100680663</v>
      </c>
      <c r="L5" s="39">
        <v>10.333285337901899</v>
      </c>
    </row>
    <row r="6" spans="1:12" x14ac:dyDescent="0.2">
      <c r="A6" s="36" t="s">
        <v>636</v>
      </c>
      <c r="B6" s="37" t="s">
        <v>26</v>
      </c>
      <c r="C6" s="36" t="s">
        <v>140</v>
      </c>
      <c r="D6" s="37" t="s">
        <v>112</v>
      </c>
      <c r="E6" s="38" t="s">
        <v>142</v>
      </c>
      <c r="F6" s="36">
        <v>33.989952500000001</v>
      </c>
      <c r="G6" s="38">
        <v>-119.3472555</v>
      </c>
      <c r="H6" s="38">
        <v>385.27887473700002</v>
      </c>
      <c r="I6" s="38">
        <v>7.4318999999999997</v>
      </c>
      <c r="J6" s="38">
        <v>34.261228139799996</v>
      </c>
      <c r="K6" s="37">
        <v>21.230253235500001</v>
      </c>
      <c r="L6" s="39">
        <v>17.260195880461499</v>
      </c>
    </row>
    <row r="7" spans="1:12" x14ac:dyDescent="0.2">
      <c r="A7" s="36" t="s">
        <v>636</v>
      </c>
      <c r="B7" s="37" t="s">
        <v>26</v>
      </c>
      <c r="C7" s="36" t="s">
        <v>146</v>
      </c>
      <c r="D7" s="37" t="s">
        <v>112</v>
      </c>
      <c r="E7" s="38" t="s">
        <v>148</v>
      </c>
      <c r="F7" s="36">
        <v>33.993573499999997</v>
      </c>
      <c r="G7" s="38">
        <v>-119.345129</v>
      </c>
      <c r="H7" s="38">
        <v>200.190026241</v>
      </c>
      <c r="I7" s="38">
        <v>9.2839002230500007</v>
      </c>
      <c r="J7" s="38">
        <v>34.070399999999999</v>
      </c>
      <c r="K7" s="37">
        <v>87.889142992000004</v>
      </c>
      <c r="L7" s="39">
        <v>71.453873252495995</v>
      </c>
    </row>
    <row r="8" spans="1:12" x14ac:dyDescent="0.2">
      <c r="A8" s="36" t="s">
        <v>636</v>
      </c>
      <c r="B8" s="37" t="s">
        <v>26</v>
      </c>
      <c r="C8" s="36" t="s">
        <v>152</v>
      </c>
      <c r="D8" s="37" t="s">
        <v>112</v>
      </c>
      <c r="E8" s="38" t="s">
        <v>154</v>
      </c>
      <c r="F8" s="36">
        <v>33.993239866700002</v>
      </c>
      <c r="G8" s="38">
        <v>-119.345795861</v>
      </c>
      <c r="H8" s="38">
        <v>49.624867870199999</v>
      </c>
      <c r="I8" s="38">
        <v>12.9465194214</v>
      </c>
      <c r="J8" s="38">
        <v>33.454630914500001</v>
      </c>
      <c r="K8" s="37">
        <v>211.94380617799999</v>
      </c>
      <c r="L8" s="39">
        <v>172.31031442271399</v>
      </c>
    </row>
    <row r="9" spans="1:12" x14ac:dyDescent="0.2">
      <c r="A9" s="40" t="s">
        <v>637</v>
      </c>
      <c r="B9" s="41" t="s">
        <v>36</v>
      </c>
      <c r="C9" s="40" t="s">
        <v>156</v>
      </c>
      <c r="D9" s="42" t="s">
        <v>158</v>
      </c>
      <c r="E9" s="43" t="s">
        <v>159</v>
      </c>
      <c r="F9" s="40">
        <v>33.906762403400002</v>
      </c>
      <c r="G9" s="41">
        <v>-119.409823426</v>
      </c>
      <c r="H9" s="41">
        <v>662.07517783900005</v>
      </c>
      <c r="I9" s="41">
        <v>5.6230000000000002</v>
      </c>
      <c r="J9" s="41">
        <v>34.356521143999998</v>
      </c>
      <c r="K9" s="42">
        <v>0.51998855753899997</v>
      </c>
      <c r="L9" s="44">
        <v>0.42275069727920694</v>
      </c>
    </row>
    <row r="10" spans="1:12" x14ac:dyDescent="0.2">
      <c r="A10" s="40" t="s">
        <v>637</v>
      </c>
      <c r="B10" s="41" t="s">
        <v>36</v>
      </c>
      <c r="C10" s="40" t="s">
        <v>156</v>
      </c>
      <c r="D10" s="42" t="s">
        <v>158</v>
      </c>
      <c r="E10" s="41" t="s">
        <v>159</v>
      </c>
      <c r="F10" s="40">
        <v>33.906762403400002</v>
      </c>
      <c r="G10" s="41">
        <v>-119.409823426</v>
      </c>
      <c r="H10" s="41">
        <v>662.07517783900005</v>
      </c>
      <c r="I10" s="41">
        <v>5.6230000000000002</v>
      </c>
      <c r="J10" s="41">
        <v>34.356521143999998</v>
      </c>
      <c r="K10" s="42">
        <v>0.51998855753899997</v>
      </c>
      <c r="L10" s="44">
        <v>0.42275069727920694</v>
      </c>
    </row>
    <row r="11" spans="1:12" x14ac:dyDescent="0.2">
      <c r="A11" s="40" t="s">
        <v>637</v>
      </c>
      <c r="B11" s="41" t="s">
        <v>36</v>
      </c>
      <c r="C11" s="40" t="s">
        <v>156</v>
      </c>
      <c r="D11" s="42" t="s">
        <v>158</v>
      </c>
      <c r="E11" s="41" t="s">
        <v>159</v>
      </c>
      <c r="F11" s="40">
        <v>33.906762403400002</v>
      </c>
      <c r="G11" s="41">
        <v>-119.409823426</v>
      </c>
      <c r="H11" s="41">
        <v>662.07517783900005</v>
      </c>
      <c r="I11" s="41">
        <v>5.6230000000000002</v>
      </c>
      <c r="J11" s="41">
        <v>34.356521143999998</v>
      </c>
      <c r="K11" s="42">
        <v>0.51998855753899997</v>
      </c>
      <c r="L11" s="44">
        <v>0.42275069727920694</v>
      </c>
    </row>
    <row r="12" spans="1:12" x14ac:dyDescent="0.2">
      <c r="A12" s="40" t="s">
        <v>637</v>
      </c>
      <c r="B12" s="41" t="s">
        <v>36</v>
      </c>
      <c r="C12" s="40" t="s">
        <v>156</v>
      </c>
      <c r="D12" s="42" t="s">
        <v>158</v>
      </c>
      <c r="E12" s="41" t="s">
        <v>159</v>
      </c>
      <c r="F12" s="40">
        <v>33.906762403400002</v>
      </c>
      <c r="G12" s="41">
        <v>-119.409823426</v>
      </c>
      <c r="H12" s="41">
        <v>662.07517783900005</v>
      </c>
      <c r="I12" s="41">
        <v>5.6230000000000002</v>
      </c>
      <c r="J12" s="41">
        <v>34.356521143999998</v>
      </c>
      <c r="K12" s="42">
        <v>0.51998855753899997</v>
      </c>
      <c r="L12" s="44">
        <v>0.42275069727920694</v>
      </c>
    </row>
    <row r="13" spans="1:12" x14ac:dyDescent="0.2">
      <c r="A13" s="40" t="s">
        <v>637</v>
      </c>
      <c r="B13" s="41" t="s">
        <v>36</v>
      </c>
      <c r="C13" s="40" t="s">
        <v>156</v>
      </c>
      <c r="D13" s="42" t="s">
        <v>158</v>
      </c>
      <c r="E13" s="41" t="s">
        <v>159</v>
      </c>
      <c r="F13" s="40">
        <v>33.906762403400002</v>
      </c>
      <c r="G13" s="41">
        <v>-119.409823426</v>
      </c>
      <c r="H13" s="41">
        <v>662.07517783900005</v>
      </c>
      <c r="I13" s="41">
        <v>5.6230000000000002</v>
      </c>
      <c r="J13" s="41">
        <v>34.356521143999998</v>
      </c>
      <c r="K13" s="42">
        <v>0.51998855753899997</v>
      </c>
      <c r="L13" s="44">
        <v>0.42275069727920694</v>
      </c>
    </row>
    <row r="14" spans="1:12" x14ac:dyDescent="0.2">
      <c r="A14" s="40" t="s">
        <v>637</v>
      </c>
      <c r="B14" s="41" t="s">
        <v>36</v>
      </c>
      <c r="C14" s="40" t="s">
        <v>156</v>
      </c>
      <c r="D14" s="42" t="s">
        <v>158</v>
      </c>
      <c r="E14" s="41" t="s">
        <v>159</v>
      </c>
      <c r="F14" s="40">
        <v>33.906762403400002</v>
      </c>
      <c r="G14" s="41">
        <v>-119.409823426</v>
      </c>
      <c r="H14" s="41">
        <v>662.07517783900005</v>
      </c>
      <c r="I14" s="41">
        <v>5.6230000000000002</v>
      </c>
      <c r="J14" s="41">
        <v>34.356521143999998</v>
      </c>
      <c r="K14" s="42">
        <v>0.51998855753899997</v>
      </c>
      <c r="L14" s="44">
        <v>0.42275069727920694</v>
      </c>
    </row>
    <row r="15" spans="1:12" x14ac:dyDescent="0.2">
      <c r="A15" s="40" t="s">
        <v>637</v>
      </c>
      <c r="B15" s="41" t="s">
        <v>130</v>
      </c>
      <c r="C15" s="40" t="s">
        <v>173</v>
      </c>
      <c r="D15" s="42" t="s">
        <v>158</v>
      </c>
      <c r="E15" s="41" t="s">
        <v>175</v>
      </c>
      <c r="F15" s="40">
        <v>33.906758611100003</v>
      </c>
      <c r="G15" s="41">
        <v>-119.40982088299999</v>
      </c>
      <c r="H15" s="41">
        <v>662.15580786400005</v>
      </c>
      <c r="I15" s="41">
        <v>5.5867000000000004</v>
      </c>
      <c r="J15" s="41">
        <v>34.358646635299998</v>
      </c>
      <c r="K15" s="42">
        <v>0.37996930275500002</v>
      </c>
      <c r="L15" s="44">
        <v>0.30891504313981499</v>
      </c>
    </row>
    <row r="16" spans="1:12" x14ac:dyDescent="0.2">
      <c r="A16" s="40" t="s">
        <v>637</v>
      </c>
      <c r="B16" s="41" t="s">
        <v>114</v>
      </c>
      <c r="C16" s="40" t="s">
        <v>179</v>
      </c>
      <c r="D16" s="42" t="s">
        <v>158</v>
      </c>
      <c r="E16" s="41" t="s">
        <v>181</v>
      </c>
      <c r="F16" s="40">
        <v>33.916922</v>
      </c>
      <c r="G16" s="41">
        <v>-119.41289</v>
      </c>
      <c r="H16" s="41">
        <v>483.41085327500002</v>
      </c>
      <c r="I16" s="41">
        <v>6.24969384019</v>
      </c>
      <c r="J16" s="41">
        <v>34.3078</v>
      </c>
      <c r="K16" s="42">
        <v>5.9243212660899998</v>
      </c>
      <c r="L16" s="44">
        <v>4.8164731893311696</v>
      </c>
    </row>
    <row r="17" spans="1:12" x14ac:dyDescent="0.2">
      <c r="A17" s="40" t="s">
        <v>637</v>
      </c>
      <c r="B17" s="41" t="s">
        <v>114</v>
      </c>
      <c r="C17" s="40" t="s">
        <v>179</v>
      </c>
      <c r="D17" s="42" t="s">
        <v>158</v>
      </c>
      <c r="E17" s="41" t="s">
        <v>181</v>
      </c>
      <c r="F17" s="40">
        <v>33.916922</v>
      </c>
      <c r="G17" s="41">
        <v>-119.41289</v>
      </c>
      <c r="H17" s="41">
        <v>483.41085327500002</v>
      </c>
      <c r="I17" s="41">
        <v>6.24969384019</v>
      </c>
      <c r="J17" s="41">
        <v>34.3078</v>
      </c>
      <c r="K17" s="42">
        <v>5.9243212660899998</v>
      </c>
      <c r="L17" s="44">
        <v>4.8164731893311696</v>
      </c>
    </row>
    <row r="18" spans="1:12" x14ac:dyDescent="0.2">
      <c r="A18" s="40" t="s">
        <v>637</v>
      </c>
      <c r="B18" s="41" t="s">
        <v>26</v>
      </c>
      <c r="C18" s="40" t="s">
        <v>188</v>
      </c>
      <c r="D18" s="42" t="s">
        <v>158</v>
      </c>
      <c r="E18" s="41" t="s">
        <v>190</v>
      </c>
      <c r="F18" s="40">
        <v>33.926549000000001</v>
      </c>
      <c r="G18" s="41">
        <v>-119.4188485</v>
      </c>
      <c r="H18" s="41">
        <v>395.02834311700002</v>
      </c>
      <c r="I18" s="41">
        <v>6.7527999620900001</v>
      </c>
      <c r="J18" s="41">
        <v>34.276985631700001</v>
      </c>
      <c r="K18" s="42">
        <v>11.867972978199999</v>
      </c>
      <c r="L18" s="44">
        <v>9.6486620312765989</v>
      </c>
    </row>
    <row r="19" spans="1:12" x14ac:dyDescent="0.2">
      <c r="A19" s="16" t="s">
        <v>638</v>
      </c>
      <c r="B19" s="16" t="s">
        <v>114</v>
      </c>
      <c r="C19" s="16" t="s">
        <v>341</v>
      </c>
      <c r="D19" s="18" t="s">
        <v>343</v>
      </c>
      <c r="E19" s="16" t="s">
        <v>344</v>
      </c>
      <c r="F19" s="16">
        <v>34.881695546300001</v>
      </c>
      <c r="G19" s="16">
        <v>-121.03843338</v>
      </c>
      <c r="H19" s="16">
        <v>334.94105734200002</v>
      </c>
      <c r="I19" s="16">
        <v>6.8844448204199997</v>
      </c>
      <c r="J19" s="16">
        <v>34.123090184900001</v>
      </c>
      <c r="K19" s="16">
        <v>47.921576450800003</v>
      </c>
      <c r="L19" s="20">
        <v>38.9602416545004</v>
      </c>
    </row>
    <row r="20" spans="1:12" x14ac:dyDescent="0.2">
      <c r="A20" s="16" t="s">
        <v>638</v>
      </c>
      <c r="B20" s="16" t="s">
        <v>114</v>
      </c>
      <c r="C20" s="16" t="s">
        <v>341</v>
      </c>
      <c r="D20" s="18" t="s">
        <v>343</v>
      </c>
      <c r="E20" s="16" t="s">
        <v>344</v>
      </c>
      <c r="F20" s="16">
        <v>34.881695546300001</v>
      </c>
      <c r="G20" s="16">
        <v>-121.03843338</v>
      </c>
      <c r="H20" s="16">
        <v>334.94105734200002</v>
      </c>
      <c r="I20" s="16">
        <v>6.8844448204199997</v>
      </c>
      <c r="J20" s="16">
        <v>34.123090184900001</v>
      </c>
      <c r="K20" s="16">
        <v>47.921576450800003</v>
      </c>
      <c r="L20" s="20">
        <v>38.9602416545004</v>
      </c>
    </row>
    <row r="21" spans="1:12" x14ac:dyDescent="0.2">
      <c r="A21" s="16" t="s">
        <v>638</v>
      </c>
      <c r="B21" s="16" t="s">
        <v>114</v>
      </c>
      <c r="C21" s="16" t="s">
        <v>341</v>
      </c>
      <c r="D21" s="18" t="s">
        <v>343</v>
      </c>
      <c r="E21" s="16" t="s">
        <v>344</v>
      </c>
      <c r="F21" s="16">
        <v>34.881695546300001</v>
      </c>
      <c r="G21" s="16">
        <v>-121.03843338</v>
      </c>
      <c r="H21" s="16">
        <v>334.94105734200002</v>
      </c>
      <c r="I21" s="16">
        <v>6.8844448204199997</v>
      </c>
      <c r="J21" s="16">
        <v>34.123090184900001</v>
      </c>
      <c r="K21" s="16">
        <v>47.921576450800003</v>
      </c>
      <c r="L21" s="20">
        <v>38.9602416545004</v>
      </c>
    </row>
    <row r="22" spans="1:12" x14ac:dyDescent="0.2">
      <c r="A22" s="16" t="s">
        <v>638</v>
      </c>
      <c r="B22" s="16" t="s">
        <v>26</v>
      </c>
      <c r="C22" s="16" t="s">
        <v>351</v>
      </c>
      <c r="D22" s="18" t="s">
        <v>343</v>
      </c>
      <c r="E22" s="16" t="s">
        <v>353</v>
      </c>
      <c r="F22" s="16">
        <v>34.881698999999998</v>
      </c>
      <c r="G22" s="16">
        <v>-121.0384375</v>
      </c>
      <c r="H22" s="16">
        <v>334.95241339699999</v>
      </c>
      <c r="I22" s="16">
        <v>6.8485173342700003</v>
      </c>
      <c r="J22" s="16">
        <v>34.111939681400003</v>
      </c>
      <c r="K22" s="16">
        <v>47.651720146199999</v>
      </c>
      <c r="L22" s="20">
        <v>38.740848478860599</v>
      </c>
    </row>
    <row r="23" spans="1:12" x14ac:dyDescent="0.2">
      <c r="A23" s="16" t="s">
        <v>638</v>
      </c>
      <c r="B23" s="16" t="s">
        <v>26</v>
      </c>
      <c r="C23" s="16" t="s">
        <v>357</v>
      </c>
      <c r="D23" s="18" t="s">
        <v>343</v>
      </c>
      <c r="E23" s="16" t="s">
        <v>359</v>
      </c>
      <c r="F23" s="16">
        <v>34.8714145</v>
      </c>
      <c r="G23" s="16">
        <v>-121.029211</v>
      </c>
      <c r="H23" s="16">
        <v>198.51960922399999</v>
      </c>
      <c r="I23" s="16">
        <v>8.9755000000000003</v>
      </c>
      <c r="J23" s="16">
        <v>33.960706500699999</v>
      </c>
      <c r="K23" s="16">
        <v>100.671678097</v>
      </c>
      <c r="L23" s="20">
        <v>81.84607429286099</v>
      </c>
    </row>
    <row r="24" spans="1:12" x14ac:dyDescent="0.2">
      <c r="A24" s="16" t="s">
        <v>638</v>
      </c>
      <c r="B24" s="16" t="s">
        <v>26</v>
      </c>
      <c r="C24" s="16" t="s">
        <v>362</v>
      </c>
      <c r="D24" s="18" t="s">
        <v>343</v>
      </c>
      <c r="E24" s="16" t="s">
        <v>364</v>
      </c>
      <c r="F24" s="16">
        <v>34.872093499999998</v>
      </c>
      <c r="G24" s="16">
        <v>-121.0298315</v>
      </c>
      <c r="H24" s="16">
        <v>49.9201206193</v>
      </c>
      <c r="I24" s="16">
        <v>12.4557363191</v>
      </c>
      <c r="J24" s="16">
        <v>33.489381128700003</v>
      </c>
      <c r="K24" s="16">
        <v>202.718208957</v>
      </c>
      <c r="L24" s="20">
        <v>164.809903882041</v>
      </c>
    </row>
    <row r="25" spans="1:12" x14ac:dyDescent="0.2">
      <c r="A25" s="45" t="s">
        <v>639</v>
      </c>
      <c r="B25" s="45" t="s">
        <v>36</v>
      </c>
      <c r="C25" s="45" t="s">
        <v>367</v>
      </c>
      <c r="D25" s="46" t="s">
        <v>369</v>
      </c>
      <c r="E25" s="45" t="s">
        <v>370</v>
      </c>
      <c r="F25" s="45">
        <v>34.060480274100001</v>
      </c>
      <c r="G25" s="45">
        <v>-120.56001449999999</v>
      </c>
      <c r="H25" s="45">
        <v>140.43508299999999</v>
      </c>
      <c r="I25" s="45">
        <v>10.0512</v>
      </c>
      <c r="J25" s="45">
        <v>33.827199999999998</v>
      </c>
      <c r="K25" s="45">
        <v>139.280055925</v>
      </c>
      <c r="L25" s="47">
        <v>113.23468546702499</v>
      </c>
    </row>
    <row r="26" spans="1:12" x14ac:dyDescent="0.2">
      <c r="A26" s="45" t="s">
        <v>639</v>
      </c>
      <c r="B26" s="45" t="s">
        <v>130</v>
      </c>
      <c r="C26" s="45" t="s">
        <v>376</v>
      </c>
      <c r="D26" s="46" t="s">
        <v>369</v>
      </c>
      <c r="E26" s="45" t="s">
        <v>378</v>
      </c>
      <c r="F26" s="45">
        <v>34.060480499999997</v>
      </c>
      <c r="G26" s="45">
        <v>-120.560013</v>
      </c>
      <c r="H26" s="45">
        <v>140.381637708</v>
      </c>
      <c r="I26" s="45">
        <v>10.1687767397</v>
      </c>
      <c r="J26" s="45">
        <v>33.8021152707</v>
      </c>
      <c r="K26" s="45">
        <v>143.42628556</v>
      </c>
      <c r="L26" s="47">
        <v>116.60557016028</v>
      </c>
    </row>
    <row r="27" spans="1:12" x14ac:dyDescent="0.2">
      <c r="A27" s="45" t="s">
        <v>639</v>
      </c>
      <c r="B27" s="45" t="s">
        <v>130</v>
      </c>
      <c r="C27" s="45" t="s">
        <v>376</v>
      </c>
      <c r="D27" s="46" t="s">
        <v>369</v>
      </c>
      <c r="E27" s="45" t="s">
        <v>378</v>
      </c>
      <c r="F27" s="45">
        <v>34.060480499999997</v>
      </c>
      <c r="G27" s="45">
        <v>-120.560013</v>
      </c>
      <c r="H27" s="45">
        <v>140.381637708</v>
      </c>
      <c r="I27" s="45">
        <v>10.1687767397</v>
      </c>
      <c r="J27" s="45">
        <v>33.8021152707</v>
      </c>
      <c r="K27" s="45">
        <v>143.42628556</v>
      </c>
      <c r="L27" s="47">
        <v>116.60557016028</v>
      </c>
    </row>
    <row r="28" spans="1:12" x14ac:dyDescent="0.2">
      <c r="A28" s="45" t="s">
        <v>639</v>
      </c>
      <c r="B28" s="46" t="s">
        <v>26</v>
      </c>
      <c r="C28" s="45" t="s">
        <v>386</v>
      </c>
      <c r="D28" s="46" t="s">
        <v>369</v>
      </c>
      <c r="E28" s="46" t="s">
        <v>388</v>
      </c>
      <c r="F28" s="46">
        <v>34.060487999999999</v>
      </c>
      <c r="G28" s="46">
        <v>-120.560013</v>
      </c>
      <c r="H28" s="46">
        <v>140.177067515</v>
      </c>
      <c r="I28" s="46">
        <v>9.9995105774400006</v>
      </c>
      <c r="J28" s="46">
        <v>33.837499999999999</v>
      </c>
      <c r="K28" s="48">
        <v>135.66129785699999</v>
      </c>
      <c r="L28" s="47">
        <v>110.29263515774099</v>
      </c>
    </row>
    <row r="29" spans="1:12" x14ac:dyDescent="0.2">
      <c r="A29" s="45" t="s">
        <v>639</v>
      </c>
      <c r="B29" s="46" t="s">
        <v>26</v>
      </c>
      <c r="C29" s="45" t="s">
        <v>391</v>
      </c>
      <c r="D29" s="46" t="s">
        <v>369</v>
      </c>
      <c r="E29" s="46" t="s">
        <v>393</v>
      </c>
      <c r="F29" s="46">
        <v>34.065170000000002</v>
      </c>
      <c r="G29" s="46">
        <v>-120.558090918</v>
      </c>
      <c r="H29" s="46">
        <v>127.54945739599999</v>
      </c>
      <c r="I29" s="46">
        <v>9.8777942629200002</v>
      </c>
      <c r="J29" s="46">
        <v>33.861502227099997</v>
      </c>
      <c r="K29" s="48">
        <v>134.27347731399999</v>
      </c>
      <c r="L29" s="47">
        <v>109.16433705628198</v>
      </c>
    </row>
    <row r="30" spans="1:12" x14ac:dyDescent="0.2">
      <c r="A30" s="45" t="s">
        <v>639</v>
      </c>
      <c r="B30" s="46" t="s">
        <v>26</v>
      </c>
      <c r="C30" s="45" t="s">
        <v>395</v>
      </c>
      <c r="D30" s="46" t="s">
        <v>369</v>
      </c>
      <c r="E30" s="46" t="s">
        <v>397</v>
      </c>
      <c r="F30" s="46">
        <v>34.070228999999998</v>
      </c>
      <c r="G30" s="46">
        <v>-120.5615975</v>
      </c>
      <c r="H30" s="46">
        <v>121.77356868299999</v>
      </c>
      <c r="I30" s="46">
        <v>9.9858039024000007</v>
      </c>
      <c r="J30" s="46">
        <v>33.840409814799997</v>
      </c>
      <c r="K30" s="48">
        <v>139.45743268800001</v>
      </c>
      <c r="L30" s="47">
        <v>113.378892775344</v>
      </c>
    </row>
    <row r="31" spans="1:12" x14ac:dyDescent="0.2">
      <c r="A31" s="45" t="s">
        <v>639</v>
      </c>
      <c r="B31" s="46" t="s">
        <v>26</v>
      </c>
      <c r="C31" s="45" t="s">
        <v>401</v>
      </c>
      <c r="D31" s="46" t="s">
        <v>369</v>
      </c>
      <c r="E31" s="46" t="s">
        <v>403</v>
      </c>
      <c r="F31" s="46">
        <v>34.069938486799998</v>
      </c>
      <c r="G31" s="46">
        <v>-120.561334692</v>
      </c>
      <c r="H31" s="46">
        <v>70.117533057100005</v>
      </c>
      <c r="I31" s="46">
        <v>11.6132962154</v>
      </c>
      <c r="J31" s="46">
        <v>33.478002421900001</v>
      </c>
      <c r="K31" s="48">
        <v>192.795124974</v>
      </c>
      <c r="L31" s="47">
        <v>156.74243660386199</v>
      </c>
    </row>
    <row r="32" spans="1:12" x14ac:dyDescent="0.2">
      <c r="A32" s="45" t="s">
        <v>639</v>
      </c>
      <c r="B32" s="46" t="s">
        <v>26</v>
      </c>
      <c r="C32" s="45" t="s">
        <v>405</v>
      </c>
      <c r="D32" s="46" t="s">
        <v>369</v>
      </c>
      <c r="E32" s="46" t="s">
        <v>407</v>
      </c>
      <c r="F32" s="46">
        <v>34.070119499999997</v>
      </c>
      <c r="G32" s="46">
        <v>-120.56161950000001</v>
      </c>
      <c r="H32" s="46">
        <v>51.194530974800003</v>
      </c>
      <c r="I32" s="46">
        <v>11.935</v>
      </c>
      <c r="J32" s="46">
        <v>33.107100000000003</v>
      </c>
      <c r="K32" s="48">
        <v>248.03876492800001</v>
      </c>
      <c r="L32" s="47">
        <v>201.655515886464</v>
      </c>
    </row>
    <row r="33" spans="1:12" x14ac:dyDescent="0.2">
      <c r="A33" s="49" t="s">
        <v>640</v>
      </c>
      <c r="B33" s="50" t="s">
        <v>26</v>
      </c>
      <c r="C33" s="49" t="s">
        <v>409</v>
      </c>
      <c r="D33" s="50" t="s">
        <v>411</v>
      </c>
      <c r="E33" s="50" t="s">
        <v>412</v>
      </c>
      <c r="F33" s="50">
        <v>33.8933575</v>
      </c>
      <c r="G33" s="50">
        <v>-119.706765</v>
      </c>
      <c r="H33" s="50">
        <v>1117.4795786</v>
      </c>
      <c r="I33" s="50">
        <v>4.2887000000000004</v>
      </c>
      <c r="J33" s="50">
        <v>34.457800395699998</v>
      </c>
      <c r="K33" s="51">
        <v>3.012339302</v>
      </c>
      <c r="L33" s="52">
        <v>2.4490318525259998</v>
      </c>
    </row>
    <row r="34" spans="1:12" x14ac:dyDescent="0.2">
      <c r="A34" s="49" t="s">
        <v>640</v>
      </c>
      <c r="B34" s="50" t="s">
        <v>36</v>
      </c>
      <c r="C34" s="49" t="s">
        <v>416</v>
      </c>
      <c r="D34" s="50" t="s">
        <v>411</v>
      </c>
      <c r="E34" s="50" t="s">
        <v>418</v>
      </c>
      <c r="F34" s="50">
        <v>33.894328848500002</v>
      </c>
      <c r="G34" s="50">
        <v>-119.706990163</v>
      </c>
      <c r="H34" s="50">
        <v>1100.7020481699999</v>
      </c>
      <c r="I34" s="50">
        <v>4.3282453537599999</v>
      </c>
      <c r="J34" s="50">
        <v>34.446998931899998</v>
      </c>
      <c r="K34" s="51">
        <v>3.01327480479</v>
      </c>
      <c r="L34" s="52">
        <v>2.4497924162942697</v>
      </c>
    </row>
    <row r="35" spans="1:12" x14ac:dyDescent="0.2">
      <c r="A35" s="49" t="s">
        <v>640</v>
      </c>
      <c r="B35" s="50" t="s">
        <v>36</v>
      </c>
      <c r="C35" s="49" t="s">
        <v>416</v>
      </c>
      <c r="D35" s="50" t="s">
        <v>411</v>
      </c>
      <c r="E35" s="50" t="s">
        <v>418</v>
      </c>
      <c r="F35" s="50">
        <v>33.894328848500002</v>
      </c>
      <c r="G35" s="50">
        <v>-119.706990163</v>
      </c>
      <c r="H35" s="50">
        <v>1100.7020481699999</v>
      </c>
      <c r="I35" s="50">
        <v>4.3282453537599999</v>
      </c>
      <c r="J35" s="50">
        <v>34.446998931899998</v>
      </c>
      <c r="K35" s="51">
        <v>3.01327480479</v>
      </c>
      <c r="L35" s="52">
        <v>2.4497924162942697</v>
      </c>
    </row>
    <row r="36" spans="1:12" x14ac:dyDescent="0.2">
      <c r="A36" s="49" t="s">
        <v>640</v>
      </c>
      <c r="B36" s="50" t="s">
        <v>130</v>
      </c>
      <c r="C36" s="49" t="s">
        <v>424</v>
      </c>
      <c r="D36" s="50" t="s">
        <v>411</v>
      </c>
      <c r="E36" s="50" t="s">
        <v>426</v>
      </c>
      <c r="F36" s="50">
        <v>33.894397499999997</v>
      </c>
      <c r="G36" s="50">
        <v>-119.7069225</v>
      </c>
      <c r="H36" s="50">
        <v>1097.3530249800001</v>
      </c>
      <c r="I36" s="50">
        <v>4.3181000000000003</v>
      </c>
      <c r="J36" s="50">
        <v>34.454418142900003</v>
      </c>
      <c r="K36" s="51">
        <v>3.0028935480399999</v>
      </c>
      <c r="L36" s="52">
        <v>2.4413524545565197</v>
      </c>
    </row>
    <row r="37" spans="1:12" x14ac:dyDescent="0.2">
      <c r="A37" s="22" t="s">
        <v>641</v>
      </c>
      <c r="B37" s="23" t="s">
        <v>114</v>
      </c>
      <c r="C37" s="22" t="s">
        <v>430</v>
      </c>
      <c r="D37" s="23" t="s">
        <v>432</v>
      </c>
      <c r="E37" s="23" t="s">
        <v>433</v>
      </c>
      <c r="F37" s="23">
        <v>33.948187033300002</v>
      </c>
      <c r="G37" s="23">
        <v>-119.478705201</v>
      </c>
      <c r="H37" s="23">
        <v>519.43475689100001</v>
      </c>
      <c r="I37" s="23">
        <v>6.1582087672199997</v>
      </c>
      <c r="J37" s="23">
        <v>34.3183805484</v>
      </c>
      <c r="K37" s="53">
        <v>5.5622254473200003</v>
      </c>
      <c r="L37" s="24">
        <v>4.5220892886711601</v>
      </c>
    </row>
    <row r="38" spans="1:12" x14ac:dyDescent="0.2">
      <c r="A38" s="22" t="s">
        <v>641</v>
      </c>
      <c r="B38" s="23" t="s">
        <v>130</v>
      </c>
      <c r="C38" s="22" t="s">
        <v>437</v>
      </c>
      <c r="D38" s="23" t="s">
        <v>432</v>
      </c>
      <c r="E38" s="23" t="s">
        <v>439</v>
      </c>
      <c r="F38" s="23">
        <v>33.9481876173</v>
      </c>
      <c r="G38" s="23">
        <v>-119.47871537499999</v>
      </c>
      <c r="H38" s="23">
        <v>519.39615900299998</v>
      </c>
      <c r="I38" s="23">
        <v>6.2931999999999997</v>
      </c>
      <c r="J38" s="23">
        <v>34.3053487894</v>
      </c>
      <c r="K38" s="53">
        <v>6.5661643101099996</v>
      </c>
      <c r="L38" s="24">
        <v>5.3382915841194292</v>
      </c>
    </row>
    <row r="39" spans="1:12" x14ac:dyDescent="0.2">
      <c r="A39" s="22" t="s">
        <v>641</v>
      </c>
      <c r="B39" s="23" t="s">
        <v>26</v>
      </c>
      <c r="C39" s="22" t="s">
        <v>443</v>
      </c>
      <c r="D39" s="23" t="s">
        <v>432</v>
      </c>
      <c r="E39" s="23" t="s">
        <v>445</v>
      </c>
      <c r="F39" s="22">
        <v>33.959885999999997</v>
      </c>
      <c r="G39" s="23">
        <v>-119.47348049999999</v>
      </c>
      <c r="H39" s="23">
        <v>53.892549241799998</v>
      </c>
      <c r="I39" s="23">
        <v>12.8252154667</v>
      </c>
      <c r="J39" s="23">
        <v>33.494316668400003</v>
      </c>
      <c r="K39" s="53">
        <v>210.626710874</v>
      </c>
      <c r="L39" s="24">
        <v>171.23951594056197</v>
      </c>
    </row>
    <row r="40" spans="1:12" x14ac:dyDescent="0.2">
      <c r="A40" s="54" t="s">
        <v>642</v>
      </c>
      <c r="B40" s="55" t="s">
        <v>36</v>
      </c>
      <c r="C40" s="54" t="s">
        <v>449</v>
      </c>
      <c r="D40" s="55" t="s">
        <v>451</v>
      </c>
      <c r="E40" s="55" t="s">
        <v>452</v>
      </c>
      <c r="F40" s="54">
        <v>33.933163774500002</v>
      </c>
      <c r="G40" s="55">
        <v>-119.509325809</v>
      </c>
      <c r="H40" s="55">
        <v>808.90156743499995</v>
      </c>
      <c r="I40" s="55">
        <v>5.1632755655000002</v>
      </c>
      <c r="J40" s="55">
        <v>34.389848949099999</v>
      </c>
      <c r="K40" s="56">
        <v>1.3653826383200001</v>
      </c>
      <c r="L40" s="57">
        <v>1.1100560849541601</v>
      </c>
    </row>
    <row r="41" spans="1:12" x14ac:dyDescent="0.2">
      <c r="A41" s="54" t="s">
        <v>642</v>
      </c>
      <c r="B41" s="55" t="s">
        <v>26</v>
      </c>
      <c r="C41" s="54" t="s">
        <v>456</v>
      </c>
      <c r="D41" s="55" t="s">
        <v>451</v>
      </c>
      <c r="E41" s="55" t="s">
        <v>458</v>
      </c>
      <c r="F41" s="54">
        <v>33.9331654661</v>
      </c>
      <c r="G41" s="55">
        <v>-119.50932602</v>
      </c>
      <c r="H41" s="55">
        <v>808.87527483700001</v>
      </c>
      <c r="I41" s="55">
        <v>5.1590238806500004</v>
      </c>
      <c r="J41" s="55">
        <v>34.3913804361</v>
      </c>
      <c r="K41" s="56">
        <v>1.3882450798999999</v>
      </c>
      <c r="L41" s="57">
        <v>1.1286432499586998</v>
      </c>
    </row>
    <row r="42" spans="1:12" x14ac:dyDescent="0.2">
      <c r="A42" s="54" t="s">
        <v>642</v>
      </c>
      <c r="B42" s="55" t="s">
        <v>26</v>
      </c>
      <c r="C42" s="54" t="s">
        <v>462</v>
      </c>
      <c r="D42" s="55" t="s">
        <v>451</v>
      </c>
      <c r="E42" s="55" t="s">
        <v>464</v>
      </c>
      <c r="F42" s="54">
        <v>33.942151666699999</v>
      </c>
      <c r="G42" s="55">
        <v>-119.48876850000001</v>
      </c>
      <c r="H42" s="55">
        <v>568.20433365199995</v>
      </c>
      <c r="I42" s="55">
        <v>6.06704522295</v>
      </c>
      <c r="J42" s="55">
        <v>34.321265639099998</v>
      </c>
      <c r="K42" s="56">
        <v>4.5486146723500003</v>
      </c>
      <c r="L42" s="57">
        <v>3.6980237286205502</v>
      </c>
    </row>
    <row r="43" spans="1:12" x14ac:dyDescent="0.2">
      <c r="A43" s="54" t="s">
        <v>642</v>
      </c>
      <c r="B43" s="55" t="s">
        <v>26</v>
      </c>
      <c r="C43" s="54" t="s">
        <v>466</v>
      </c>
      <c r="D43" s="55" t="s">
        <v>451</v>
      </c>
      <c r="E43" s="55" t="s">
        <v>468</v>
      </c>
      <c r="F43" s="54">
        <v>33.942077128100003</v>
      </c>
      <c r="G43" s="55">
        <v>-119.488944549</v>
      </c>
      <c r="H43" s="55">
        <v>527.26450009500002</v>
      </c>
      <c r="I43" s="55">
        <v>6.34250900269</v>
      </c>
      <c r="J43" s="55">
        <v>34.3006745896</v>
      </c>
      <c r="K43" s="56">
        <v>5.6516093992599998</v>
      </c>
      <c r="L43" s="57">
        <v>4.5947584415983798</v>
      </c>
    </row>
    <row r="44" spans="1:12" x14ac:dyDescent="0.2">
      <c r="A44" s="54" t="s">
        <v>642</v>
      </c>
      <c r="B44" s="55" t="s">
        <v>26</v>
      </c>
      <c r="C44" s="54" t="s">
        <v>469</v>
      </c>
      <c r="D44" s="55" t="s">
        <v>451</v>
      </c>
      <c r="E44" s="55" t="s">
        <v>471</v>
      </c>
      <c r="F44" s="54">
        <v>33.942700500000001</v>
      </c>
      <c r="G44" s="55">
        <v>-119.48911297799999</v>
      </c>
      <c r="H44" s="55">
        <v>49.710806147100001</v>
      </c>
      <c r="I44" s="55">
        <v>13.3341000017</v>
      </c>
      <c r="J44" s="55">
        <v>33.504184653199999</v>
      </c>
      <c r="K44" s="56">
        <v>188.95854236100001</v>
      </c>
      <c r="L44" s="57">
        <v>153.62329493949301</v>
      </c>
    </row>
    <row r="45" spans="1:12" x14ac:dyDescent="0.2">
      <c r="A45" s="58" t="s">
        <v>643</v>
      </c>
      <c r="B45" s="59" t="s">
        <v>114</v>
      </c>
      <c r="C45" s="58" t="s">
        <v>472</v>
      </c>
      <c r="D45" s="59" t="s">
        <v>474</v>
      </c>
      <c r="E45" s="59" t="s">
        <v>475</v>
      </c>
      <c r="F45" s="58">
        <v>34.076990000000002</v>
      </c>
      <c r="G45" s="59">
        <v>-119.6011585</v>
      </c>
      <c r="H45" s="59">
        <v>90.472377107200003</v>
      </c>
      <c r="I45" s="59">
        <v>10.6303231254</v>
      </c>
      <c r="J45" s="59">
        <v>33.742579607899998</v>
      </c>
      <c r="K45" s="60">
        <v>155.56956031199999</v>
      </c>
      <c r="L45" s="61">
        <v>126.47805253365598</v>
      </c>
    </row>
    <row r="46" spans="1:12" x14ac:dyDescent="0.2">
      <c r="A46" s="58" t="s">
        <v>643</v>
      </c>
      <c r="B46" s="59" t="s">
        <v>26</v>
      </c>
      <c r="C46" s="58" t="s">
        <v>479</v>
      </c>
      <c r="D46" s="59" t="s">
        <v>474</v>
      </c>
      <c r="E46" s="59" t="s">
        <v>481</v>
      </c>
      <c r="F46" s="58">
        <v>34.076991</v>
      </c>
      <c r="G46" s="59">
        <v>-119.6011585</v>
      </c>
      <c r="H46" s="59">
        <v>90.619953998</v>
      </c>
      <c r="I46" s="59">
        <v>10.6325</v>
      </c>
      <c r="J46" s="59">
        <v>33.741916817499998</v>
      </c>
      <c r="K46" s="60">
        <v>155.567233179</v>
      </c>
      <c r="L46" s="61">
        <v>126.47616057452699</v>
      </c>
    </row>
    <row r="47" spans="1:12" x14ac:dyDescent="0.2">
      <c r="A47" s="58" t="s">
        <v>643</v>
      </c>
      <c r="B47" s="59" t="s">
        <v>130</v>
      </c>
      <c r="C47" s="58" t="s">
        <v>484</v>
      </c>
      <c r="D47" s="59" t="s">
        <v>474</v>
      </c>
      <c r="E47" s="59" t="s">
        <v>486</v>
      </c>
      <c r="F47" s="58">
        <v>34.0769780185</v>
      </c>
      <c r="G47" s="59">
        <v>-119.6011725</v>
      </c>
      <c r="H47" s="59">
        <v>90.5302985756</v>
      </c>
      <c r="I47" s="59">
        <v>10.626356552200001</v>
      </c>
      <c r="J47" s="59">
        <v>33.743743197699999</v>
      </c>
      <c r="K47" s="60">
        <v>155.64773130899999</v>
      </c>
      <c r="L47" s="61">
        <v>126.54160555421699</v>
      </c>
    </row>
    <row r="48" spans="1:12" x14ac:dyDescent="0.2">
      <c r="A48" s="58" t="s">
        <v>643</v>
      </c>
      <c r="B48" s="59" t="s">
        <v>114</v>
      </c>
      <c r="C48" s="58" t="s">
        <v>490</v>
      </c>
      <c r="D48" s="59" t="s">
        <v>474</v>
      </c>
      <c r="E48" s="59" t="s">
        <v>492</v>
      </c>
      <c r="F48" s="58">
        <v>34.074303</v>
      </c>
      <c r="G48" s="59">
        <v>-119.600623</v>
      </c>
      <c r="H48" s="59">
        <v>90.555820794599995</v>
      </c>
      <c r="I48" s="59">
        <v>10.667855082000001</v>
      </c>
      <c r="J48" s="59">
        <v>33.735646031800002</v>
      </c>
      <c r="K48" s="60">
        <v>158.16954343699999</v>
      </c>
      <c r="L48" s="61">
        <v>128.59183881428098</v>
      </c>
    </row>
    <row r="49" spans="1:12" x14ac:dyDescent="0.2">
      <c r="A49" s="58" t="s">
        <v>643</v>
      </c>
      <c r="B49" s="59" t="s">
        <v>114</v>
      </c>
      <c r="C49" s="58" t="s">
        <v>490</v>
      </c>
      <c r="D49" s="59" t="s">
        <v>474</v>
      </c>
      <c r="E49" s="59" t="s">
        <v>492</v>
      </c>
      <c r="F49" s="58">
        <v>34.074303</v>
      </c>
      <c r="G49" s="59">
        <v>-119.600623</v>
      </c>
      <c r="H49" s="59">
        <v>90.555820794599995</v>
      </c>
      <c r="I49" s="59">
        <v>10.667855082000001</v>
      </c>
      <c r="J49" s="59">
        <v>33.735646031800002</v>
      </c>
      <c r="K49" s="60">
        <v>158.16954343699999</v>
      </c>
      <c r="L49" s="61">
        <v>128.59183881428098</v>
      </c>
    </row>
    <row r="50" spans="1:12" x14ac:dyDescent="0.2">
      <c r="A50" s="58" t="s">
        <v>643</v>
      </c>
      <c r="B50" s="59" t="s">
        <v>130</v>
      </c>
      <c r="C50" s="58" t="s">
        <v>498</v>
      </c>
      <c r="D50" s="59" t="s">
        <v>474</v>
      </c>
      <c r="E50" s="59" t="s">
        <v>500</v>
      </c>
      <c r="F50" s="58">
        <v>34.065472499999998</v>
      </c>
      <c r="G50" s="59">
        <v>-119.604418</v>
      </c>
      <c r="H50" s="59">
        <v>87.486127024400005</v>
      </c>
      <c r="I50" s="59">
        <v>10.937394386999999</v>
      </c>
      <c r="J50" s="59">
        <v>33.699290502300002</v>
      </c>
      <c r="K50" s="60">
        <v>161.95871649599999</v>
      </c>
      <c r="L50" s="61">
        <v>131.67243651124798</v>
      </c>
    </row>
    <row r="51" spans="1:12" x14ac:dyDescent="0.2">
      <c r="A51" s="58" t="s">
        <v>643</v>
      </c>
      <c r="B51" s="59" t="s">
        <v>26</v>
      </c>
      <c r="C51" s="58" t="s">
        <v>504</v>
      </c>
      <c r="D51" s="59" t="s">
        <v>474</v>
      </c>
      <c r="E51" s="59" t="s">
        <v>506</v>
      </c>
      <c r="F51" s="58">
        <v>34.063766000000001</v>
      </c>
      <c r="G51" s="59">
        <v>-119.60521746400001</v>
      </c>
      <c r="H51" s="59">
        <v>50.208243419900001</v>
      </c>
      <c r="I51" s="59">
        <v>14.4987635964</v>
      </c>
      <c r="J51" s="59">
        <v>33.448341878400001</v>
      </c>
      <c r="K51" s="60">
        <v>225.458640691</v>
      </c>
      <c r="L51" s="61">
        <v>183.29787488178297</v>
      </c>
    </row>
    <row r="52" spans="1:12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 spans="1:12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1:12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1:12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2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1:12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1:12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 spans="1:12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1:12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1:12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spans="1:12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spans="1:12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1:12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spans="1:12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spans="1:12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 spans="1:12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1:12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2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 spans="1:12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1:12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 spans="1:12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1:12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1:12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1:12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 spans="1:12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1:12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1:12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1:12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spans="1:12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 spans="1:12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1:12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327-B6B6-8C4E-BAB5-FBF52D41C7B7}">
  <dimension ref="A1:W90"/>
  <sheetViews>
    <sheetView topLeftCell="A15" workbookViewId="0">
      <selection activeCell="L82" sqref="L82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12" max="12" width="110.6640625" bestFit="1" customWidth="1"/>
    <col min="18" max="18" width="48.5" bestFit="1" customWidth="1"/>
  </cols>
  <sheetData>
    <row r="1" spans="1:23" ht="8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10" t="s">
        <v>15</v>
      </c>
      <c r="Q1" s="2" t="s">
        <v>16</v>
      </c>
      <c r="R1" s="2" t="s">
        <v>17</v>
      </c>
      <c r="S1" s="2" t="s">
        <v>18</v>
      </c>
      <c r="T1" s="11" t="s">
        <v>19</v>
      </c>
      <c r="U1" s="2" t="s">
        <v>20</v>
      </c>
      <c r="V1" s="2" t="s">
        <v>21</v>
      </c>
    </row>
    <row r="2" spans="1:23" s="16" customFormat="1" x14ac:dyDescent="0.2">
      <c r="A2" t="s">
        <v>286</v>
      </c>
      <c r="B2" t="s">
        <v>287</v>
      </c>
      <c r="C2" s="15" t="s">
        <v>288</v>
      </c>
      <c r="D2" s="12">
        <v>8.8888888888888906E-2</v>
      </c>
      <c r="E2" s="12">
        <v>9.1666666666666702E-2</v>
      </c>
      <c r="F2" t="s">
        <v>289</v>
      </c>
      <c r="G2">
        <v>34.721005803099999</v>
      </c>
      <c r="H2">
        <v>-121.82513267</v>
      </c>
      <c r="I2">
        <v>3802.5843905800002</v>
      </c>
      <c r="J2" t="s">
        <v>114</v>
      </c>
      <c r="K2" t="s">
        <v>27</v>
      </c>
      <c r="L2" t="s">
        <v>290</v>
      </c>
      <c r="M2">
        <v>1.5892999999999999</v>
      </c>
      <c r="N2">
        <v>34.662319742199998</v>
      </c>
      <c r="O2">
        <v>112.481544638</v>
      </c>
      <c r="P2" s="13">
        <v>91.447495790693992</v>
      </c>
      <c r="Q2" t="s">
        <v>291</v>
      </c>
      <c r="R2" t="s">
        <v>292</v>
      </c>
      <c r="S2" t="s">
        <v>203</v>
      </c>
      <c r="T2"/>
      <c r="U2" t="s">
        <v>32</v>
      </c>
      <c r="V2" t="s">
        <v>217</v>
      </c>
      <c r="W2"/>
    </row>
    <row r="3" spans="1:23" s="16" customFormat="1" x14ac:dyDescent="0.2">
      <c r="A3" t="s">
        <v>301</v>
      </c>
      <c r="B3" t="s">
        <v>302</v>
      </c>
      <c r="C3" s="15" t="s">
        <v>288</v>
      </c>
      <c r="D3" s="12">
        <v>0.27430555555555602</v>
      </c>
      <c r="E3" s="12">
        <v>0.27847222222222201</v>
      </c>
      <c r="F3" t="s">
        <v>303</v>
      </c>
      <c r="G3">
        <v>34.730837000000001</v>
      </c>
      <c r="H3">
        <v>-121.8220085</v>
      </c>
      <c r="I3">
        <v>3491.4898948300001</v>
      </c>
      <c r="J3" t="s">
        <v>130</v>
      </c>
      <c r="K3" t="s">
        <v>27</v>
      </c>
      <c r="L3" t="s">
        <v>304</v>
      </c>
      <c r="M3">
        <v>1.55708759952</v>
      </c>
      <c r="N3">
        <v>34.662003225699998</v>
      </c>
      <c r="O3">
        <v>113.787698255</v>
      </c>
      <c r="P3" s="13">
        <v>92.509398681314991</v>
      </c>
      <c r="Q3" t="s">
        <v>305</v>
      </c>
      <c r="R3" t="s">
        <v>306</v>
      </c>
      <c r="S3" t="s">
        <v>203</v>
      </c>
      <c r="T3"/>
      <c r="U3" t="s">
        <v>32</v>
      </c>
      <c r="V3" t="s">
        <v>205</v>
      </c>
      <c r="W3"/>
    </row>
    <row r="4" spans="1:23" s="16" customFormat="1" x14ac:dyDescent="0.2">
      <c r="A4" t="s">
        <v>301</v>
      </c>
      <c r="B4" t="s">
        <v>307</v>
      </c>
      <c r="C4" s="15" t="s">
        <v>288</v>
      </c>
      <c r="D4" s="12">
        <v>0.27430555555555602</v>
      </c>
      <c r="E4" s="12">
        <v>0.27847222222222201</v>
      </c>
      <c r="F4" t="s">
        <v>303</v>
      </c>
      <c r="G4">
        <v>34.730837000000001</v>
      </c>
      <c r="H4">
        <v>-121.8220085</v>
      </c>
      <c r="I4">
        <v>3491.4898948300001</v>
      </c>
      <c r="J4" t="s">
        <v>130</v>
      </c>
      <c r="K4" t="s">
        <v>27</v>
      </c>
      <c r="L4" t="s">
        <v>304</v>
      </c>
      <c r="M4">
        <v>1.55708759952</v>
      </c>
      <c r="N4">
        <v>34.662003225699998</v>
      </c>
      <c r="O4">
        <v>113.787698255</v>
      </c>
      <c r="P4" s="13">
        <v>92.509398681314991</v>
      </c>
      <c r="Q4" t="s">
        <v>305</v>
      </c>
      <c r="R4" t="s">
        <v>308</v>
      </c>
      <c r="S4" t="s">
        <v>203</v>
      </c>
      <c r="T4"/>
      <c r="U4" t="s">
        <v>32</v>
      </c>
      <c r="V4" t="s">
        <v>205</v>
      </c>
      <c r="W4"/>
    </row>
    <row r="5" spans="1:23" s="16" customFormat="1" x14ac:dyDescent="0.2">
      <c r="A5" t="s">
        <v>293</v>
      </c>
      <c r="B5" t="s">
        <v>294</v>
      </c>
      <c r="C5" s="15" t="s">
        <v>288</v>
      </c>
      <c r="D5" s="12">
        <v>0.27013888888888898</v>
      </c>
      <c r="E5" s="12">
        <v>0.27361111111111103</v>
      </c>
      <c r="F5" t="s">
        <v>295</v>
      </c>
      <c r="G5">
        <v>34.7310972617</v>
      </c>
      <c r="H5">
        <v>-121.822038889</v>
      </c>
      <c r="I5">
        <v>3491.4473416599999</v>
      </c>
      <c r="J5" t="s">
        <v>36</v>
      </c>
      <c r="K5" t="s">
        <v>27</v>
      </c>
      <c r="L5" t="s">
        <v>296</v>
      </c>
      <c r="M5">
        <v>1.5519404325299999</v>
      </c>
      <c r="N5">
        <v>34.662644640400003</v>
      </c>
      <c r="O5">
        <v>113.809275</v>
      </c>
      <c r="P5" s="13">
        <v>92.526940574999998</v>
      </c>
      <c r="Q5" t="s">
        <v>297</v>
      </c>
      <c r="R5" t="s">
        <v>298</v>
      </c>
      <c r="S5" t="s">
        <v>125</v>
      </c>
      <c r="T5"/>
      <c r="U5" t="s">
        <v>32</v>
      </c>
      <c r="V5" t="s">
        <v>205</v>
      </c>
      <c r="W5"/>
    </row>
    <row r="6" spans="1:23" s="16" customFormat="1" x14ac:dyDescent="0.2">
      <c r="A6" t="s">
        <v>293</v>
      </c>
      <c r="B6" t="s">
        <v>299</v>
      </c>
      <c r="C6" s="15" t="s">
        <v>288</v>
      </c>
      <c r="D6" s="12">
        <v>0.27013888888888898</v>
      </c>
      <c r="E6" s="12">
        <v>0.27361111111111103</v>
      </c>
      <c r="F6" t="s">
        <v>295</v>
      </c>
      <c r="G6">
        <v>34.7310972617</v>
      </c>
      <c r="H6">
        <v>-121.822038889</v>
      </c>
      <c r="I6">
        <v>3491.4473416599999</v>
      </c>
      <c r="J6" t="s">
        <v>36</v>
      </c>
      <c r="K6" t="s">
        <v>27</v>
      </c>
      <c r="L6" t="s">
        <v>296</v>
      </c>
      <c r="M6">
        <v>1.5519404325299999</v>
      </c>
      <c r="N6">
        <v>34.662644640400003</v>
      </c>
      <c r="O6">
        <v>113.809275</v>
      </c>
      <c r="P6" s="13">
        <v>92.526940574999998</v>
      </c>
      <c r="Q6" t="s">
        <v>297</v>
      </c>
      <c r="R6" t="s">
        <v>300</v>
      </c>
      <c r="S6" t="s">
        <v>125</v>
      </c>
      <c r="T6"/>
      <c r="U6" t="s">
        <v>32</v>
      </c>
      <c r="V6" t="s">
        <v>205</v>
      </c>
      <c r="W6"/>
    </row>
    <row r="7" spans="1:23" s="16" customFormat="1" x14ac:dyDescent="0.2">
      <c r="A7" t="s">
        <v>309</v>
      </c>
      <c r="B7" t="s">
        <v>310</v>
      </c>
      <c r="C7" s="15" t="s">
        <v>288</v>
      </c>
      <c r="D7" s="12">
        <v>0.28472222222222199</v>
      </c>
      <c r="E7" s="12">
        <v>0.28680555555555598</v>
      </c>
      <c r="F7" t="s">
        <v>311</v>
      </c>
      <c r="G7">
        <v>34.730900773000002</v>
      </c>
      <c r="H7">
        <v>-121.822132158</v>
      </c>
      <c r="I7">
        <v>3490.8684000799999</v>
      </c>
      <c r="J7" t="s">
        <v>26</v>
      </c>
      <c r="K7" t="s">
        <v>27</v>
      </c>
      <c r="L7" t="s">
        <v>312</v>
      </c>
      <c r="M7">
        <v>1.5549999999999999</v>
      </c>
      <c r="N7">
        <v>34.662345659000003</v>
      </c>
      <c r="O7">
        <v>113.701658872</v>
      </c>
      <c r="P7" s="13">
        <v>92.439448662935987</v>
      </c>
      <c r="Q7" t="s">
        <v>313</v>
      </c>
      <c r="R7" t="s">
        <v>314</v>
      </c>
      <c r="S7" t="s">
        <v>315</v>
      </c>
      <c r="T7" t="s">
        <v>316</v>
      </c>
      <c r="U7" t="s">
        <v>32</v>
      </c>
      <c r="V7" t="s">
        <v>80</v>
      </c>
      <c r="W7"/>
    </row>
    <row r="8" spans="1:23" x14ac:dyDescent="0.2">
      <c r="A8" t="s">
        <v>317</v>
      </c>
      <c r="B8" t="s">
        <v>318</v>
      </c>
      <c r="C8" s="15" t="s">
        <v>288</v>
      </c>
      <c r="D8" s="12">
        <v>0.36875000000000002</v>
      </c>
      <c r="E8" s="12">
        <v>0.37152777777777801</v>
      </c>
      <c r="F8" t="s">
        <v>319</v>
      </c>
      <c r="G8">
        <v>34.734634514600003</v>
      </c>
      <c r="H8">
        <v>-121.814184307</v>
      </c>
      <c r="I8">
        <v>3288.1716068199999</v>
      </c>
      <c r="J8" t="s">
        <v>36</v>
      </c>
      <c r="K8" t="s">
        <v>27</v>
      </c>
      <c r="L8" t="s">
        <v>320</v>
      </c>
      <c r="M8">
        <v>1.61451177739</v>
      </c>
      <c r="N8">
        <v>34.671004012499999</v>
      </c>
      <c r="O8">
        <v>110.187961552</v>
      </c>
      <c r="P8" s="13">
        <v>89.582812741775996</v>
      </c>
      <c r="Q8" t="s">
        <v>321</v>
      </c>
      <c r="R8" t="s">
        <v>322</v>
      </c>
      <c r="S8" t="s">
        <v>125</v>
      </c>
      <c r="U8" t="s">
        <v>32</v>
      </c>
      <c r="V8" t="s">
        <v>323</v>
      </c>
    </row>
    <row r="9" spans="1:23" x14ac:dyDescent="0.2">
      <c r="A9" s="16" t="s">
        <v>81</v>
      </c>
      <c r="B9" s="16" t="s">
        <v>82</v>
      </c>
      <c r="C9" s="16" t="s">
        <v>83</v>
      </c>
      <c r="D9" s="19">
        <v>0.78263888888888899</v>
      </c>
      <c r="E9" s="19">
        <v>0.78333333333333299</v>
      </c>
      <c r="F9" s="16" t="s">
        <v>84</v>
      </c>
      <c r="G9" s="16">
        <v>35.582107499999999</v>
      </c>
      <c r="H9" s="16">
        <v>-122.628644155</v>
      </c>
      <c r="I9" s="16">
        <v>3240.15402576</v>
      </c>
      <c r="J9" s="16" t="s">
        <v>26</v>
      </c>
      <c r="K9" s="16" t="s">
        <v>27</v>
      </c>
      <c r="L9" s="16" t="s">
        <v>85</v>
      </c>
      <c r="M9" s="16">
        <v>1.6016496364899999</v>
      </c>
      <c r="N9" s="16">
        <v>34.660447601400001</v>
      </c>
      <c r="O9" s="16">
        <v>108.61057239599999</v>
      </c>
      <c r="P9" s="20">
        <v>88.300395357947991</v>
      </c>
      <c r="Q9" s="16" t="s">
        <v>86</v>
      </c>
      <c r="R9" s="16" t="s">
        <v>87</v>
      </c>
      <c r="S9" s="16" t="s">
        <v>80</v>
      </c>
      <c r="T9" s="16"/>
      <c r="U9" s="16" t="s">
        <v>32</v>
      </c>
      <c r="V9" s="16" t="s">
        <v>80</v>
      </c>
      <c r="W9" s="16"/>
    </row>
    <row r="10" spans="1:23" x14ac:dyDescent="0.2">
      <c r="A10" s="16" t="s">
        <v>262</v>
      </c>
      <c r="B10" s="16" t="s">
        <v>263</v>
      </c>
      <c r="C10" s="18" t="s">
        <v>250</v>
      </c>
      <c r="D10" s="19">
        <v>0.42499999999999999</v>
      </c>
      <c r="E10" s="19">
        <v>0.42986111111111103</v>
      </c>
      <c r="F10" s="16" t="s">
        <v>264</v>
      </c>
      <c r="G10" s="16">
        <v>35.535671874499997</v>
      </c>
      <c r="H10" s="16">
        <v>-122.82408913899999</v>
      </c>
      <c r="I10" s="16">
        <v>3218.0167299300001</v>
      </c>
      <c r="J10" s="16" t="s">
        <v>130</v>
      </c>
      <c r="K10" s="16" t="s">
        <v>27</v>
      </c>
      <c r="L10" s="16" t="s">
        <v>265</v>
      </c>
      <c r="M10" s="16">
        <v>1.5995999999999999</v>
      </c>
      <c r="N10" s="16">
        <v>34.656951220099998</v>
      </c>
      <c r="O10" s="16">
        <v>109.093381992</v>
      </c>
      <c r="P10" s="20">
        <v>88.692919559496005</v>
      </c>
      <c r="Q10" s="16" t="s">
        <v>266</v>
      </c>
      <c r="R10" s="16" t="s">
        <v>267</v>
      </c>
      <c r="S10" s="16" t="s">
        <v>203</v>
      </c>
      <c r="T10" s="16"/>
      <c r="U10" s="16" t="s">
        <v>32</v>
      </c>
      <c r="V10" s="16" t="s">
        <v>205</v>
      </c>
      <c r="W10" s="16"/>
    </row>
    <row r="11" spans="1:23" s="16" customFormat="1" x14ac:dyDescent="0.2">
      <c r="A11" s="16" t="s">
        <v>262</v>
      </c>
      <c r="B11" s="16" t="s">
        <v>268</v>
      </c>
      <c r="C11" s="18" t="s">
        <v>250</v>
      </c>
      <c r="D11" s="19">
        <v>0.42499999999999999</v>
      </c>
      <c r="E11" s="19">
        <v>0.42986111111111103</v>
      </c>
      <c r="F11" s="16" t="s">
        <v>264</v>
      </c>
      <c r="G11" s="16">
        <v>35.535671874499997</v>
      </c>
      <c r="H11" s="16">
        <v>-122.82408913899999</v>
      </c>
      <c r="I11" s="16">
        <v>3218.0167299300001</v>
      </c>
      <c r="J11" s="16" t="s">
        <v>130</v>
      </c>
      <c r="K11" s="16" t="s">
        <v>27</v>
      </c>
      <c r="L11" s="16" t="s">
        <v>265</v>
      </c>
      <c r="M11" s="16">
        <v>1.5995999999999999</v>
      </c>
      <c r="N11" s="16">
        <v>34.656951220099998</v>
      </c>
      <c r="O11" s="16">
        <v>109.093381992</v>
      </c>
      <c r="P11" s="20">
        <v>88.692919559496005</v>
      </c>
      <c r="Q11" s="16" t="s">
        <v>266</v>
      </c>
      <c r="R11" s="16" t="s">
        <v>269</v>
      </c>
      <c r="S11" s="16" t="s">
        <v>203</v>
      </c>
      <c r="U11" s="16" t="s">
        <v>32</v>
      </c>
      <c r="V11" s="16" t="s">
        <v>205</v>
      </c>
    </row>
    <row r="12" spans="1:23" s="16" customFormat="1" x14ac:dyDescent="0.2">
      <c r="A12" s="16" t="s">
        <v>256</v>
      </c>
      <c r="B12" s="16" t="s">
        <v>257</v>
      </c>
      <c r="C12" s="18" t="s">
        <v>250</v>
      </c>
      <c r="D12" s="19">
        <v>0.40486111111111101</v>
      </c>
      <c r="E12" s="19">
        <v>0.405555555555556</v>
      </c>
      <c r="F12" s="16" t="s">
        <v>258</v>
      </c>
      <c r="G12" s="16">
        <v>35.534860430499997</v>
      </c>
      <c r="H12" s="16">
        <v>-122.825730764</v>
      </c>
      <c r="I12" s="16">
        <v>3170.36018848</v>
      </c>
      <c r="J12" s="16" t="s">
        <v>26</v>
      </c>
      <c r="K12" s="16" t="s">
        <v>27</v>
      </c>
      <c r="L12" s="16" t="s">
        <v>259</v>
      </c>
      <c r="M12" s="16">
        <v>1.6210297434500001</v>
      </c>
      <c r="N12" s="16">
        <v>34.655615458299998</v>
      </c>
      <c r="O12" s="16">
        <v>108.371172707</v>
      </c>
      <c r="P12" s="20">
        <v>88.105763410790999</v>
      </c>
      <c r="Q12" s="16" t="s">
        <v>253</v>
      </c>
      <c r="R12" s="16" t="s">
        <v>260</v>
      </c>
      <c r="S12" s="16" t="s">
        <v>234</v>
      </c>
      <c r="T12" s="16" t="s">
        <v>261</v>
      </c>
      <c r="U12" s="16" t="s">
        <v>32</v>
      </c>
      <c r="V12" s="16" t="s">
        <v>80</v>
      </c>
    </row>
    <row r="13" spans="1:23" s="16" customFormat="1" x14ac:dyDescent="0.2">
      <c r="A13" s="16" t="s">
        <v>248</v>
      </c>
      <c r="B13" s="16" t="s">
        <v>249</v>
      </c>
      <c r="C13" s="18" t="s">
        <v>250</v>
      </c>
      <c r="D13" s="19">
        <v>0.16805555555555601</v>
      </c>
      <c r="E13" s="19">
        <v>0.16875000000000001</v>
      </c>
      <c r="F13" s="16" t="s">
        <v>251</v>
      </c>
      <c r="G13" s="16">
        <v>35.533487000000001</v>
      </c>
      <c r="H13" s="16">
        <v>-122.83985699999999</v>
      </c>
      <c r="I13" s="16">
        <v>3081.0077282399998</v>
      </c>
      <c r="J13" s="16" t="s">
        <v>26</v>
      </c>
      <c r="K13" s="16" t="s">
        <v>27</v>
      </c>
      <c r="L13" s="16" t="s">
        <v>252</v>
      </c>
      <c r="M13" s="16">
        <v>1.6131357528400001</v>
      </c>
      <c r="N13" s="16">
        <v>34.656768065500003</v>
      </c>
      <c r="O13" s="16">
        <v>109.106269762</v>
      </c>
      <c r="P13" s="20">
        <v>88.703397316505985</v>
      </c>
      <c r="Q13" s="16" t="s">
        <v>253</v>
      </c>
      <c r="R13" s="16" t="s">
        <v>254</v>
      </c>
      <c r="S13" s="16" t="s">
        <v>234</v>
      </c>
      <c r="T13" s="16" t="s">
        <v>255</v>
      </c>
      <c r="U13" s="16" t="s">
        <v>32</v>
      </c>
      <c r="V13" s="16" t="s">
        <v>80</v>
      </c>
    </row>
    <row r="14" spans="1:23" s="16" customFormat="1" x14ac:dyDescent="0.2">
      <c r="A14" t="s">
        <v>324</v>
      </c>
      <c r="B14" t="s">
        <v>325</v>
      </c>
      <c r="C14" s="15" t="s">
        <v>288</v>
      </c>
      <c r="D14" s="12">
        <v>0.42847222222222198</v>
      </c>
      <c r="E14" s="12">
        <v>0.42916666666666697</v>
      </c>
      <c r="F14" t="s">
        <v>326</v>
      </c>
      <c r="G14">
        <v>34.732787113199997</v>
      </c>
      <c r="H14">
        <v>-121.8075465</v>
      </c>
      <c r="I14">
        <v>3058.0861545299999</v>
      </c>
      <c r="J14" t="s">
        <v>26</v>
      </c>
      <c r="K14" t="s">
        <v>27</v>
      </c>
      <c r="L14" t="s">
        <v>327</v>
      </c>
      <c r="M14">
        <v>1.64532041738</v>
      </c>
      <c r="N14">
        <v>34.653731976499998</v>
      </c>
      <c r="O14">
        <v>107.124612066</v>
      </c>
      <c r="P14" s="13">
        <v>87.092309609657988</v>
      </c>
      <c r="Q14" t="s">
        <v>328</v>
      </c>
      <c r="R14" t="s">
        <v>329</v>
      </c>
      <c r="S14" t="s">
        <v>234</v>
      </c>
      <c r="T14" t="s">
        <v>330</v>
      </c>
      <c r="U14" t="s">
        <v>32</v>
      </c>
      <c r="V14" t="s">
        <v>80</v>
      </c>
      <c r="W14"/>
    </row>
    <row r="15" spans="1:23" s="16" customFormat="1" x14ac:dyDescent="0.2">
      <c r="A15" t="s">
        <v>331</v>
      </c>
      <c r="B15" t="s">
        <v>332</v>
      </c>
      <c r="C15" s="15" t="s">
        <v>288</v>
      </c>
      <c r="D15" s="12">
        <v>0.85138888888888897</v>
      </c>
      <c r="E15" s="12">
        <v>0.85208333333333297</v>
      </c>
      <c r="F15" t="s">
        <v>333</v>
      </c>
      <c r="G15">
        <v>34.716124000000001</v>
      </c>
      <c r="H15">
        <v>-121.7814735</v>
      </c>
      <c r="I15">
        <v>2900.9207393299998</v>
      </c>
      <c r="J15" t="s">
        <v>26</v>
      </c>
      <c r="K15" t="s">
        <v>27</v>
      </c>
      <c r="L15" t="s">
        <v>334</v>
      </c>
      <c r="M15">
        <v>1.6483987718899999</v>
      </c>
      <c r="N15">
        <v>34.654069577800001</v>
      </c>
      <c r="O15">
        <v>106.54556657000001</v>
      </c>
      <c r="P15" s="13">
        <v>86.621545621409993</v>
      </c>
      <c r="Q15" t="s">
        <v>328</v>
      </c>
      <c r="R15" t="s">
        <v>335</v>
      </c>
      <c r="S15" t="s">
        <v>234</v>
      </c>
      <c r="T15" t="s">
        <v>336</v>
      </c>
      <c r="U15" t="s">
        <v>32</v>
      </c>
      <c r="V15" t="s">
        <v>80</v>
      </c>
      <c r="W15"/>
    </row>
    <row r="16" spans="1:23" x14ac:dyDescent="0.2">
      <c r="A16" s="16" t="s">
        <v>88</v>
      </c>
      <c r="B16" s="16" t="s">
        <v>89</v>
      </c>
      <c r="C16" s="16" t="s">
        <v>83</v>
      </c>
      <c r="D16" s="19">
        <v>0.83680555555555602</v>
      </c>
      <c r="E16" s="19">
        <v>0.83750000000000002</v>
      </c>
      <c r="F16" s="16" t="s">
        <v>90</v>
      </c>
      <c r="G16" s="16">
        <v>35.584187098800001</v>
      </c>
      <c r="H16" s="16">
        <v>-122.627190387</v>
      </c>
      <c r="I16" s="16">
        <v>1995.88531266</v>
      </c>
      <c r="J16" s="16" t="s">
        <v>26</v>
      </c>
      <c r="K16" s="16" t="s">
        <v>27</v>
      </c>
      <c r="L16" s="16" t="s">
        <v>91</v>
      </c>
      <c r="M16" s="16">
        <v>2.0859000000000001</v>
      </c>
      <c r="N16" s="16">
        <v>34.602725584799998</v>
      </c>
      <c r="O16" s="16">
        <v>69.351828618599995</v>
      </c>
      <c r="P16" s="20">
        <v>56.38303666692179</v>
      </c>
      <c r="Q16" s="16" t="s">
        <v>92</v>
      </c>
      <c r="R16" s="16" t="s">
        <v>93</v>
      </c>
      <c r="S16" s="16" t="s">
        <v>80</v>
      </c>
      <c r="T16" s="16"/>
      <c r="U16" s="16" t="s">
        <v>32</v>
      </c>
      <c r="V16" s="16" t="s">
        <v>80</v>
      </c>
      <c r="W16" s="16"/>
    </row>
    <row r="17" spans="1:22" x14ac:dyDescent="0.2">
      <c r="A17" t="s">
        <v>194</v>
      </c>
      <c r="B17" t="s">
        <v>206</v>
      </c>
      <c r="C17" s="15" t="s">
        <v>196</v>
      </c>
      <c r="D17" s="12">
        <v>1.25</v>
      </c>
      <c r="E17" s="12">
        <v>1.25277777777778</v>
      </c>
      <c r="F17" s="15" t="s">
        <v>207</v>
      </c>
      <c r="G17" s="15">
        <v>35.886775999999998</v>
      </c>
      <c r="H17" s="15">
        <v>-120.757504</v>
      </c>
      <c r="I17" s="15">
        <v>1494.3926220799999</v>
      </c>
      <c r="J17" s="15" t="s">
        <v>198</v>
      </c>
      <c r="K17" s="15" t="s">
        <v>199</v>
      </c>
      <c r="L17" s="15" t="s">
        <v>200</v>
      </c>
      <c r="M17" s="15">
        <v>3.7381661290100001</v>
      </c>
      <c r="N17" s="15">
        <v>35.549949689400002</v>
      </c>
      <c r="O17" s="14">
        <v>40.377221257999999</v>
      </c>
      <c r="P17" s="13">
        <v>32.826680882753998</v>
      </c>
      <c r="Q17" t="s">
        <v>201</v>
      </c>
      <c r="R17" t="s">
        <v>208</v>
      </c>
      <c r="T17" t="s">
        <v>209</v>
      </c>
      <c r="U17" t="s">
        <v>32</v>
      </c>
      <c r="V17" t="s">
        <v>205</v>
      </c>
    </row>
    <row r="18" spans="1:22" x14ac:dyDescent="0.2">
      <c r="A18" t="s">
        <v>194</v>
      </c>
      <c r="B18" t="s">
        <v>195</v>
      </c>
      <c r="C18" s="15" t="s">
        <v>196</v>
      </c>
      <c r="D18" s="12">
        <v>0.25</v>
      </c>
      <c r="E18" s="12">
        <v>0.25277777777777799</v>
      </c>
      <c r="F18" s="15" t="s">
        <v>197</v>
      </c>
      <c r="G18" s="15">
        <v>34.886775999999998</v>
      </c>
      <c r="H18" s="15">
        <v>-121.757504</v>
      </c>
      <c r="I18" s="15">
        <v>1493.3926220799999</v>
      </c>
      <c r="J18" s="15" t="s">
        <v>198</v>
      </c>
      <c r="K18" s="15" t="s">
        <v>199</v>
      </c>
      <c r="L18" s="15" t="s">
        <v>200</v>
      </c>
      <c r="M18" s="15">
        <v>2.7381661290100001</v>
      </c>
      <c r="N18" s="15">
        <v>34.549949689400002</v>
      </c>
      <c r="O18" s="14">
        <v>39.377221257999999</v>
      </c>
      <c r="P18" s="13">
        <v>32.013680882753995</v>
      </c>
      <c r="Q18" t="s">
        <v>201</v>
      </c>
      <c r="R18" t="s">
        <v>202</v>
      </c>
      <c r="S18" t="s">
        <v>203</v>
      </c>
      <c r="T18" t="s">
        <v>204</v>
      </c>
      <c r="U18" t="s">
        <v>32</v>
      </c>
      <c r="V18" t="s">
        <v>205</v>
      </c>
    </row>
    <row r="19" spans="1:22" x14ac:dyDescent="0.2">
      <c r="A19" t="s">
        <v>210</v>
      </c>
      <c r="B19" t="s">
        <v>211</v>
      </c>
      <c r="C19" s="15" t="s">
        <v>196</v>
      </c>
      <c r="D19" s="12">
        <v>0.327083333333333</v>
      </c>
      <c r="E19" s="12">
        <v>0.327083333333333</v>
      </c>
      <c r="F19" s="15" t="s">
        <v>212</v>
      </c>
      <c r="G19" s="15">
        <v>34.886492256399997</v>
      </c>
      <c r="H19" s="15">
        <v>-121.754374423</v>
      </c>
      <c r="I19" s="15">
        <v>1455.4453820900001</v>
      </c>
      <c r="J19" s="15" t="s">
        <v>213</v>
      </c>
      <c r="K19" s="15" t="s">
        <v>199</v>
      </c>
      <c r="L19" s="15" t="s">
        <v>214</v>
      </c>
      <c r="M19" s="15">
        <v>2.82059839751</v>
      </c>
      <c r="N19" s="15">
        <v>34.543300103500002</v>
      </c>
      <c r="O19" s="14">
        <v>36.812303053000001</v>
      </c>
      <c r="P19" s="13">
        <v>29.928402382088997</v>
      </c>
      <c r="Q19" t="s">
        <v>215</v>
      </c>
      <c r="S19" t="s">
        <v>203</v>
      </c>
      <c r="T19" t="s">
        <v>216</v>
      </c>
      <c r="U19" t="s">
        <v>32</v>
      </c>
      <c r="V19" t="s">
        <v>217</v>
      </c>
    </row>
    <row r="20" spans="1:22" x14ac:dyDescent="0.2">
      <c r="A20" t="s">
        <v>218</v>
      </c>
      <c r="B20" t="s">
        <v>219</v>
      </c>
      <c r="C20" s="15" t="s">
        <v>196</v>
      </c>
      <c r="D20" s="12">
        <v>0.35</v>
      </c>
      <c r="E20" s="12">
        <v>0.35347222222222202</v>
      </c>
      <c r="F20" s="15" t="s">
        <v>220</v>
      </c>
      <c r="G20" s="15">
        <v>34.885603500000002</v>
      </c>
      <c r="H20" s="15">
        <v>-121.7527935</v>
      </c>
      <c r="I20" s="15">
        <v>1439.3746911799999</v>
      </c>
      <c r="J20" s="15" t="s">
        <v>198</v>
      </c>
      <c r="K20" s="15" t="s">
        <v>199</v>
      </c>
      <c r="L20" s="15" t="s">
        <v>221</v>
      </c>
      <c r="M20" s="15">
        <v>2.93357810401</v>
      </c>
      <c r="N20" s="15">
        <v>34.537444041500002</v>
      </c>
      <c r="O20" s="14">
        <v>35.966414454000002</v>
      </c>
      <c r="P20" s="13">
        <v>29.240694951102</v>
      </c>
      <c r="Q20" t="s">
        <v>222</v>
      </c>
      <c r="R20" t="s">
        <v>223</v>
      </c>
      <c r="T20" t="s">
        <v>224</v>
      </c>
      <c r="U20" t="s">
        <v>32</v>
      </c>
      <c r="V20" t="s">
        <v>205</v>
      </c>
    </row>
    <row r="21" spans="1:22" x14ac:dyDescent="0.2">
      <c r="A21" t="s">
        <v>218</v>
      </c>
      <c r="B21" t="s">
        <v>225</v>
      </c>
      <c r="C21" s="15" t="s">
        <v>196</v>
      </c>
      <c r="D21" s="12">
        <v>0.35</v>
      </c>
      <c r="E21" s="12">
        <v>0.35347222222222202</v>
      </c>
      <c r="F21" s="15" t="s">
        <v>220</v>
      </c>
      <c r="G21" s="15">
        <v>34.885603500000002</v>
      </c>
      <c r="H21" s="15">
        <v>-121.7527935</v>
      </c>
      <c r="I21" s="15">
        <v>1439.3746911799999</v>
      </c>
      <c r="J21" s="15" t="s">
        <v>198</v>
      </c>
      <c r="K21" s="15" t="s">
        <v>199</v>
      </c>
      <c r="L21" s="15" t="s">
        <v>221</v>
      </c>
      <c r="M21" s="15">
        <v>2.93357810401</v>
      </c>
      <c r="N21" s="15">
        <v>34.537444041500002</v>
      </c>
      <c r="O21" s="14">
        <v>35.966414454000002</v>
      </c>
      <c r="P21" s="13">
        <v>29.240694951102</v>
      </c>
      <c r="Q21" t="s">
        <v>222</v>
      </c>
      <c r="S21" t="s">
        <v>226</v>
      </c>
      <c r="T21" t="s">
        <v>209</v>
      </c>
      <c r="U21" t="s">
        <v>32</v>
      </c>
      <c r="V21" t="s">
        <v>205</v>
      </c>
    </row>
    <row r="22" spans="1:22" x14ac:dyDescent="0.2">
      <c r="A22" t="s">
        <v>227</v>
      </c>
      <c r="B22" t="s">
        <v>228</v>
      </c>
      <c r="C22" s="15" t="s">
        <v>196</v>
      </c>
      <c r="D22" s="12">
        <v>0.43194444444444402</v>
      </c>
      <c r="E22" s="12">
        <v>0.43194444444444402</v>
      </c>
      <c r="F22" s="15" t="s">
        <v>229</v>
      </c>
      <c r="G22" s="15">
        <v>34.883521500000001</v>
      </c>
      <c r="H22" s="15">
        <v>-121.74660849999999</v>
      </c>
      <c r="I22" s="15">
        <v>1312.28546854</v>
      </c>
      <c r="J22" s="15" t="s">
        <v>230</v>
      </c>
      <c r="K22" s="15" t="s">
        <v>199</v>
      </c>
      <c r="L22" s="15" t="s">
        <v>231</v>
      </c>
      <c r="M22" s="15">
        <v>3.01618484874</v>
      </c>
      <c r="N22" s="15">
        <v>34.527022302900001</v>
      </c>
      <c r="O22" s="14">
        <v>30.6971847475</v>
      </c>
      <c r="P22" s="13">
        <v>24.9568111997175</v>
      </c>
      <c r="Q22" t="s">
        <v>232</v>
      </c>
      <c r="R22" t="s">
        <v>233</v>
      </c>
      <c r="S22" t="s">
        <v>234</v>
      </c>
      <c r="T22" t="s">
        <v>235</v>
      </c>
      <c r="U22" t="s">
        <v>32</v>
      </c>
      <c r="V22" t="s">
        <v>80</v>
      </c>
    </row>
    <row r="23" spans="1:22" s="16" customFormat="1" x14ac:dyDescent="0.2">
      <c r="A23" s="16" t="s">
        <v>42</v>
      </c>
      <c r="B23" s="16" t="s">
        <v>43</v>
      </c>
      <c r="C23" s="16" t="s">
        <v>24</v>
      </c>
      <c r="D23" s="19">
        <v>1.52777777777778E-2</v>
      </c>
      <c r="E23" s="19">
        <v>1.6666666666666701E-2</v>
      </c>
      <c r="F23" s="16" t="s">
        <v>44</v>
      </c>
      <c r="G23" s="16">
        <v>39.334109705899998</v>
      </c>
      <c r="H23" s="16">
        <v>-121.070125592</v>
      </c>
      <c r="I23" s="16">
        <v>1145.9592699499999</v>
      </c>
      <c r="J23" s="16" t="s">
        <v>26</v>
      </c>
      <c r="K23" s="16" t="s">
        <v>27</v>
      </c>
      <c r="L23" s="16" t="s">
        <v>45</v>
      </c>
      <c r="M23" s="16">
        <v>5.5173058053500004</v>
      </c>
      <c r="N23" s="16">
        <v>36.476702732100001</v>
      </c>
      <c r="O23" s="16">
        <v>18.272111290800002</v>
      </c>
      <c r="P23" s="20">
        <v>14.8552264794204</v>
      </c>
      <c r="Q23" s="16" t="s">
        <v>29</v>
      </c>
      <c r="R23" s="16" t="s">
        <v>30</v>
      </c>
      <c r="U23" s="16" t="s">
        <v>32</v>
      </c>
    </row>
    <row r="24" spans="1:22" s="16" customFormat="1" x14ac:dyDescent="0.2">
      <c r="A24" s="16" t="s">
        <v>409</v>
      </c>
      <c r="B24" s="16" t="s">
        <v>410</v>
      </c>
      <c r="C24" s="18" t="s">
        <v>411</v>
      </c>
      <c r="D24" s="19">
        <v>0.82222222222222197</v>
      </c>
      <c r="E24" s="19">
        <v>0.82291666666666696</v>
      </c>
      <c r="F24" s="18" t="s">
        <v>412</v>
      </c>
      <c r="G24" s="18">
        <v>33.8933575</v>
      </c>
      <c r="H24" s="18">
        <v>-119.706765</v>
      </c>
      <c r="I24" s="18">
        <v>1117.4795786</v>
      </c>
      <c r="J24" s="18" t="s">
        <v>26</v>
      </c>
      <c r="K24" s="18" t="s">
        <v>27</v>
      </c>
      <c r="L24" s="18" t="s">
        <v>413</v>
      </c>
      <c r="M24" s="18">
        <v>4.2887000000000004</v>
      </c>
      <c r="N24" s="18">
        <v>34.457800395699998</v>
      </c>
      <c r="O24" s="17">
        <v>3.012339302</v>
      </c>
      <c r="P24" s="20">
        <v>2.4490318525259998</v>
      </c>
      <c r="Q24" s="16" t="s">
        <v>328</v>
      </c>
      <c r="R24" s="16" t="s">
        <v>414</v>
      </c>
      <c r="S24" s="16" t="s">
        <v>415</v>
      </c>
      <c r="T24" s="16" t="s">
        <v>336</v>
      </c>
      <c r="U24" s="16" t="s">
        <v>32</v>
      </c>
      <c r="V24" s="16" t="s">
        <v>80</v>
      </c>
    </row>
    <row r="25" spans="1:22" s="16" customFormat="1" x14ac:dyDescent="0.2">
      <c r="A25" s="16" t="s">
        <v>22</v>
      </c>
      <c r="B25" s="16" t="s">
        <v>23</v>
      </c>
      <c r="C25" s="16" t="s">
        <v>24</v>
      </c>
      <c r="D25" s="19">
        <v>0.484722222222222</v>
      </c>
      <c r="E25" s="19">
        <v>0.485416666666667</v>
      </c>
      <c r="F25" s="16" t="s">
        <v>25</v>
      </c>
      <c r="G25" s="16">
        <v>39.332554634799997</v>
      </c>
      <c r="H25" s="16">
        <v>-121.09146367300001</v>
      </c>
      <c r="I25" s="16">
        <v>1106.0905047700001</v>
      </c>
      <c r="J25" s="16" t="s">
        <v>26</v>
      </c>
      <c r="K25" s="16" t="s">
        <v>27</v>
      </c>
      <c r="L25" s="16" t="s">
        <v>28</v>
      </c>
      <c r="M25" s="16">
        <v>5.6430999999999996</v>
      </c>
      <c r="N25" s="16">
        <v>36.459621295799998</v>
      </c>
      <c r="O25" s="16">
        <v>15.0784311236</v>
      </c>
      <c r="P25" s="20">
        <v>12.258764503486798</v>
      </c>
      <c r="Q25" s="16" t="s">
        <v>29</v>
      </c>
      <c r="R25" s="16" t="s">
        <v>30</v>
      </c>
      <c r="T25" s="16" t="s">
        <v>31</v>
      </c>
      <c r="U25" s="16" t="s">
        <v>32</v>
      </c>
    </row>
    <row r="26" spans="1:22" s="16" customFormat="1" x14ac:dyDescent="0.2">
      <c r="A26" s="16" t="s">
        <v>416</v>
      </c>
      <c r="B26" s="16" t="s">
        <v>417</v>
      </c>
      <c r="C26" s="18" t="s">
        <v>411</v>
      </c>
      <c r="D26" s="19">
        <v>0.84861111111111098</v>
      </c>
      <c r="E26" s="19">
        <v>0.85138888888888897</v>
      </c>
      <c r="F26" s="18" t="s">
        <v>418</v>
      </c>
      <c r="G26" s="18">
        <v>33.894328848500002</v>
      </c>
      <c r="H26" s="18">
        <v>-119.706990163</v>
      </c>
      <c r="I26" s="18">
        <v>1100.7020481699999</v>
      </c>
      <c r="J26" s="18" t="s">
        <v>36</v>
      </c>
      <c r="K26" s="18" t="s">
        <v>27</v>
      </c>
      <c r="L26" s="18" t="s">
        <v>419</v>
      </c>
      <c r="M26" s="18">
        <v>4.3282453537599999</v>
      </c>
      <c r="N26" s="18">
        <v>34.446998931899998</v>
      </c>
      <c r="O26" s="17">
        <v>3.01327480479</v>
      </c>
      <c r="P26" s="20">
        <v>2.4497924162942697</v>
      </c>
      <c r="Q26" s="16" t="s">
        <v>420</v>
      </c>
      <c r="R26" s="16" t="s">
        <v>421</v>
      </c>
      <c r="S26" s="16" t="s">
        <v>203</v>
      </c>
      <c r="U26" s="16" t="s">
        <v>32</v>
      </c>
      <c r="V26" s="16" t="s">
        <v>217</v>
      </c>
    </row>
    <row r="27" spans="1:22" s="16" customFormat="1" x14ac:dyDescent="0.2">
      <c r="A27" s="16" t="s">
        <v>416</v>
      </c>
      <c r="B27" s="16" t="s">
        <v>422</v>
      </c>
      <c r="C27" s="18" t="s">
        <v>411</v>
      </c>
      <c r="D27" s="19">
        <v>0.84861111111111098</v>
      </c>
      <c r="E27" s="19">
        <v>0.85138888888888897</v>
      </c>
      <c r="F27" s="18" t="s">
        <v>418</v>
      </c>
      <c r="G27" s="18">
        <v>33.894328848500002</v>
      </c>
      <c r="H27" s="18">
        <v>-119.706990163</v>
      </c>
      <c r="I27" s="18">
        <v>1100.7020481699999</v>
      </c>
      <c r="J27" s="18" t="s">
        <v>36</v>
      </c>
      <c r="K27" s="18" t="s">
        <v>27</v>
      </c>
      <c r="L27" s="18" t="s">
        <v>419</v>
      </c>
      <c r="M27" s="18">
        <v>4.3282453537599999</v>
      </c>
      <c r="N27" s="18">
        <v>34.446998931899998</v>
      </c>
      <c r="O27" s="17">
        <v>3.01327480479</v>
      </c>
      <c r="P27" s="20">
        <v>2.4497924162942697</v>
      </c>
      <c r="Q27" s="16" t="s">
        <v>420</v>
      </c>
      <c r="R27" s="16" t="s">
        <v>423</v>
      </c>
      <c r="S27" s="16" t="s">
        <v>125</v>
      </c>
      <c r="U27" s="16" t="s">
        <v>32</v>
      </c>
      <c r="V27" s="16" t="s">
        <v>205</v>
      </c>
    </row>
    <row r="28" spans="1:22" s="16" customFormat="1" x14ac:dyDescent="0.2">
      <c r="A28" s="16" t="s">
        <v>424</v>
      </c>
      <c r="B28" s="16" t="s">
        <v>425</v>
      </c>
      <c r="C28" s="18" t="s">
        <v>411</v>
      </c>
      <c r="D28" s="19">
        <v>0.86666666666666703</v>
      </c>
      <c r="E28" s="19">
        <v>0.87083333333333302</v>
      </c>
      <c r="F28" s="18" t="s">
        <v>426</v>
      </c>
      <c r="G28" s="18">
        <v>33.894397499999997</v>
      </c>
      <c r="H28" s="18">
        <v>-119.7069225</v>
      </c>
      <c r="I28" s="18">
        <v>1097.3530249800001</v>
      </c>
      <c r="J28" s="18" t="s">
        <v>130</v>
      </c>
      <c r="K28" s="18" t="s">
        <v>27</v>
      </c>
      <c r="L28" s="18" t="s">
        <v>427</v>
      </c>
      <c r="M28" s="18">
        <v>4.3181000000000003</v>
      </c>
      <c r="N28" s="18">
        <v>34.454418142900003</v>
      </c>
      <c r="O28" s="17">
        <v>3.0028935480399999</v>
      </c>
      <c r="P28" s="20">
        <v>2.4413524545565197</v>
      </c>
      <c r="Q28" s="16" t="s">
        <v>428</v>
      </c>
      <c r="R28" s="16" t="s">
        <v>429</v>
      </c>
      <c r="S28" s="16" t="s">
        <v>203</v>
      </c>
      <c r="U28" s="16" t="s">
        <v>32</v>
      </c>
      <c r="V28" s="16" t="s">
        <v>205</v>
      </c>
    </row>
    <row r="29" spans="1:22" s="16" customFormat="1" x14ac:dyDescent="0.2">
      <c r="A29" s="16" t="s">
        <v>33</v>
      </c>
      <c r="B29" s="16" t="s">
        <v>34</v>
      </c>
      <c r="C29" s="16" t="s">
        <v>24</v>
      </c>
      <c r="D29" s="19">
        <v>0.874305555555556</v>
      </c>
      <c r="E29" s="19">
        <v>0.88263888888888897</v>
      </c>
      <c r="F29" s="16" t="s">
        <v>35</v>
      </c>
      <c r="G29" s="16">
        <v>37.330083999999999</v>
      </c>
      <c r="H29" s="16">
        <v>-123.0757085</v>
      </c>
      <c r="I29" s="16">
        <v>1057.6967601399999</v>
      </c>
      <c r="J29" s="16" t="s">
        <v>36</v>
      </c>
      <c r="K29" s="16" t="s">
        <v>27</v>
      </c>
      <c r="L29" s="16" t="s">
        <v>37</v>
      </c>
      <c r="M29" s="16">
        <v>3.8569546251500002</v>
      </c>
      <c r="N29" s="16">
        <v>34.438539466000002</v>
      </c>
      <c r="O29" s="16">
        <v>11.684170631300001</v>
      </c>
      <c r="P29" s="20">
        <v>9.4992307232468995</v>
      </c>
      <c r="Q29" s="16" t="s">
        <v>38</v>
      </c>
      <c r="R29" s="16" t="s">
        <v>39</v>
      </c>
      <c r="S29" s="16" t="s">
        <v>40</v>
      </c>
      <c r="U29" s="16" t="s">
        <v>32</v>
      </c>
      <c r="V29" s="16" t="s">
        <v>41</v>
      </c>
    </row>
    <row r="30" spans="1:22" s="16" customFormat="1" x14ac:dyDescent="0.2">
      <c r="A30" s="16" t="s">
        <v>46</v>
      </c>
      <c r="B30" s="16" t="s">
        <v>47</v>
      </c>
      <c r="C30" s="16" t="s">
        <v>24</v>
      </c>
      <c r="D30" s="19">
        <v>6.5972222222222196E-2</v>
      </c>
      <c r="E30" s="19">
        <v>6.6666666666666693E-2</v>
      </c>
      <c r="F30" s="16" t="s">
        <v>48</v>
      </c>
      <c r="G30" s="16">
        <v>38.333991500000003</v>
      </c>
      <c r="H30" s="16">
        <v>-122.06506899999999</v>
      </c>
      <c r="I30" s="16">
        <v>1044.7735285599999</v>
      </c>
      <c r="J30" s="16" t="s">
        <v>26</v>
      </c>
      <c r="K30" s="16" t="s">
        <v>27</v>
      </c>
      <c r="L30" s="17" t="s">
        <v>49</v>
      </c>
      <c r="M30" s="16">
        <v>4.8552056725100003</v>
      </c>
      <c r="N30" s="16">
        <v>35.443187689399998</v>
      </c>
      <c r="O30" s="16">
        <v>12.060725310900001</v>
      </c>
      <c r="P30" s="20">
        <v>9.8053696777616999</v>
      </c>
      <c r="Q30" s="16" t="s">
        <v>50</v>
      </c>
      <c r="R30" s="16" t="s">
        <v>51</v>
      </c>
      <c r="U30" s="16" t="s">
        <v>32</v>
      </c>
    </row>
    <row r="31" spans="1:22" s="16" customFormat="1" x14ac:dyDescent="0.2">
      <c r="A31" s="16" t="s">
        <v>94</v>
      </c>
      <c r="B31" s="16" t="s">
        <v>95</v>
      </c>
      <c r="C31" s="16" t="s">
        <v>83</v>
      </c>
      <c r="D31" s="19">
        <v>0.86180555555555605</v>
      </c>
      <c r="E31" s="19">
        <v>0.86250000000000004</v>
      </c>
      <c r="F31" s="16" t="s">
        <v>96</v>
      </c>
      <c r="G31" s="16">
        <v>35.585718851899998</v>
      </c>
      <c r="H31" s="16">
        <v>-122.62556050000001</v>
      </c>
      <c r="I31" s="16">
        <v>996.99430444200004</v>
      </c>
      <c r="J31" s="16" t="s">
        <v>26</v>
      </c>
      <c r="K31" s="16" t="s">
        <v>27</v>
      </c>
      <c r="L31" s="16" t="s">
        <v>97</v>
      </c>
      <c r="M31" s="16">
        <v>3.8900742288100001</v>
      </c>
      <c r="N31" s="16">
        <v>34.450663932700003</v>
      </c>
      <c r="O31" s="16">
        <v>11.730843696399999</v>
      </c>
      <c r="P31" s="20">
        <v>9.537175925173198</v>
      </c>
      <c r="Q31" s="16" t="s">
        <v>98</v>
      </c>
      <c r="R31" s="16" t="s">
        <v>99</v>
      </c>
      <c r="S31" s="16" t="s">
        <v>80</v>
      </c>
      <c r="U31" s="16" t="s">
        <v>32</v>
      </c>
      <c r="V31" s="16" t="s">
        <v>80</v>
      </c>
    </row>
    <row r="32" spans="1:22" s="16" customFormat="1" x14ac:dyDescent="0.2">
      <c r="A32" s="16" t="s">
        <v>270</v>
      </c>
      <c r="B32" s="16" t="s">
        <v>271</v>
      </c>
      <c r="C32" s="18" t="s">
        <v>250</v>
      </c>
      <c r="D32" s="19">
        <v>0.70069444444444395</v>
      </c>
      <c r="E32" s="19">
        <v>0.70138888888888895</v>
      </c>
      <c r="F32" s="16" t="s">
        <v>272</v>
      </c>
      <c r="G32" s="16">
        <v>35.544071329799998</v>
      </c>
      <c r="H32" s="16">
        <v>-122.8199535</v>
      </c>
      <c r="I32" s="16">
        <v>995.34701693</v>
      </c>
      <c r="J32" s="16" t="s">
        <v>26</v>
      </c>
      <c r="K32" s="16" t="s">
        <v>27</v>
      </c>
      <c r="L32" s="16" t="s">
        <v>273</v>
      </c>
      <c r="M32" s="16">
        <v>3.8660999999999999</v>
      </c>
      <c r="N32" s="16">
        <v>34.453899999999997</v>
      </c>
      <c r="O32" s="16">
        <v>11.971855355100001</v>
      </c>
      <c r="P32" s="20">
        <v>9.7331184036963005</v>
      </c>
      <c r="Q32" s="16" t="s">
        <v>253</v>
      </c>
      <c r="R32" s="16" t="s">
        <v>274</v>
      </c>
      <c r="S32" s="16" t="s">
        <v>234</v>
      </c>
      <c r="T32" s="16" t="s">
        <v>275</v>
      </c>
      <c r="U32" s="16" t="s">
        <v>32</v>
      </c>
      <c r="V32" s="16" t="s">
        <v>80</v>
      </c>
    </row>
    <row r="33" spans="1:23" x14ac:dyDescent="0.2">
      <c r="A33" t="s">
        <v>62</v>
      </c>
      <c r="B33" t="s">
        <v>63</v>
      </c>
      <c r="C33" t="s">
        <v>64</v>
      </c>
      <c r="D33" s="12">
        <v>0.39305555555555599</v>
      </c>
      <c r="E33" s="12">
        <v>0.39305555555555599</v>
      </c>
      <c r="F33" s="15" t="s">
        <v>65</v>
      </c>
      <c r="G33">
        <v>37.2088091436</v>
      </c>
      <c r="H33" s="15">
        <v>-123.07127248099999</v>
      </c>
      <c r="I33" s="15">
        <v>986.415049888</v>
      </c>
      <c r="J33" s="14" t="s">
        <v>26</v>
      </c>
      <c r="K33" s="14" t="s">
        <v>27</v>
      </c>
      <c r="L33" s="14" t="s">
        <v>66</v>
      </c>
      <c r="M33" s="15">
        <v>3.5460775898699999</v>
      </c>
      <c r="N33" s="15">
        <v>34.461105867100002</v>
      </c>
      <c r="O33" s="14">
        <v>12.1672763108</v>
      </c>
      <c r="P33" s="13">
        <v>9.891995640680399</v>
      </c>
      <c r="Q33" t="s">
        <v>67</v>
      </c>
      <c r="R33" t="s">
        <v>68</v>
      </c>
      <c r="U33" t="s">
        <v>32</v>
      </c>
    </row>
    <row r="34" spans="1:23" x14ac:dyDescent="0.2">
      <c r="A34" t="s">
        <v>69</v>
      </c>
      <c r="B34" t="s">
        <v>70</v>
      </c>
      <c r="C34" t="s">
        <v>64</v>
      </c>
      <c r="D34" s="12">
        <v>0.72152777777777799</v>
      </c>
      <c r="E34" s="12">
        <v>0.72430555555555598</v>
      </c>
      <c r="F34" s="15" t="s">
        <v>71</v>
      </c>
      <c r="G34">
        <v>37.216752616299999</v>
      </c>
      <c r="H34" s="15">
        <v>-123.04926892899999</v>
      </c>
      <c r="I34" s="15">
        <v>819.50318000000004</v>
      </c>
      <c r="J34" s="14" t="s">
        <v>36</v>
      </c>
      <c r="K34" s="14" t="s">
        <v>27</v>
      </c>
      <c r="L34" s="14" t="s">
        <v>72</v>
      </c>
      <c r="M34" s="15">
        <v>4.5760916736199997</v>
      </c>
      <c r="N34" s="15">
        <v>34.356581877799997</v>
      </c>
      <c r="O34" s="14">
        <v>3.7324081004799998</v>
      </c>
      <c r="P34" s="13">
        <v>3.0344477856902397</v>
      </c>
      <c r="Q34" t="s">
        <v>73</v>
      </c>
      <c r="R34" t="s">
        <v>74</v>
      </c>
      <c r="S34" t="s">
        <v>40</v>
      </c>
      <c r="U34" t="s">
        <v>32</v>
      </c>
      <c r="V34" t="s">
        <v>41</v>
      </c>
    </row>
    <row r="35" spans="1:23" x14ac:dyDescent="0.2">
      <c r="A35" s="16" t="s">
        <v>449</v>
      </c>
      <c r="B35" s="16" t="s">
        <v>450</v>
      </c>
      <c r="C35" s="18" t="s">
        <v>451</v>
      </c>
      <c r="D35" s="19">
        <v>0.88055555555555598</v>
      </c>
      <c r="E35" s="19">
        <v>0.88402777777777797</v>
      </c>
      <c r="F35" s="18" t="s">
        <v>452</v>
      </c>
      <c r="G35" s="16">
        <v>33.933163774500002</v>
      </c>
      <c r="H35" s="18">
        <v>-119.509325809</v>
      </c>
      <c r="I35" s="18">
        <v>808.90156743499995</v>
      </c>
      <c r="J35" s="18" t="s">
        <v>36</v>
      </c>
      <c r="K35" s="18" t="s">
        <v>27</v>
      </c>
      <c r="L35" s="18" t="s">
        <v>453</v>
      </c>
      <c r="M35" s="18">
        <v>5.1632755655000002</v>
      </c>
      <c r="N35" s="18">
        <v>34.389848949099999</v>
      </c>
      <c r="O35" s="17">
        <v>1.3653826383200001</v>
      </c>
      <c r="P35" s="20">
        <v>1.1100560849541601</v>
      </c>
      <c r="Q35" s="16" t="s">
        <v>454</v>
      </c>
      <c r="R35" s="16" t="s">
        <v>455</v>
      </c>
      <c r="S35" s="16" t="s">
        <v>203</v>
      </c>
      <c r="T35" s="16"/>
      <c r="U35" s="16" t="s">
        <v>32</v>
      </c>
      <c r="V35" s="16" t="s">
        <v>217</v>
      </c>
      <c r="W35" s="16"/>
    </row>
    <row r="36" spans="1:23" x14ac:dyDescent="0.2">
      <c r="A36" s="16" t="s">
        <v>456</v>
      </c>
      <c r="B36" s="16" t="s">
        <v>457</v>
      </c>
      <c r="C36" s="18" t="s">
        <v>451</v>
      </c>
      <c r="D36" s="19">
        <v>0.88333333333333297</v>
      </c>
      <c r="E36" s="19">
        <v>0.88472222222222197</v>
      </c>
      <c r="F36" s="18" t="s">
        <v>458</v>
      </c>
      <c r="G36" s="16">
        <v>33.9331654661</v>
      </c>
      <c r="H36" s="18">
        <v>-119.50932602</v>
      </c>
      <c r="I36" s="18">
        <v>808.87527483700001</v>
      </c>
      <c r="J36" s="18" t="s">
        <v>26</v>
      </c>
      <c r="K36" s="18" t="s">
        <v>27</v>
      </c>
      <c r="L36" s="18" t="s">
        <v>459</v>
      </c>
      <c r="M36" s="18">
        <v>5.1590238806500004</v>
      </c>
      <c r="N36" s="18">
        <v>34.3913804361</v>
      </c>
      <c r="O36" s="17">
        <v>1.3882450798999999</v>
      </c>
      <c r="P36" s="20">
        <v>1.1286432499586998</v>
      </c>
      <c r="Q36" s="16" t="s">
        <v>460</v>
      </c>
      <c r="R36" s="16" t="s">
        <v>461</v>
      </c>
      <c r="S36" s="16"/>
      <c r="T36" s="16" t="s">
        <v>336</v>
      </c>
      <c r="U36" s="16" t="s">
        <v>32</v>
      </c>
      <c r="V36" s="16" t="s">
        <v>80</v>
      </c>
      <c r="W36" s="16"/>
    </row>
    <row r="37" spans="1:23" x14ac:dyDescent="0.2">
      <c r="A37" t="s">
        <v>337</v>
      </c>
      <c r="B37" t="s">
        <v>338</v>
      </c>
      <c r="C37" s="15" t="s">
        <v>288</v>
      </c>
      <c r="D37" s="12">
        <v>0.93055555555555602</v>
      </c>
      <c r="E37" s="12">
        <v>0.93055555555555602</v>
      </c>
      <c r="F37" t="s">
        <v>339</v>
      </c>
      <c r="G37">
        <v>34.716287723699999</v>
      </c>
      <c r="H37">
        <v>-121.781022202</v>
      </c>
      <c r="I37">
        <v>698.39440135699999</v>
      </c>
      <c r="J37" t="s">
        <v>26</v>
      </c>
      <c r="K37" t="s">
        <v>27</v>
      </c>
      <c r="L37" t="s">
        <v>340</v>
      </c>
      <c r="M37">
        <v>4.9663996519699998</v>
      </c>
      <c r="N37">
        <v>34.360807016199999</v>
      </c>
      <c r="O37">
        <v>3.4476399512699998</v>
      </c>
      <c r="P37" s="13">
        <v>2.8029312803825097</v>
      </c>
      <c r="Q37" t="s">
        <v>328</v>
      </c>
      <c r="R37" t="s">
        <v>335</v>
      </c>
      <c r="S37" t="s">
        <v>234</v>
      </c>
      <c r="T37" t="s">
        <v>336</v>
      </c>
      <c r="U37" t="s">
        <v>32</v>
      </c>
      <c r="V37" t="s">
        <v>80</v>
      </c>
    </row>
    <row r="38" spans="1:23" x14ac:dyDescent="0.2">
      <c r="A38" t="s">
        <v>236</v>
      </c>
      <c r="B38" t="s">
        <v>237</v>
      </c>
      <c r="C38" s="15" t="s">
        <v>196</v>
      </c>
      <c r="D38" s="12">
        <v>0.58888888888888902</v>
      </c>
      <c r="E38" s="12">
        <v>0.58888888888888902</v>
      </c>
      <c r="F38" s="15" t="s">
        <v>238</v>
      </c>
      <c r="G38" s="15">
        <v>34.877260763000002</v>
      </c>
      <c r="H38" s="15">
        <v>-121.736780814</v>
      </c>
      <c r="I38" s="15">
        <v>695.45575908000001</v>
      </c>
      <c r="J38" s="15" t="s">
        <v>230</v>
      </c>
      <c r="K38" s="15" t="s">
        <v>199</v>
      </c>
      <c r="L38" s="15" t="s">
        <v>239</v>
      </c>
      <c r="M38" s="15">
        <v>5.0932500000000003</v>
      </c>
      <c r="N38" s="15">
        <v>34.365748172799996</v>
      </c>
      <c r="O38" s="14">
        <v>3.00703216412</v>
      </c>
      <c r="P38" s="13">
        <v>2.4447171494295596</v>
      </c>
      <c r="Q38" t="s">
        <v>240</v>
      </c>
      <c r="R38" t="s">
        <v>233</v>
      </c>
      <c r="S38" t="s">
        <v>234</v>
      </c>
      <c r="T38" t="s">
        <v>241</v>
      </c>
      <c r="U38" t="s">
        <v>32</v>
      </c>
      <c r="V38" t="s">
        <v>80</v>
      </c>
    </row>
    <row r="39" spans="1:23" x14ac:dyDescent="0.2">
      <c r="A39" s="16" t="s">
        <v>173</v>
      </c>
      <c r="B39" s="16" t="s">
        <v>174</v>
      </c>
      <c r="C39" s="17" t="s">
        <v>158</v>
      </c>
      <c r="D39" s="19">
        <v>0.38472222222222202</v>
      </c>
      <c r="E39" s="19">
        <v>0.39374999999999999</v>
      </c>
      <c r="F39" s="18" t="s">
        <v>175</v>
      </c>
      <c r="G39" s="16">
        <v>33.906758611100003</v>
      </c>
      <c r="H39" s="18">
        <v>-119.40982088299999</v>
      </c>
      <c r="I39" s="18">
        <v>662.15580786400005</v>
      </c>
      <c r="J39" s="18" t="s">
        <v>130</v>
      </c>
      <c r="K39" s="18" t="s">
        <v>27</v>
      </c>
      <c r="L39" s="18" t="s">
        <v>176</v>
      </c>
      <c r="M39" s="18">
        <v>5.5867000000000004</v>
      </c>
      <c r="N39" s="18">
        <v>34.358646635299998</v>
      </c>
      <c r="O39" s="17">
        <v>0.37996930275500002</v>
      </c>
      <c r="P39" s="20">
        <v>0.30891504313981499</v>
      </c>
      <c r="Q39" s="16" t="s">
        <v>177</v>
      </c>
      <c r="R39" s="16" t="s">
        <v>178</v>
      </c>
      <c r="S39" s="16" t="s">
        <v>40</v>
      </c>
      <c r="T39" s="16"/>
      <c r="U39" s="16" t="s">
        <v>32</v>
      </c>
      <c r="V39" s="16" t="s">
        <v>126</v>
      </c>
      <c r="W39" s="16"/>
    </row>
    <row r="40" spans="1:23" x14ac:dyDescent="0.2">
      <c r="A40" s="16" t="s">
        <v>156</v>
      </c>
      <c r="B40" s="16" t="s">
        <v>157</v>
      </c>
      <c r="C40" s="17" t="s">
        <v>158</v>
      </c>
      <c r="D40" s="19">
        <v>0.359722222222222</v>
      </c>
      <c r="E40" s="19">
        <v>0.37986111111111098</v>
      </c>
      <c r="F40" s="21" t="s">
        <v>159</v>
      </c>
      <c r="G40" s="16">
        <v>33.906762403400002</v>
      </c>
      <c r="H40" s="18">
        <v>-119.409823426</v>
      </c>
      <c r="I40" s="18">
        <v>662.07517783900005</v>
      </c>
      <c r="J40" s="18" t="s">
        <v>36</v>
      </c>
      <c r="K40" s="18" t="s">
        <v>27</v>
      </c>
      <c r="L40" s="18" t="s">
        <v>160</v>
      </c>
      <c r="M40" s="18">
        <v>5.6230000000000002</v>
      </c>
      <c r="N40" s="18">
        <v>34.356521143999998</v>
      </c>
      <c r="O40" s="17">
        <v>0.51998855753899997</v>
      </c>
      <c r="P40" s="20">
        <v>0.42275069727920694</v>
      </c>
      <c r="Q40" s="16" t="s">
        <v>161</v>
      </c>
      <c r="R40" s="16" t="s">
        <v>162</v>
      </c>
      <c r="S40" s="16" t="s">
        <v>125</v>
      </c>
      <c r="T40" s="16"/>
      <c r="U40" s="16" t="s">
        <v>32</v>
      </c>
      <c r="V40" s="16" t="s">
        <v>126</v>
      </c>
      <c r="W40" s="16"/>
    </row>
    <row r="41" spans="1:23" s="16" customFormat="1" x14ac:dyDescent="0.2">
      <c r="A41" s="16" t="s">
        <v>156</v>
      </c>
      <c r="B41" s="16" t="s">
        <v>163</v>
      </c>
      <c r="C41" s="17" t="s">
        <v>158</v>
      </c>
      <c r="D41" s="19">
        <v>0.359722222222222</v>
      </c>
      <c r="E41" s="19">
        <v>0.37986111111111098</v>
      </c>
      <c r="F41" s="18" t="s">
        <v>159</v>
      </c>
      <c r="G41" s="16">
        <v>33.906762403400002</v>
      </c>
      <c r="H41" s="18">
        <v>-119.409823426</v>
      </c>
      <c r="I41" s="18">
        <v>662.07517783900005</v>
      </c>
      <c r="J41" s="18" t="s">
        <v>36</v>
      </c>
      <c r="K41" s="18" t="s">
        <v>27</v>
      </c>
      <c r="L41" s="18" t="s">
        <v>160</v>
      </c>
      <c r="M41" s="18">
        <v>5.6230000000000002</v>
      </c>
      <c r="N41" s="18">
        <v>34.356521143999998</v>
      </c>
      <c r="O41" s="17">
        <v>0.51998855753899997</v>
      </c>
      <c r="P41" s="20">
        <v>0.42275069727920694</v>
      </c>
      <c r="Q41" s="16" t="s">
        <v>161</v>
      </c>
      <c r="R41" s="16" t="s">
        <v>164</v>
      </c>
      <c r="S41" s="16" t="s">
        <v>125</v>
      </c>
      <c r="U41" s="16" t="s">
        <v>32</v>
      </c>
      <c r="V41" s="16" t="s">
        <v>126</v>
      </c>
    </row>
    <row r="42" spans="1:23" s="16" customFormat="1" x14ac:dyDescent="0.2">
      <c r="A42" s="16" t="s">
        <v>156</v>
      </c>
      <c r="B42" s="16" t="s">
        <v>165</v>
      </c>
      <c r="C42" s="17" t="s">
        <v>158</v>
      </c>
      <c r="D42" s="19">
        <v>0.359722222222222</v>
      </c>
      <c r="E42" s="19">
        <v>0.37986111111111098</v>
      </c>
      <c r="F42" s="18" t="s">
        <v>159</v>
      </c>
      <c r="G42" s="16">
        <v>33.906762403400002</v>
      </c>
      <c r="H42" s="18">
        <v>-119.409823426</v>
      </c>
      <c r="I42" s="18">
        <v>662.07517783900005</v>
      </c>
      <c r="J42" s="18" t="s">
        <v>36</v>
      </c>
      <c r="K42" s="18" t="s">
        <v>27</v>
      </c>
      <c r="L42" s="18" t="s">
        <v>160</v>
      </c>
      <c r="M42" s="18">
        <v>5.6230000000000002</v>
      </c>
      <c r="N42" s="18">
        <v>34.356521143999998</v>
      </c>
      <c r="O42" s="17">
        <v>0.51998855753899997</v>
      </c>
      <c r="P42" s="20">
        <v>0.42275069727920694</v>
      </c>
      <c r="Q42" s="16" t="s">
        <v>161</v>
      </c>
      <c r="R42" s="16" t="s">
        <v>166</v>
      </c>
      <c r="S42" s="16" t="s">
        <v>125</v>
      </c>
      <c r="U42" s="16" t="s">
        <v>32</v>
      </c>
      <c r="V42" s="16" t="s">
        <v>126</v>
      </c>
    </row>
    <row r="43" spans="1:23" s="16" customFormat="1" x14ac:dyDescent="0.2">
      <c r="A43" s="16" t="s">
        <v>156</v>
      </c>
      <c r="B43" s="16" t="s">
        <v>167</v>
      </c>
      <c r="C43" s="17" t="s">
        <v>158</v>
      </c>
      <c r="D43" s="19">
        <v>0.359722222222222</v>
      </c>
      <c r="E43" s="19">
        <v>0.37986111111111098</v>
      </c>
      <c r="F43" s="18" t="s">
        <v>159</v>
      </c>
      <c r="G43" s="16">
        <v>33.906762403400002</v>
      </c>
      <c r="H43" s="18">
        <v>-119.409823426</v>
      </c>
      <c r="I43" s="18">
        <v>662.07517783900005</v>
      </c>
      <c r="J43" s="18" t="s">
        <v>36</v>
      </c>
      <c r="K43" s="18" t="s">
        <v>27</v>
      </c>
      <c r="L43" s="18" t="s">
        <v>160</v>
      </c>
      <c r="M43" s="18">
        <v>5.6230000000000002</v>
      </c>
      <c r="N43" s="18">
        <v>34.356521143999998</v>
      </c>
      <c r="O43" s="17">
        <v>0.51998855753899997</v>
      </c>
      <c r="P43" s="20">
        <v>0.42275069727920694</v>
      </c>
      <c r="Q43" s="16" t="s">
        <v>161</v>
      </c>
      <c r="R43" s="16" t="s">
        <v>168</v>
      </c>
      <c r="S43" s="16" t="s">
        <v>125</v>
      </c>
      <c r="U43" s="16" t="s">
        <v>32</v>
      </c>
      <c r="V43" s="16" t="s">
        <v>126</v>
      </c>
    </row>
    <row r="44" spans="1:23" s="16" customFormat="1" x14ac:dyDescent="0.2">
      <c r="A44" s="16" t="s">
        <v>156</v>
      </c>
      <c r="B44" s="16" t="s">
        <v>169</v>
      </c>
      <c r="C44" s="17" t="s">
        <v>158</v>
      </c>
      <c r="D44" s="19">
        <v>0.359722222222222</v>
      </c>
      <c r="E44" s="19">
        <v>0.37986111111111098</v>
      </c>
      <c r="F44" s="18" t="s">
        <v>159</v>
      </c>
      <c r="G44" s="16">
        <v>33.906762403400002</v>
      </c>
      <c r="H44" s="18">
        <v>-119.409823426</v>
      </c>
      <c r="I44" s="18">
        <v>662.07517783900005</v>
      </c>
      <c r="J44" s="18" t="s">
        <v>36</v>
      </c>
      <c r="K44" s="18" t="s">
        <v>27</v>
      </c>
      <c r="L44" s="18" t="s">
        <v>160</v>
      </c>
      <c r="M44" s="18">
        <v>5.6230000000000002</v>
      </c>
      <c r="N44" s="18">
        <v>34.356521143999998</v>
      </c>
      <c r="O44" s="17">
        <v>0.51998855753899997</v>
      </c>
      <c r="P44" s="20">
        <v>0.42275069727920694</v>
      </c>
      <c r="Q44" s="16" t="s">
        <v>161</v>
      </c>
      <c r="R44" s="16" t="s">
        <v>170</v>
      </c>
      <c r="S44" s="16" t="s">
        <v>125</v>
      </c>
      <c r="U44" s="16" t="s">
        <v>32</v>
      </c>
      <c r="V44" s="16" t="s">
        <v>126</v>
      </c>
    </row>
    <row r="45" spans="1:23" s="16" customFormat="1" x14ac:dyDescent="0.2">
      <c r="A45" s="16" t="s">
        <v>156</v>
      </c>
      <c r="B45" s="16" t="s">
        <v>171</v>
      </c>
      <c r="C45" s="17" t="s">
        <v>158</v>
      </c>
      <c r="D45" s="19">
        <v>0.359722222222222</v>
      </c>
      <c r="E45" s="19">
        <v>0.37986111111111098</v>
      </c>
      <c r="F45" s="18" t="s">
        <v>159</v>
      </c>
      <c r="G45" s="16">
        <v>33.906762403400002</v>
      </c>
      <c r="H45" s="18">
        <v>-119.409823426</v>
      </c>
      <c r="I45" s="18">
        <v>662.07517783900005</v>
      </c>
      <c r="J45" s="18" t="s">
        <v>36</v>
      </c>
      <c r="K45" s="18" t="s">
        <v>27</v>
      </c>
      <c r="L45" s="18" t="s">
        <v>160</v>
      </c>
      <c r="M45" s="18">
        <v>5.6230000000000002</v>
      </c>
      <c r="N45" s="18">
        <v>34.356521143999998</v>
      </c>
      <c r="O45" s="17">
        <v>0.51998855753899997</v>
      </c>
      <c r="P45" s="20">
        <v>0.42275069727920694</v>
      </c>
      <c r="Q45" s="16" t="s">
        <v>161</v>
      </c>
      <c r="R45" s="16" t="s">
        <v>172</v>
      </c>
      <c r="S45" s="16" t="s">
        <v>40</v>
      </c>
      <c r="U45" s="16" t="s">
        <v>32</v>
      </c>
      <c r="V45" s="16" t="s">
        <v>126</v>
      </c>
    </row>
    <row r="46" spans="1:23" s="16" customFormat="1" x14ac:dyDescent="0.2">
      <c r="A46" s="16" t="s">
        <v>462</v>
      </c>
      <c r="B46" s="16" t="s">
        <v>463</v>
      </c>
      <c r="C46" s="18" t="s">
        <v>451</v>
      </c>
      <c r="D46" s="19">
        <v>0.43055555555555602</v>
      </c>
      <c r="E46" s="19">
        <v>0.43055555555555602</v>
      </c>
      <c r="F46" s="18" t="s">
        <v>464</v>
      </c>
      <c r="G46" s="16">
        <v>33.942151666699999</v>
      </c>
      <c r="H46" s="18">
        <v>-119.48876850000001</v>
      </c>
      <c r="I46" s="18">
        <v>568.20433365199995</v>
      </c>
      <c r="J46" s="18" t="s">
        <v>26</v>
      </c>
      <c r="K46" s="18" t="s">
        <v>27</v>
      </c>
      <c r="L46" s="18" t="s">
        <v>465</v>
      </c>
      <c r="M46" s="18">
        <v>6.06704522295</v>
      </c>
      <c r="N46" s="18">
        <v>34.321265639099998</v>
      </c>
      <c r="O46" s="17">
        <v>4.5486146723500003</v>
      </c>
      <c r="P46" s="20">
        <v>3.6980237286205502</v>
      </c>
      <c r="Q46" s="16" t="s">
        <v>355</v>
      </c>
      <c r="R46" s="16" t="s">
        <v>356</v>
      </c>
      <c r="S46" s="16" t="s">
        <v>234</v>
      </c>
      <c r="T46" s="16" t="s">
        <v>336</v>
      </c>
      <c r="U46" s="16" t="s">
        <v>32</v>
      </c>
      <c r="V46" s="16" t="s">
        <v>80</v>
      </c>
    </row>
    <row r="47" spans="1:23" s="16" customFormat="1" x14ac:dyDescent="0.2">
      <c r="A47" t="s">
        <v>110</v>
      </c>
      <c r="B47" t="s">
        <v>111</v>
      </c>
      <c r="C47" s="14" t="s">
        <v>112</v>
      </c>
      <c r="D47" s="12">
        <v>0.73680555555555605</v>
      </c>
      <c r="E47" s="12">
        <v>0.73888888888888904</v>
      </c>
      <c r="F47" s="15" t="s">
        <v>113</v>
      </c>
      <c r="G47">
        <v>33.981667000000002</v>
      </c>
      <c r="H47" s="15">
        <v>-119.352343</v>
      </c>
      <c r="I47" s="15">
        <v>563.30688294499998</v>
      </c>
      <c r="J47" s="14" t="s">
        <v>114</v>
      </c>
      <c r="K47" s="14" t="s">
        <v>27</v>
      </c>
      <c r="L47" s="14" t="s">
        <v>115</v>
      </c>
      <c r="M47" s="15">
        <v>5.9889131103200004</v>
      </c>
      <c r="N47" s="15">
        <v>34.351765267099999</v>
      </c>
      <c r="O47" s="14">
        <v>2.0070099997500002</v>
      </c>
      <c r="P47" s="13">
        <v>1.63169912979675</v>
      </c>
      <c r="Q47" t="s">
        <v>116</v>
      </c>
      <c r="R47" t="s">
        <v>117</v>
      </c>
      <c r="S47" t="s">
        <v>40</v>
      </c>
      <c r="T47"/>
      <c r="U47" t="s">
        <v>32</v>
      </c>
      <c r="V47" t="s">
        <v>118</v>
      </c>
      <c r="W47"/>
    </row>
    <row r="48" spans="1:23" x14ac:dyDescent="0.2">
      <c r="A48" s="16" t="s">
        <v>466</v>
      </c>
      <c r="B48" s="16" t="s">
        <v>467</v>
      </c>
      <c r="C48" s="18" t="s">
        <v>451</v>
      </c>
      <c r="D48" s="19">
        <v>0.44652777777777802</v>
      </c>
      <c r="E48" s="19">
        <v>0.44722222222222202</v>
      </c>
      <c r="F48" s="18" t="s">
        <v>468</v>
      </c>
      <c r="G48" s="16">
        <v>33.942077128100003</v>
      </c>
      <c r="H48" s="18">
        <v>-119.488944549</v>
      </c>
      <c r="I48" s="18">
        <v>527.26450009500002</v>
      </c>
      <c r="J48" s="18" t="s">
        <v>26</v>
      </c>
      <c r="K48" s="18" t="s">
        <v>27</v>
      </c>
      <c r="L48" s="18" t="s">
        <v>360</v>
      </c>
      <c r="M48" s="18">
        <v>6.34250900269</v>
      </c>
      <c r="N48" s="18">
        <v>34.3006745896</v>
      </c>
      <c r="O48" s="17">
        <v>5.6516093992599998</v>
      </c>
      <c r="P48" s="20">
        <v>4.5947584415983798</v>
      </c>
      <c r="Q48" s="16" t="s">
        <v>355</v>
      </c>
      <c r="R48" s="16" t="s">
        <v>356</v>
      </c>
      <c r="S48" s="16" t="s">
        <v>234</v>
      </c>
      <c r="T48" s="16" t="s">
        <v>336</v>
      </c>
      <c r="U48" s="16" t="s">
        <v>32</v>
      </c>
      <c r="V48" s="16" t="s">
        <v>80</v>
      </c>
      <c r="W48" s="16"/>
    </row>
    <row r="49" spans="1:23" x14ac:dyDescent="0.2">
      <c r="A49" t="s">
        <v>430</v>
      </c>
      <c r="B49" t="s">
        <v>431</v>
      </c>
      <c r="C49" s="15" t="s">
        <v>432</v>
      </c>
      <c r="D49" s="12">
        <v>0.72916666666666696</v>
      </c>
      <c r="E49" s="12">
        <v>0.749305555555556</v>
      </c>
      <c r="F49" s="15" t="s">
        <v>433</v>
      </c>
      <c r="G49" s="15">
        <v>33.948187033300002</v>
      </c>
      <c r="H49" s="15">
        <v>-119.478705201</v>
      </c>
      <c r="I49" s="15">
        <v>519.43475689100001</v>
      </c>
      <c r="J49" s="15" t="s">
        <v>114</v>
      </c>
      <c r="K49" s="15" t="s">
        <v>27</v>
      </c>
      <c r="L49" s="15" t="s">
        <v>434</v>
      </c>
      <c r="M49" s="15">
        <v>6.1582087672199997</v>
      </c>
      <c r="N49" s="15">
        <v>34.3183805484</v>
      </c>
      <c r="O49" s="14">
        <v>5.5622254473200003</v>
      </c>
      <c r="P49" s="13">
        <v>4.5220892886711601</v>
      </c>
      <c r="Q49" t="s">
        <v>435</v>
      </c>
      <c r="R49" t="s">
        <v>436</v>
      </c>
      <c r="S49" t="s">
        <v>125</v>
      </c>
      <c r="U49" t="s">
        <v>32</v>
      </c>
      <c r="V49" t="s">
        <v>205</v>
      </c>
    </row>
    <row r="50" spans="1:23" x14ac:dyDescent="0.2">
      <c r="A50" t="s">
        <v>437</v>
      </c>
      <c r="B50" t="s">
        <v>438</v>
      </c>
      <c r="C50" s="15" t="s">
        <v>432</v>
      </c>
      <c r="D50" s="12">
        <v>0.75277777777777799</v>
      </c>
      <c r="E50" s="12">
        <v>0.76736111111111105</v>
      </c>
      <c r="F50" s="15" t="s">
        <v>439</v>
      </c>
      <c r="G50" s="15">
        <v>33.9481876173</v>
      </c>
      <c r="H50" s="15">
        <v>-119.47871537499999</v>
      </c>
      <c r="I50" s="15">
        <v>519.39615900299998</v>
      </c>
      <c r="J50" s="15" t="s">
        <v>130</v>
      </c>
      <c r="K50" s="15" t="s">
        <v>27</v>
      </c>
      <c r="L50" s="15" t="s">
        <v>440</v>
      </c>
      <c r="M50" s="15">
        <v>6.2931999999999997</v>
      </c>
      <c r="N50" s="15">
        <v>34.3053487894</v>
      </c>
      <c r="O50" s="14">
        <v>6.5661643101099996</v>
      </c>
      <c r="P50" s="13">
        <v>5.3382915841194292</v>
      </c>
      <c r="Q50" t="s">
        <v>441</v>
      </c>
      <c r="R50" t="s">
        <v>442</v>
      </c>
      <c r="S50" t="s">
        <v>203</v>
      </c>
      <c r="U50" t="s">
        <v>32</v>
      </c>
      <c r="V50" t="s">
        <v>205</v>
      </c>
    </row>
    <row r="51" spans="1:23" x14ac:dyDescent="0.2">
      <c r="A51" s="16" t="s">
        <v>100</v>
      </c>
      <c r="B51" s="16" t="s">
        <v>101</v>
      </c>
      <c r="C51" s="16" t="s">
        <v>83</v>
      </c>
      <c r="D51" s="19">
        <v>0.874305555555556</v>
      </c>
      <c r="E51" s="19">
        <v>0.87638888888888899</v>
      </c>
      <c r="F51" s="16" t="s">
        <v>102</v>
      </c>
      <c r="G51" s="16">
        <v>35.586708572299997</v>
      </c>
      <c r="H51" s="16">
        <v>-122.62533746299999</v>
      </c>
      <c r="I51" s="16">
        <v>496.39626337499999</v>
      </c>
      <c r="J51" s="16" t="s">
        <v>26</v>
      </c>
      <c r="K51" s="16" t="s">
        <v>27</v>
      </c>
      <c r="L51" s="16" t="s">
        <v>103</v>
      </c>
      <c r="M51" s="16">
        <v>5.9646999999999997</v>
      </c>
      <c r="N51" s="16">
        <v>34.246546215499997</v>
      </c>
      <c r="O51" s="16">
        <v>5.5024825039199996</v>
      </c>
      <c r="P51" s="20">
        <v>4.4735182756869598</v>
      </c>
      <c r="Q51" s="16" t="s">
        <v>104</v>
      </c>
      <c r="R51" s="16" t="s">
        <v>99</v>
      </c>
      <c r="S51" s="16" t="s">
        <v>80</v>
      </c>
      <c r="T51" s="16"/>
      <c r="U51" s="16" t="s">
        <v>32</v>
      </c>
      <c r="V51" s="16" t="s">
        <v>80</v>
      </c>
      <c r="W51" s="16"/>
    </row>
    <row r="52" spans="1:23" x14ac:dyDescent="0.2">
      <c r="A52" s="16" t="s">
        <v>179</v>
      </c>
      <c r="B52" s="16" t="s">
        <v>180</v>
      </c>
      <c r="C52" s="17" t="s">
        <v>158</v>
      </c>
      <c r="D52" s="19">
        <v>0.55347222222222203</v>
      </c>
      <c r="E52" s="19">
        <v>0.56736111111111098</v>
      </c>
      <c r="F52" s="18" t="s">
        <v>181</v>
      </c>
      <c r="G52" s="16">
        <v>33.916922</v>
      </c>
      <c r="H52" s="18">
        <v>-119.41289</v>
      </c>
      <c r="I52" s="18">
        <v>483.41085327500002</v>
      </c>
      <c r="J52" s="18" t="s">
        <v>114</v>
      </c>
      <c r="K52" s="18" t="s">
        <v>27</v>
      </c>
      <c r="L52" s="18" t="s">
        <v>182</v>
      </c>
      <c r="M52" s="18">
        <v>6.24969384019</v>
      </c>
      <c r="N52" s="18">
        <v>34.3078</v>
      </c>
      <c r="O52" s="17">
        <v>5.9243212660899998</v>
      </c>
      <c r="P52" s="20">
        <v>4.8164731893311696</v>
      </c>
      <c r="Q52" s="16" t="s">
        <v>183</v>
      </c>
      <c r="R52" s="16" t="s">
        <v>184</v>
      </c>
      <c r="S52" s="16" t="s">
        <v>125</v>
      </c>
      <c r="T52" s="16"/>
      <c r="U52" s="16" t="s">
        <v>32</v>
      </c>
      <c r="V52" s="16" t="s">
        <v>126</v>
      </c>
      <c r="W52" s="16"/>
    </row>
    <row r="53" spans="1:23" x14ac:dyDescent="0.2">
      <c r="A53" s="16" t="s">
        <v>179</v>
      </c>
      <c r="B53" s="16" t="s">
        <v>185</v>
      </c>
      <c r="C53" s="17" t="s">
        <v>158</v>
      </c>
      <c r="D53" s="19">
        <v>0.55347222222222203</v>
      </c>
      <c r="E53" s="19">
        <v>0.56736111111111098</v>
      </c>
      <c r="F53" s="18" t="s">
        <v>181</v>
      </c>
      <c r="G53" s="16">
        <v>33.916922</v>
      </c>
      <c r="H53" s="18">
        <v>-119.41289</v>
      </c>
      <c r="I53" s="18">
        <v>483.41085327500002</v>
      </c>
      <c r="J53" s="18" t="s">
        <v>114</v>
      </c>
      <c r="K53" s="18" t="s">
        <v>27</v>
      </c>
      <c r="L53" s="18" t="s">
        <v>182</v>
      </c>
      <c r="M53" s="18">
        <v>6.24969384019</v>
      </c>
      <c r="N53" s="18">
        <v>34.3078</v>
      </c>
      <c r="O53" s="17">
        <v>5.9243212660899998</v>
      </c>
      <c r="P53" s="20">
        <v>4.8164731893311696</v>
      </c>
      <c r="Q53" s="16" t="s">
        <v>183</v>
      </c>
      <c r="R53" s="16" t="s">
        <v>186</v>
      </c>
      <c r="S53" s="16" t="s">
        <v>125</v>
      </c>
      <c r="T53" s="16"/>
      <c r="U53" s="16" t="s">
        <v>32</v>
      </c>
      <c r="V53" s="16" t="s">
        <v>187</v>
      </c>
      <c r="W53" s="16"/>
    </row>
    <row r="54" spans="1:23" x14ac:dyDescent="0.2">
      <c r="A54" s="16" t="s">
        <v>52</v>
      </c>
      <c r="B54" s="16" t="s">
        <v>53</v>
      </c>
      <c r="C54" s="16" t="s">
        <v>24</v>
      </c>
      <c r="D54" s="19">
        <v>9.5138888888888898E-2</v>
      </c>
      <c r="E54" s="19">
        <v>9.5833333333333298E-2</v>
      </c>
      <c r="F54" s="16" t="s">
        <v>54</v>
      </c>
      <c r="G54" s="16">
        <v>39.333480930299999</v>
      </c>
      <c r="H54" s="16">
        <v>-121.064847</v>
      </c>
      <c r="I54" s="16">
        <v>462.53324199299999</v>
      </c>
      <c r="J54" s="16" t="s">
        <v>26</v>
      </c>
      <c r="K54" s="16" t="s">
        <v>27</v>
      </c>
      <c r="L54" s="17" t="s">
        <v>55</v>
      </c>
      <c r="M54" s="16">
        <v>8.3803922637799992</v>
      </c>
      <c r="N54" s="16">
        <v>36.189444676199997</v>
      </c>
      <c r="O54" s="16">
        <v>17.403454569600001</v>
      </c>
      <c r="P54" s="20">
        <v>14.149008565084801</v>
      </c>
      <c r="Q54" s="16" t="s">
        <v>29</v>
      </c>
      <c r="R54" s="16" t="s">
        <v>56</v>
      </c>
      <c r="S54" s="16"/>
      <c r="T54" s="16"/>
      <c r="U54" s="16" t="s">
        <v>32</v>
      </c>
      <c r="V54" s="16"/>
      <c r="W54" s="16"/>
    </row>
    <row r="55" spans="1:23" x14ac:dyDescent="0.2">
      <c r="A55" t="s">
        <v>127</v>
      </c>
      <c r="B55" t="s">
        <v>128</v>
      </c>
      <c r="C55" s="14" t="s">
        <v>112</v>
      </c>
      <c r="D55" s="12">
        <v>0.86041666666666705</v>
      </c>
      <c r="E55" s="12">
        <v>0.86180555555555605</v>
      </c>
      <c r="F55" s="15" t="s">
        <v>129</v>
      </c>
      <c r="G55">
        <v>33.985516500000003</v>
      </c>
      <c r="H55" s="15">
        <v>-119.3492925</v>
      </c>
      <c r="I55" s="15">
        <v>438.99804070499999</v>
      </c>
      <c r="J55" s="14" t="s">
        <v>130</v>
      </c>
      <c r="K55" s="14" t="s">
        <v>27</v>
      </c>
      <c r="L55" s="14" t="s">
        <v>131</v>
      </c>
      <c r="M55" s="15">
        <v>6.9169945580499999</v>
      </c>
      <c r="N55" s="15">
        <v>34.264172341200002</v>
      </c>
      <c r="O55" s="14">
        <v>12.299957233600001</v>
      </c>
      <c r="P55" s="13">
        <v>9.9998652309168001</v>
      </c>
      <c r="Q55" t="s">
        <v>132</v>
      </c>
      <c r="R55" t="s">
        <v>133</v>
      </c>
      <c r="S55" t="s">
        <v>40</v>
      </c>
      <c r="U55" t="s">
        <v>32</v>
      </c>
      <c r="V55" t="s">
        <v>126</v>
      </c>
    </row>
    <row r="56" spans="1:23" x14ac:dyDescent="0.2">
      <c r="A56" t="s">
        <v>134</v>
      </c>
      <c r="B56" t="s">
        <v>135</v>
      </c>
      <c r="C56" s="14" t="s">
        <v>112</v>
      </c>
      <c r="D56" s="12">
        <v>0.86250000000000004</v>
      </c>
      <c r="E56" s="12">
        <v>0.86319444444444404</v>
      </c>
      <c r="F56" s="15" t="s">
        <v>136</v>
      </c>
      <c r="G56">
        <v>33.985513129600001</v>
      </c>
      <c r="H56" s="15">
        <v>-119.3492875</v>
      </c>
      <c r="I56" s="15">
        <v>438.99774811899999</v>
      </c>
      <c r="J56" s="14" t="s">
        <v>26</v>
      </c>
      <c r="K56" s="14" t="s">
        <v>27</v>
      </c>
      <c r="L56" s="14" t="s">
        <v>137</v>
      </c>
      <c r="M56" s="15">
        <v>6.9284104285900003</v>
      </c>
      <c r="N56" s="15">
        <v>34.300343831100001</v>
      </c>
      <c r="O56" s="14">
        <v>12.7100680663</v>
      </c>
      <c r="P56" s="13">
        <v>10.333285337901899</v>
      </c>
      <c r="Q56" t="s">
        <v>138</v>
      </c>
      <c r="R56" t="s">
        <v>139</v>
      </c>
      <c r="S56" t="s">
        <v>80</v>
      </c>
      <c r="U56" t="s">
        <v>32</v>
      </c>
      <c r="V56" t="s">
        <v>80</v>
      </c>
    </row>
    <row r="57" spans="1:23" x14ac:dyDescent="0.2">
      <c r="A57" t="s">
        <v>119</v>
      </c>
      <c r="B57" t="s">
        <v>120</v>
      </c>
      <c r="C57" s="14" t="s">
        <v>112</v>
      </c>
      <c r="D57" s="12">
        <v>0.85277777777777797</v>
      </c>
      <c r="E57" s="12">
        <v>0.85694444444444395</v>
      </c>
      <c r="F57" s="15" t="s">
        <v>121</v>
      </c>
      <c r="G57">
        <v>33.985517148100001</v>
      </c>
      <c r="H57" s="15">
        <v>-119.34929200000001</v>
      </c>
      <c r="I57" s="15">
        <v>438.954524413</v>
      </c>
      <c r="J57" s="14" t="s">
        <v>36</v>
      </c>
      <c r="K57" s="14" t="s">
        <v>27</v>
      </c>
      <c r="L57" s="14" t="s">
        <v>122</v>
      </c>
      <c r="M57" s="15">
        <v>6.8973238690400001</v>
      </c>
      <c r="N57" s="15">
        <v>34.255490112099999</v>
      </c>
      <c r="O57" s="14">
        <v>12.269102762199999</v>
      </c>
      <c r="P57" s="13">
        <v>9.9747805456685992</v>
      </c>
      <c r="Q57" t="s">
        <v>123</v>
      </c>
      <c r="R57" t="s">
        <v>124</v>
      </c>
      <c r="S57" t="s">
        <v>125</v>
      </c>
      <c r="U57" t="s">
        <v>32</v>
      </c>
      <c r="V57" t="s">
        <v>126</v>
      </c>
    </row>
    <row r="58" spans="1:23" s="16" customFormat="1" x14ac:dyDescent="0.2">
      <c r="A58" s="16" t="s">
        <v>188</v>
      </c>
      <c r="B58" s="16" t="s">
        <v>189</v>
      </c>
      <c r="C58" s="17" t="s">
        <v>158</v>
      </c>
      <c r="D58" s="19">
        <v>0.83541666666666703</v>
      </c>
      <c r="E58" s="19">
        <v>0.83611111111111103</v>
      </c>
      <c r="F58" s="18" t="s">
        <v>190</v>
      </c>
      <c r="G58" s="16">
        <v>33.926549000000001</v>
      </c>
      <c r="H58" s="18">
        <v>-119.4188485</v>
      </c>
      <c r="I58" s="18">
        <v>395.02834311700002</v>
      </c>
      <c r="J58" s="18" t="s">
        <v>26</v>
      </c>
      <c r="K58" s="18" t="s">
        <v>27</v>
      </c>
      <c r="L58" s="18" t="s">
        <v>191</v>
      </c>
      <c r="M58" s="18">
        <v>6.7527999620900001</v>
      </c>
      <c r="N58" s="18">
        <v>34.276985631700001</v>
      </c>
      <c r="O58" s="17">
        <v>11.867972978199999</v>
      </c>
      <c r="P58" s="20">
        <v>9.6486620312765989</v>
      </c>
      <c r="Q58" s="16" t="s">
        <v>192</v>
      </c>
      <c r="R58" s="16" t="s">
        <v>193</v>
      </c>
      <c r="S58" s="16" t="s">
        <v>80</v>
      </c>
      <c r="U58" s="16" t="s">
        <v>32</v>
      </c>
      <c r="V58" s="16" t="s">
        <v>80</v>
      </c>
    </row>
    <row r="59" spans="1:23" s="16" customFormat="1" x14ac:dyDescent="0.2">
      <c r="A59" t="s">
        <v>140</v>
      </c>
      <c r="B59" t="s">
        <v>141</v>
      </c>
      <c r="C59" s="14" t="s">
        <v>112</v>
      </c>
      <c r="D59" s="12">
        <v>0.99722222222222201</v>
      </c>
      <c r="E59" s="12">
        <v>0.99791666666666701</v>
      </c>
      <c r="F59" s="15" t="s">
        <v>142</v>
      </c>
      <c r="G59">
        <v>33.989952500000001</v>
      </c>
      <c r="H59" s="15">
        <v>-119.3472555</v>
      </c>
      <c r="I59" s="15">
        <v>385.27887473700002</v>
      </c>
      <c r="J59" s="14" t="s">
        <v>26</v>
      </c>
      <c r="K59" s="14" t="s">
        <v>27</v>
      </c>
      <c r="L59" s="14" t="s">
        <v>143</v>
      </c>
      <c r="M59" s="15">
        <v>7.4318999999999997</v>
      </c>
      <c r="N59" s="15">
        <v>34.261228139799996</v>
      </c>
      <c r="O59" s="14">
        <v>21.230253235500001</v>
      </c>
      <c r="P59" s="13">
        <v>17.260195880461499</v>
      </c>
      <c r="Q59" t="s">
        <v>144</v>
      </c>
      <c r="R59" t="s">
        <v>145</v>
      </c>
      <c r="S59" t="s">
        <v>80</v>
      </c>
      <c r="T59"/>
      <c r="U59" t="s">
        <v>32</v>
      </c>
      <c r="V59" t="s">
        <v>80</v>
      </c>
      <c r="W59"/>
    </row>
    <row r="60" spans="1:23" s="16" customFormat="1" x14ac:dyDescent="0.2">
      <c r="A60" s="16" t="s">
        <v>351</v>
      </c>
      <c r="B60" s="16" t="s">
        <v>352</v>
      </c>
      <c r="C60" s="18" t="s">
        <v>343</v>
      </c>
      <c r="D60" s="19">
        <v>0.37777777777777799</v>
      </c>
      <c r="E60" s="19">
        <v>0.37777777777777799</v>
      </c>
      <c r="F60" s="16" t="s">
        <v>353</v>
      </c>
      <c r="G60" s="16">
        <v>34.881698999999998</v>
      </c>
      <c r="H60" s="16">
        <v>-121.0384375</v>
      </c>
      <c r="I60" s="16">
        <v>334.95241339699999</v>
      </c>
      <c r="J60" s="16" t="s">
        <v>26</v>
      </c>
      <c r="K60" s="16" t="s">
        <v>27</v>
      </c>
      <c r="L60" s="16" t="s">
        <v>354</v>
      </c>
      <c r="M60" s="16">
        <v>6.8485173342700003</v>
      </c>
      <c r="N60" s="16">
        <v>34.111939681400003</v>
      </c>
      <c r="O60" s="16">
        <v>47.651720146199999</v>
      </c>
      <c r="P60" s="20">
        <v>38.740848478860599</v>
      </c>
      <c r="Q60" s="16" t="s">
        <v>355</v>
      </c>
      <c r="R60" s="16" t="s">
        <v>356</v>
      </c>
      <c r="S60" s="16" t="s">
        <v>234</v>
      </c>
      <c r="T60" s="16" t="s">
        <v>330</v>
      </c>
      <c r="U60" s="16" t="s">
        <v>32</v>
      </c>
      <c r="V60" s="16" t="s">
        <v>80</v>
      </c>
    </row>
    <row r="61" spans="1:23" s="16" customFormat="1" x14ac:dyDescent="0.2">
      <c r="A61" s="16" t="s">
        <v>341</v>
      </c>
      <c r="B61" s="16" t="s">
        <v>342</v>
      </c>
      <c r="C61" s="18" t="s">
        <v>343</v>
      </c>
      <c r="D61" s="19">
        <v>0.36527777777777798</v>
      </c>
      <c r="E61" s="19">
        <v>0.37708333333333299</v>
      </c>
      <c r="F61" s="16" t="s">
        <v>344</v>
      </c>
      <c r="G61" s="16">
        <v>34.881695546300001</v>
      </c>
      <c r="H61" s="16">
        <v>-121.03843338</v>
      </c>
      <c r="I61" s="16">
        <v>334.94105734200002</v>
      </c>
      <c r="J61" s="16" t="s">
        <v>114</v>
      </c>
      <c r="K61" s="16" t="s">
        <v>27</v>
      </c>
      <c r="L61" s="16" t="s">
        <v>345</v>
      </c>
      <c r="M61" s="16">
        <v>6.8844448204199997</v>
      </c>
      <c r="N61" s="16">
        <v>34.123090184900001</v>
      </c>
      <c r="O61" s="16">
        <v>47.921576450800003</v>
      </c>
      <c r="P61" s="20">
        <v>38.9602416545004</v>
      </c>
      <c r="Q61" s="16" t="s">
        <v>346</v>
      </c>
      <c r="R61" s="16" t="s">
        <v>347</v>
      </c>
      <c r="S61" s="16" t="s">
        <v>125</v>
      </c>
      <c r="U61" s="16" t="s">
        <v>32</v>
      </c>
      <c r="V61" s="16" t="s">
        <v>205</v>
      </c>
    </row>
    <row r="62" spans="1:23" s="16" customFormat="1" x14ac:dyDescent="0.2">
      <c r="A62" s="16" t="s">
        <v>341</v>
      </c>
      <c r="B62" s="16" t="s">
        <v>348</v>
      </c>
      <c r="C62" s="18" t="s">
        <v>343</v>
      </c>
      <c r="D62" s="19">
        <v>0.36527777777777798</v>
      </c>
      <c r="E62" s="19">
        <v>0.37708333333333299</v>
      </c>
      <c r="F62" s="16" t="s">
        <v>344</v>
      </c>
      <c r="G62" s="16">
        <v>34.881695546300001</v>
      </c>
      <c r="H62" s="16">
        <v>-121.03843338</v>
      </c>
      <c r="I62" s="16">
        <v>334.94105734200002</v>
      </c>
      <c r="J62" s="16" t="s">
        <v>114</v>
      </c>
      <c r="K62" s="16" t="s">
        <v>27</v>
      </c>
      <c r="L62" s="16" t="s">
        <v>345</v>
      </c>
      <c r="M62" s="16">
        <v>6.8844448204199997</v>
      </c>
      <c r="N62" s="16">
        <v>34.123090184900001</v>
      </c>
      <c r="O62" s="16">
        <v>47.921576450800003</v>
      </c>
      <c r="P62" s="20">
        <v>38.9602416545004</v>
      </c>
      <c r="Q62" s="16" t="s">
        <v>346</v>
      </c>
      <c r="R62" s="16" t="s">
        <v>349</v>
      </c>
      <c r="S62" s="16" t="s">
        <v>125</v>
      </c>
      <c r="U62" s="16" t="s">
        <v>32</v>
      </c>
      <c r="V62" s="16" t="s">
        <v>205</v>
      </c>
    </row>
    <row r="63" spans="1:23" s="16" customFormat="1" x14ac:dyDescent="0.2">
      <c r="A63" s="16" t="s">
        <v>341</v>
      </c>
      <c r="B63" s="16" t="s">
        <v>350</v>
      </c>
      <c r="C63" s="18" t="s">
        <v>343</v>
      </c>
      <c r="D63" s="19">
        <v>0.36527777777777798</v>
      </c>
      <c r="E63" s="19">
        <v>0.37708333333333299</v>
      </c>
      <c r="F63" s="16" t="s">
        <v>344</v>
      </c>
      <c r="G63" s="16">
        <v>34.881695546300001</v>
      </c>
      <c r="H63" s="16">
        <v>-121.03843338</v>
      </c>
      <c r="I63" s="16">
        <v>334.94105734200002</v>
      </c>
      <c r="J63" s="16" t="s">
        <v>114</v>
      </c>
      <c r="K63" s="16" t="s">
        <v>27</v>
      </c>
      <c r="L63" s="16" t="s">
        <v>345</v>
      </c>
      <c r="M63" s="16">
        <v>6.8844448204199997</v>
      </c>
      <c r="N63" s="16">
        <v>34.123090184900001</v>
      </c>
      <c r="O63" s="16">
        <v>47.921576450800003</v>
      </c>
      <c r="P63" s="20">
        <v>38.9602416545004</v>
      </c>
      <c r="Q63" s="16" t="s">
        <v>346</v>
      </c>
      <c r="R63" s="16" t="s">
        <v>349</v>
      </c>
      <c r="S63" s="16" t="s">
        <v>125</v>
      </c>
      <c r="U63" s="16" t="s">
        <v>32</v>
      </c>
      <c r="V63" s="16" t="s">
        <v>205</v>
      </c>
    </row>
    <row r="64" spans="1:23" x14ac:dyDescent="0.2">
      <c r="A64" s="16" t="s">
        <v>57</v>
      </c>
      <c r="B64" s="16" t="s">
        <v>58</v>
      </c>
      <c r="C64" s="16" t="s">
        <v>24</v>
      </c>
      <c r="D64" s="19">
        <v>0.10625</v>
      </c>
      <c r="E64" s="19">
        <v>0.106944444444444</v>
      </c>
      <c r="F64" s="16" t="s">
        <v>59</v>
      </c>
      <c r="G64" s="16">
        <v>38.333612500000001</v>
      </c>
      <c r="H64" s="16">
        <v>-122.0651515</v>
      </c>
      <c r="I64" s="16">
        <v>250.853124705</v>
      </c>
      <c r="J64" s="16" t="s">
        <v>26</v>
      </c>
      <c r="K64" s="16" t="s">
        <v>27</v>
      </c>
      <c r="L64" s="17" t="s">
        <v>60</v>
      </c>
      <c r="M64" s="16">
        <v>9.2012741932700006</v>
      </c>
      <c r="N64" s="16">
        <v>35.128487204199999</v>
      </c>
      <c r="O64" s="16">
        <v>49.094144100500003</v>
      </c>
      <c r="P64" s="20">
        <v>39.913539153706502</v>
      </c>
      <c r="Q64" s="16" t="s">
        <v>50</v>
      </c>
      <c r="R64" s="16" t="s">
        <v>61</v>
      </c>
      <c r="S64" s="16"/>
      <c r="T64" s="16"/>
      <c r="U64" s="16" t="s">
        <v>32</v>
      </c>
      <c r="V64" s="16"/>
      <c r="W64" s="16"/>
    </row>
    <row r="65" spans="1:23" x14ac:dyDescent="0.2">
      <c r="A65" t="s">
        <v>146</v>
      </c>
      <c r="B65" t="s">
        <v>147</v>
      </c>
      <c r="C65" s="14" t="s">
        <v>112</v>
      </c>
      <c r="D65" s="12">
        <v>0.106944444444444</v>
      </c>
      <c r="E65" s="12">
        <v>0.10763888888888901</v>
      </c>
      <c r="F65" s="15" t="s">
        <v>148</v>
      </c>
      <c r="G65">
        <v>33.993573499999997</v>
      </c>
      <c r="H65" s="15">
        <v>-119.345129</v>
      </c>
      <c r="I65" s="15">
        <v>200.190026241</v>
      </c>
      <c r="J65" s="14" t="s">
        <v>26</v>
      </c>
      <c r="K65" s="14" t="s">
        <v>27</v>
      </c>
      <c r="L65" s="14" t="s">
        <v>149</v>
      </c>
      <c r="M65" s="15">
        <v>9.2839002230500007</v>
      </c>
      <c r="N65" s="15">
        <v>34.070399999999999</v>
      </c>
      <c r="O65" s="14">
        <v>87.889142992000004</v>
      </c>
      <c r="P65" s="13">
        <v>71.453873252495995</v>
      </c>
      <c r="Q65" t="s">
        <v>150</v>
      </c>
      <c r="R65" t="s">
        <v>151</v>
      </c>
      <c r="S65" t="s">
        <v>80</v>
      </c>
      <c r="U65" t="s">
        <v>32</v>
      </c>
      <c r="V65" t="s">
        <v>80</v>
      </c>
    </row>
    <row r="66" spans="1:23" x14ac:dyDescent="0.2">
      <c r="A66" s="16" t="s">
        <v>357</v>
      </c>
      <c r="B66" s="16" t="s">
        <v>358</v>
      </c>
      <c r="C66" s="18" t="s">
        <v>343</v>
      </c>
      <c r="D66" s="19">
        <v>0.45</v>
      </c>
      <c r="E66" s="19">
        <v>0.45</v>
      </c>
      <c r="F66" s="16" t="s">
        <v>359</v>
      </c>
      <c r="G66" s="16">
        <v>34.8714145</v>
      </c>
      <c r="H66" s="16">
        <v>-121.029211</v>
      </c>
      <c r="I66" s="16">
        <v>198.51960922399999</v>
      </c>
      <c r="J66" s="16" t="s">
        <v>26</v>
      </c>
      <c r="K66" s="16" t="s">
        <v>27</v>
      </c>
      <c r="L66" s="16" t="s">
        <v>360</v>
      </c>
      <c r="M66" s="16">
        <v>8.9755000000000003</v>
      </c>
      <c r="N66" s="16">
        <v>33.960706500699999</v>
      </c>
      <c r="O66" s="16">
        <v>100.671678097</v>
      </c>
      <c r="P66" s="20">
        <v>81.84607429286099</v>
      </c>
      <c r="Q66" s="16" t="s">
        <v>355</v>
      </c>
      <c r="R66" s="16" t="s">
        <v>361</v>
      </c>
      <c r="S66" s="16" t="s">
        <v>234</v>
      </c>
      <c r="T66" s="16" t="s">
        <v>330</v>
      </c>
      <c r="U66" s="16" t="s">
        <v>32</v>
      </c>
      <c r="V66" s="16" t="s">
        <v>80</v>
      </c>
      <c r="W66" s="16"/>
    </row>
    <row r="67" spans="1:23" x14ac:dyDescent="0.2">
      <c r="A67" s="16" t="s">
        <v>276</v>
      </c>
      <c r="B67" s="16" t="s">
        <v>277</v>
      </c>
      <c r="C67" s="18" t="s">
        <v>250</v>
      </c>
      <c r="D67" s="19">
        <v>0.72986111111111096</v>
      </c>
      <c r="E67" s="19">
        <v>0.73055555555555496</v>
      </c>
      <c r="F67" s="16" t="s">
        <v>278</v>
      </c>
      <c r="G67" s="16">
        <v>35.543374353799997</v>
      </c>
      <c r="H67" s="16">
        <v>-122.819457911</v>
      </c>
      <c r="I67" s="16">
        <v>194.81988140799999</v>
      </c>
      <c r="J67" s="16" t="s">
        <v>114</v>
      </c>
      <c r="K67" s="16" t="s">
        <v>27</v>
      </c>
      <c r="L67" s="16" t="s">
        <v>279</v>
      </c>
      <c r="M67" s="16">
        <v>8.19683637308</v>
      </c>
      <c r="N67" s="16">
        <v>33.991574211500001</v>
      </c>
      <c r="O67" s="16">
        <v>124.255489395</v>
      </c>
      <c r="P67" s="20">
        <v>101.019712878135</v>
      </c>
      <c r="Q67" s="16" t="s">
        <v>280</v>
      </c>
      <c r="R67" s="16" t="s">
        <v>281</v>
      </c>
      <c r="S67" s="16" t="s">
        <v>234</v>
      </c>
      <c r="T67" s="16" t="s">
        <v>261</v>
      </c>
      <c r="U67" s="16" t="s">
        <v>32</v>
      </c>
      <c r="V67" s="16" t="s">
        <v>80</v>
      </c>
      <c r="W67" s="16"/>
    </row>
    <row r="68" spans="1:23" x14ac:dyDescent="0.2">
      <c r="A68" t="s">
        <v>367</v>
      </c>
      <c r="B68" t="s">
        <v>368</v>
      </c>
      <c r="C68" s="15" t="s">
        <v>369</v>
      </c>
      <c r="D68" s="12">
        <v>0.89722222222222203</v>
      </c>
      <c r="E68" s="12">
        <v>0.9</v>
      </c>
      <c r="F68" t="s">
        <v>370</v>
      </c>
      <c r="G68">
        <v>34.060480274100001</v>
      </c>
      <c r="H68">
        <v>-120.56001449999999</v>
      </c>
      <c r="I68">
        <v>140.43508299999999</v>
      </c>
      <c r="J68" t="s">
        <v>36</v>
      </c>
      <c r="K68" t="s">
        <v>27</v>
      </c>
      <c r="L68" t="s">
        <v>371</v>
      </c>
      <c r="M68">
        <v>10.0512</v>
      </c>
      <c r="N68">
        <v>33.827199999999998</v>
      </c>
      <c r="O68">
        <v>139.280055925</v>
      </c>
      <c r="P68" s="13">
        <v>113.23468546702499</v>
      </c>
      <c r="Q68" t="s">
        <v>372</v>
      </c>
      <c r="R68" t="s">
        <v>373</v>
      </c>
      <c r="S68" t="s">
        <v>125</v>
      </c>
      <c r="T68" t="s">
        <v>374</v>
      </c>
      <c r="U68" t="s">
        <v>32</v>
      </c>
      <c r="V68" t="s">
        <v>375</v>
      </c>
    </row>
    <row r="69" spans="1:23" x14ac:dyDescent="0.2">
      <c r="A69" t="s">
        <v>376</v>
      </c>
      <c r="B69" t="s">
        <v>377</v>
      </c>
      <c r="C69" s="15" t="s">
        <v>369</v>
      </c>
      <c r="D69" s="12">
        <v>0.90486111111111101</v>
      </c>
      <c r="E69" s="12">
        <v>0.906944444444444</v>
      </c>
      <c r="F69" t="s">
        <v>378</v>
      </c>
      <c r="G69">
        <v>34.060480499999997</v>
      </c>
      <c r="H69">
        <v>-120.560013</v>
      </c>
      <c r="I69">
        <v>140.381637708</v>
      </c>
      <c r="J69" t="s">
        <v>130</v>
      </c>
      <c r="K69" t="s">
        <v>27</v>
      </c>
      <c r="L69" t="s">
        <v>379</v>
      </c>
      <c r="M69">
        <v>10.1687767397</v>
      </c>
      <c r="N69">
        <v>33.8021152707</v>
      </c>
      <c r="O69">
        <v>143.42628556</v>
      </c>
      <c r="P69" s="13">
        <v>116.60557016028</v>
      </c>
      <c r="Q69" t="s">
        <v>380</v>
      </c>
      <c r="R69" t="s">
        <v>381</v>
      </c>
      <c r="S69" t="s">
        <v>203</v>
      </c>
      <c r="T69" t="s">
        <v>382</v>
      </c>
      <c r="U69" t="s">
        <v>32</v>
      </c>
      <c r="V69" t="s">
        <v>383</v>
      </c>
    </row>
    <row r="70" spans="1:23" x14ac:dyDescent="0.2">
      <c r="A70" t="s">
        <v>376</v>
      </c>
      <c r="B70" t="s">
        <v>384</v>
      </c>
      <c r="C70" s="15" t="s">
        <v>369</v>
      </c>
      <c r="D70" s="12">
        <v>0.90486111111111101</v>
      </c>
      <c r="E70" s="12">
        <v>0.906944444444444</v>
      </c>
      <c r="F70" t="s">
        <v>378</v>
      </c>
      <c r="G70">
        <v>34.060480499999997</v>
      </c>
      <c r="H70">
        <v>-120.560013</v>
      </c>
      <c r="I70">
        <v>140.381637708</v>
      </c>
      <c r="J70" t="s">
        <v>130</v>
      </c>
      <c r="K70" t="s">
        <v>27</v>
      </c>
      <c r="L70" t="s">
        <v>379</v>
      </c>
      <c r="M70">
        <v>10.1687767397</v>
      </c>
      <c r="N70">
        <v>33.8021152707</v>
      </c>
      <c r="O70">
        <v>143.42628556</v>
      </c>
      <c r="P70" s="13">
        <v>116.60557016028</v>
      </c>
      <c r="Q70" t="s">
        <v>380</v>
      </c>
      <c r="R70" t="s">
        <v>385</v>
      </c>
      <c r="S70" t="s">
        <v>203</v>
      </c>
      <c r="T70" t="s">
        <v>382</v>
      </c>
      <c r="U70" t="s">
        <v>32</v>
      </c>
      <c r="V70" t="s">
        <v>383</v>
      </c>
    </row>
    <row r="71" spans="1:23" x14ac:dyDescent="0.2">
      <c r="A71" t="s">
        <v>386</v>
      </c>
      <c r="B71" t="s">
        <v>387</v>
      </c>
      <c r="C71" s="15" t="s">
        <v>369</v>
      </c>
      <c r="D71" s="12">
        <v>0.92777777777777803</v>
      </c>
      <c r="E71" s="12">
        <v>0.92777777777777803</v>
      </c>
      <c r="F71" s="15" t="s">
        <v>388</v>
      </c>
      <c r="G71" s="15">
        <v>34.060487999999999</v>
      </c>
      <c r="H71" s="15">
        <v>-120.560013</v>
      </c>
      <c r="I71" s="15">
        <v>140.177067515</v>
      </c>
      <c r="J71" s="15" t="s">
        <v>26</v>
      </c>
      <c r="K71" s="15" t="s">
        <v>27</v>
      </c>
      <c r="L71" s="15" t="s">
        <v>389</v>
      </c>
      <c r="M71" s="15">
        <v>9.9995105774400006</v>
      </c>
      <c r="N71" s="15">
        <v>33.837499999999999</v>
      </c>
      <c r="O71" s="14">
        <v>135.66129785699999</v>
      </c>
      <c r="P71" s="13">
        <v>110.29263515774099</v>
      </c>
      <c r="Q71" t="s">
        <v>390</v>
      </c>
      <c r="R71" t="s">
        <v>356</v>
      </c>
      <c r="S71" t="s">
        <v>234</v>
      </c>
      <c r="T71" t="s">
        <v>330</v>
      </c>
      <c r="U71" t="s">
        <v>32</v>
      </c>
      <c r="V71" t="s">
        <v>247</v>
      </c>
    </row>
    <row r="72" spans="1:23" s="16" customFormat="1" x14ac:dyDescent="0.2">
      <c r="A72" t="s">
        <v>391</v>
      </c>
      <c r="B72" t="s">
        <v>392</v>
      </c>
      <c r="C72" s="15" t="s">
        <v>369</v>
      </c>
      <c r="D72" s="12">
        <v>7.7777777777777807E-2</v>
      </c>
      <c r="E72" s="12">
        <v>7.9166666666666705E-2</v>
      </c>
      <c r="F72" s="15" t="s">
        <v>393</v>
      </c>
      <c r="G72" s="15">
        <v>34.065170000000002</v>
      </c>
      <c r="H72" s="15">
        <v>-120.558090918</v>
      </c>
      <c r="I72" s="15">
        <v>127.54945739599999</v>
      </c>
      <c r="J72" s="15" t="s">
        <v>26</v>
      </c>
      <c r="K72" s="15" t="s">
        <v>27</v>
      </c>
      <c r="L72" s="15" t="s">
        <v>394</v>
      </c>
      <c r="M72" s="15">
        <v>9.8777942629200002</v>
      </c>
      <c r="N72" s="15">
        <v>33.861502227099997</v>
      </c>
      <c r="O72" s="14">
        <v>134.27347731399999</v>
      </c>
      <c r="P72" s="13">
        <v>109.16433705628198</v>
      </c>
      <c r="Q72" t="s">
        <v>390</v>
      </c>
      <c r="R72" t="s">
        <v>356</v>
      </c>
      <c r="S72" t="s">
        <v>234</v>
      </c>
      <c r="T72" t="s">
        <v>336</v>
      </c>
      <c r="U72" t="s">
        <v>32</v>
      </c>
      <c r="V72" t="s">
        <v>80</v>
      </c>
      <c r="W72"/>
    </row>
    <row r="73" spans="1:23" s="16" customFormat="1" x14ac:dyDescent="0.2">
      <c r="A73" t="s">
        <v>395</v>
      </c>
      <c r="B73" t="s">
        <v>396</v>
      </c>
      <c r="C73" s="15" t="s">
        <v>369</v>
      </c>
      <c r="D73" s="12">
        <v>0.27430555555555503</v>
      </c>
      <c r="E73" s="12">
        <v>0.27430555555555503</v>
      </c>
      <c r="F73" s="15" t="s">
        <v>397</v>
      </c>
      <c r="G73" s="15">
        <v>34.070228999999998</v>
      </c>
      <c r="H73" s="15">
        <v>-120.5615975</v>
      </c>
      <c r="I73" s="15">
        <v>121.77356868299999</v>
      </c>
      <c r="J73" s="15" t="s">
        <v>26</v>
      </c>
      <c r="K73" s="15" t="s">
        <v>27</v>
      </c>
      <c r="L73" s="15" t="s">
        <v>398</v>
      </c>
      <c r="M73" s="15">
        <v>9.9858039024000007</v>
      </c>
      <c r="N73" s="15">
        <v>33.840409814799997</v>
      </c>
      <c r="O73" s="14">
        <v>139.45743268800001</v>
      </c>
      <c r="P73" s="13">
        <v>113.378892775344</v>
      </c>
      <c r="Q73" t="s">
        <v>399</v>
      </c>
      <c r="R73" t="s">
        <v>356</v>
      </c>
      <c r="S73" t="s">
        <v>400</v>
      </c>
      <c r="T73" t="s">
        <v>330</v>
      </c>
      <c r="U73" t="s">
        <v>32</v>
      </c>
      <c r="V73" t="s">
        <v>80</v>
      </c>
      <c r="W73"/>
    </row>
    <row r="74" spans="1:23" s="16" customFormat="1" x14ac:dyDescent="0.2">
      <c r="A74" t="s">
        <v>75</v>
      </c>
      <c r="B74" t="s">
        <v>76</v>
      </c>
      <c r="C74" t="s">
        <v>64</v>
      </c>
      <c r="D74" s="12">
        <v>0.297222222222222</v>
      </c>
      <c r="E74" s="12">
        <v>0.297916666666667</v>
      </c>
      <c r="F74" s="15" t="s">
        <v>77</v>
      </c>
      <c r="G74">
        <v>37.216834518500001</v>
      </c>
      <c r="H74" s="15">
        <v>-123.041504246</v>
      </c>
      <c r="I74" s="15">
        <v>100.674494399</v>
      </c>
      <c r="J74" s="14" t="s">
        <v>26</v>
      </c>
      <c r="K74" s="14" t="s">
        <v>27</v>
      </c>
      <c r="L74" s="14" t="s">
        <v>78</v>
      </c>
      <c r="M74" s="15">
        <v>9.6746095744500007</v>
      </c>
      <c r="N74" s="15">
        <v>33.8631904593</v>
      </c>
      <c r="O74" s="14">
        <v>109.49661393300001</v>
      </c>
      <c r="P74" s="13">
        <v>89.020747127528992</v>
      </c>
      <c r="Q74" t="s">
        <v>50</v>
      </c>
      <c r="R74" t="s">
        <v>79</v>
      </c>
      <c r="S74" t="s">
        <v>80</v>
      </c>
      <c r="T74"/>
      <c r="U74" t="s">
        <v>32</v>
      </c>
      <c r="V74" t="s">
        <v>80</v>
      </c>
      <c r="W74"/>
    </row>
    <row r="75" spans="1:23" s="16" customFormat="1" x14ac:dyDescent="0.2">
      <c r="A75" s="16" t="s">
        <v>105</v>
      </c>
      <c r="B75" s="16" t="s">
        <v>106</v>
      </c>
      <c r="C75" s="16" t="s">
        <v>83</v>
      </c>
      <c r="D75" s="19">
        <v>0.88749999999999996</v>
      </c>
      <c r="E75" s="19">
        <v>0.88819444444444395</v>
      </c>
      <c r="F75" s="16" t="s">
        <v>107</v>
      </c>
      <c r="G75" s="16">
        <v>35.5874601111</v>
      </c>
      <c r="H75" s="16">
        <v>-122.624554608</v>
      </c>
      <c r="I75" s="16">
        <v>97.418213005200002</v>
      </c>
      <c r="J75" s="16" t="s">
        <v>26</v>
      </c>
      <c r="K75" s="16" t="s">
        <v>27</v>
      </c>
      <c r="L75" s="16" t="s">
        <v>108</v>
      </c>
      <c r="M75" s="16">
        <v>9.5802865452300008</v>
      </c>
      <c r="N75" s="16">
        <v>33.433708260800003</v>
      </c>
      <c r="O75" s="16">
        <v>170.555565374</v>
      </c>
      <c r="P75" s="20">
        <v>138.66167464906198</v>
      </c>
      <c r="Q75" s="16" t="s">
        <v>109</v>
      </c>
      <c r="R75" s="16" t="s">
        <v>99</v>
      </c>
      <c r="S75" s="16" t="s">
        <v>80</v>
      </c>
      <c r="U75" s="16" t="s">
        <v>32</v>
      </c>
      <c r="V75" s="16" t="s">
        <v>80</v>
      </c>
    </row>
    <row r="76" spans="1:23" x14ac:dyDescent="0.2">
      <c r="A76" t="s">
        <v>479</v>
      </c>
      <c r="B76" t="s">
        <v>480</v>
      </c>
      <c r="C76" s="15" t="s">
        <v>474</v>
      </c>
      <c r="D76" s="12">
        <v>0.78680555555555598</v>
      </c>
      <c r="E76" s="12">
        <v>0.78749999999999998</v>
      </c>
      <c r="F76" s="15" t="s">
        <v>481</v>
      </c>
      <c r="G76">
        <v>34.076991</v>
      </c>
      <c r="H76" s="15">
        <v>-119.6011585</v>
      </c>
      <c r="I76" s="15">
        <v>90.619953998</v>
      </c>
      <c r="J76" s="15" t="s">
        <v>26</v>
      </c>
      <c r="K76" s="15" t="s">
        <v>27</v>
      </c>
      <c r="L76" s="15" t="s">
        <v>482</v>
      </c>
      <c r="M76" s="15">
        <v>10.6325</v>
      </c>
      <c r="N76" s="15">
        <v>33.741916817499998</v>
      </c>
      <c r="O76" s="14">
        <v>155.567233179</v>
      </c>
      <c r="P76" s="13">
        <v>126.47616057452699</v>
      </c>
      <c r="Q76" t="s">
        <v>355</v>
      </c>
      <c r="R76" t="s">
        <v>483</v>
      </c>
      <c r="S76" t="s">
        <v>234</v>
      </c>
      <c r="T76" t="s">
        <v>330</v>
      </c>
      <c r="U76" t="s">
        <v>32</v>
      </c>
      <c r="V76" t="s">
        <v>80</v>
      </c>
    </row>
    <row r="77" spans="1:23" x14ac:dyDescent="0.2">
      <c r="A77" t="s">
        <v>490</v>
      </c>
      <c r="B77" t="s">
        <v>491</v>
      </c>
      <c r="C77" s="15" t="s">
        <v>474</v>
      </c>
      <c r="D77" s="12">
        <v>0.82569444444444395</v>
      </c>
      <c r="E77" s="12">
        <v>0.83263888888888904</v>
      </c>
      <c r="F77" s="15" t="s">
        <v>492</v>
      </c>
      <c r="G77">
        <v>34.074303</v>
      </c>
      <c r="H77" s="15">
        <v>-119.600623</v>
      </c>
      <c r="I77" s="15">
        <v>90.555820794599995</v>
      </c>
      <c r="J77" s="15" t="s">
        <v>114</v>
      </c>
      <c r="K77" s="15" t="s">
        <v>27</v>
      </c>
      <c r="L77" s="15" t="s">
        <v>493</v>
      </c>
      <c r="M77" s="15">
        <v>10.667855082000001</v>
      </c>
      <c r="N77" s="15">
        <v>33.735646031800002</v>
      </c>
      <c r="O77" s="14">
        <v>158.16954343699999</v>
      </c>
      <c r="P77" s="13">
        <v>128.59183881428098</v>
      </c>
      <c r="Q77" t="s">
        <v>494</v>
      </c>
      <c r="R77" t="s">
        <v>495</v>
      </c>
      <c r="S77" t="s">
        <v>125</v>
      </c>
      <c r="U77" t="s">
        <v>32</v>
      </c>
      <c r="V77" t="s">
        <v>205</v>
      </c>
    </row>
    <row r="78" spans="1:23" x14ac:dyDescent="0.2">
      <c r="A78" t="s">
        <v>490</v>
      </c>
      <c r="B78" t="s">
        <v>496</v>
      </c>
      <c r="C78" s="15" t="s">
        <v>474</v>
      </c>
      <c r="D78" s="12">
        <v>0.82569444444444395</v>
      </c>
      <c r="E78" s="12">
        <v>0.83263888888888904</v>
      </c>
      <c r="F78" s="15" t="s">
        <v>492</v>
      </c>
      <c r="G78">
        <v>34.074303</v>
      </c>
      <c r="H78" s="15">
        <v>-119.600623</v>
      </c>
      <c r="I78" s="15">
        <v>90.555820794599995</v>
      </c>
      <c r="J78" s="15" t="s">
        <v>114</v>
      </c>
      <c r="K78" s="15" t="s">
        <v>27</v>
      </c>
      <c r="L78" s="15" t="s">
        <v>493</v>
      </c>
      <c r="M78" s="15">
        <v>10.667855082000001</v>
      </c>
      <c r="N78" s="15">
        <v>33.735646031800002</v>
      </c>
      <c r="O78" s="14">
        <v>158.16954343699999</v>
      </c>
      <c r="P78" s="13">
        <v>128.59183881428098</v>
      </c>
      <c r="Q78" t="s">
        <v>494</v>
      </c>
      <c r="R78" t="s">
        <v>497</v>
      </c>
      <c r="S78" t="s">
        <v>203</v>
      </c>
      <c r="U78" t="s">
        <v>32</v>
      </c>
      <c r="V78" t="s">
        <v>217</v>
      </c>
    </row>
    <row r="79" spans="1:23" s="16" customFormat="1" x14ac:dyDescent="0.2">
      <c r="A79" t="s">
        <v>484</v>
      </c>
      <c r="B79" t="s">
        <v>485</v>
      </c>
      <c r="C79" s="15" t="s">
        <v>474</v>
      </c>
      <c r="D79" s="12">
        <v>0.79583333333333295</v>
      </c>
      <c r="E79" s="12">
        <v>0.80069444444444404</v>
      </c>
      <c r="F79" s="15" t="s">
        <v>486</v>
      </c>
      <c r="G79">
        <v>34.0769780185</v>
      </c>
      <c r="H79" s="15">
        <v>-119.6011725</v>
      </c>
      <c r="I79" s="15">
        <v>90.5302985756</v>
      </c>
      <c r="J79" s="15" t="s">
        <v>130</v>
      </c>
      <c r="K79" s="15" t="s">
        <v>27</v>
      </c>
      <c r="L79" s="15" t="s">
        <v>487</v>
      </c>
      <c r="M79" s="15">
        <v>10.626356552200001</v>
      </c>
      <c r="N79" s="15">
        <v>33.743743197699999</v>
      </c>
      <c r="O79" s="14">
        <v>155.64773130899999</v>
      </c>
      <c r="P79" s="13">
        <v>126.54160555421699</v>
      </c>
      <c r="Q79" t="s">
        <v>488</v>
      </c>
      <c r="R79" t="s">
        <v>489</v>
      </c>
      <c r="S79" t="s">
        <v>203</v>
      </c>
      <c r="T79"/>
      <c r="U79" t="s">
        <v>32</v>
      </c>
      <c r="V79" t="s">
        <v>205</v>
      </c>
      <c r="W79"/>
    </row>
    <row r="80" spans="1:23" s="16" customFormat="1" x14ac:dyDescent="0.2">
      <c r="A80" t="s">
        <v>472</v>
      </c>
      <c r="B80" t="s">
        <v>473</v>
      </c>
      <c r="C80" s="15" t="s">
        <v>474</v>
      </c>
      <c r="D80" s="12">
        <v>0.77986111111111101</v>
      </c>
      <c r="E80" s="12">
        <v>0.78472222222222199</v>
      </c>
      <c r="F80" s="15" t="s">
        <v>475</v>
      </c>
      <c r="G80">
        <v>34.076990000000002</v>
      </c>
      <c r="H80" s="15">
        <v>-119.6011585</v>
      </c>
      <c r="I80" s="15">
        <v>90.472377107200003</v>
      </c>
      <c r="J80" s="15" t="s">
        <v>114</v>
      </c>
      <c r="K80" s="15" t="s">
        <v>27</v>
      </c>
      <c r="L80" s="15" t="s">
        <v>476</v>
      </c>
      <c r="M80" s="15">
        <v>10.6303231254</v>
      </c>
      <c r="N80" s="15">
        <v>33.742579607899998</v>
      </c>
      <c r="O80" s="14">
        <v>155.56956031199999</v>
      </c>
      <c r="P80" s="13">
        <v>126.47805253365598</v>
      </c>
      <c r="Q80" t="s">
        <v>477</v>
      </c>
      <c r="R80" t="s">
        <v>478</v>
      </c>
      <c r="S80" t="s">
        <v>203</v>
      </c>
      <c r="T80"/>
      <c r="U80" t="s">
        <v>32</v>
      </c>
      <c r="V80" t="s">
        <v>217</v>
      </c>
      <c r="W80"/>
    </row>
    <row r="81" spans="1:23" s="16" customFormat="1" x14ac:dyDescent="0.2">
      <c r="A81" t="s">
        <v>498</v>
      </c>
      <c r="B81" t="s">
        <v>499</v>
      </c>
      <c r="C81" s="15" t="s">
        <v>474</v>
      </c>
      <c r="D81" s="12">
        <v>0.93333333333333302</v>
      </c>
      <c r="E81" s="12">
        <v>0.93541666666666701</v>
      </c>
      <c r="F81" s="15" t="s">
        <v>500</v>
      </c>
      <c r="G81">
        <v>34.065472499999998</v>
      </c>
      <c r="H81" s="15">
        <v>-119.604418</v>
      </c>
      <c r="I81" s="15">
        <v>87.486127024400005</v>
      </c>
      <c r="J81" s="15" t="s">
        <v>130</v>
      </c>
      <c r="K81" s="15" t="s">
        <v>27</v>
      </c>
      <c r="L81" s="15" t="s">
        <v>501</v>
      </c>
      <c r="M81" s="15">
        <v>10.937394386999999</v>
      </c>
      <c r="N81" s="15">
        <v>33.699290502300002</v>
      </c>
      <c r="O81" s="14">
        <v>161.95871649599999</v>
      </c>
      <c r="P81" s="13">
        <v>131.67243651124798</v>
      </c>
      <c r="Q81" t="s">
        <v>502</v>
      </c>
      <c r="R81" t="s">
        <v>503</v>
      </c>
      <c r="S81" t="s">
        <v>203</v>
      </c>
      <c r="T81"/>
      <c r="U81" t="s">
        <v>32</v>
      </c>
      <c r="V81" t="s">
        <v>205</v>
      </c>
      <c r="W81"/>
    </row>
    <row r="82" spans="1:23" s="16" customFormat="1" x14ac:dyDescent="0.2">
      <c r="A82" t="s">
        <v>401</v>
      </c>
      <c r="B82" t="s">
        <v>402</v>
      </c>
      <c r="C82" s="15" t="s">
        <v>369</v>
      </c>
      <c r="D82" s="12">
        <v>0.27916666666666701</v>
      </c>
      <c r="E82" s="12">
        <v>0.27916666666666701</v>
      </c>
      <c r="F82" s="15" t="s">
        <v>403</v>
      </c>
      <c r="G82" s="15">
        <v>34.069938486799998</v>
      </c>
      <c r="H82" s="15">
        <v>-120.561334692</v>
      </c>
      <c r="I82" s="15">
        <v>70.117533057100005</v>
      </c>
      <c r="J82" s="15" t="s">
        <v>26</v>
      </c>
      <c r="K82" s="15" t="s">
        <v>27</v>
      </c>
      <c r="L82" s="15" t="s">
        <v>404</v>
      </c>
      <c r="M82" s="15">
        <v>11.6132962154</v>
      </c>
      <c r="N82" s="15">
        <v>33.478002421900001</v>
      </c>
      <c r="O82" s="14">
        <v>192.795124974</v>
      </c>
      <c r="P82" s="13">
        <v>156.74243660386199</v>
      </c>
      <c r="Q82" t="s">
        <v>399</v>
      </c>
      <c r="R82" t="s">
        <v>356</v>
      </c>
      <c r="S82" t="s">
        <v>400</v>
      </c>
      <c r="T82" t="s">
        <v>336</v>
      </c>
      <c r="U82" t="s">
        <v>32</v>
      </c>
      <c r="V82" t="s">
        <v>80</v>
      </c>
      <c r="W82"/>
    </row>
    <row r="83" spans="1:23" s="16" customFormat="1" x14ac:dyDescent="0.2">
      <c r="A83" t="s">
        <v>443</v>
      </c>
      <c r="B83" t="s">
        <v>444</v>
      </c>
      <c r="C83" s="15" t="s">
        <v>432</v>
      </c>
      <c r="D83" s="12">
        <v>0.56874999999999998</v>
      </c>
      <c r="E83" s="12">
        <v>0.56944444444444398</v>
      </c>
      <c r="F83" s="15" t="s">
        <v>445</v>
      </c>
      <c r="G83">
        <v>33.959885999999997</v>
      </c>
      <c r="H83" s="15">
        <v>-119.47348049999999</v>
      </c>
      <c r="I83" s="15">
        <v>53.892549241799998</v>
      </c>
      <c r="J83" s="15" t="s">
        <v>26</v>
      </c>
      <c r="K83" s="15" t="s">
        <v>27</v>
      </c>
      <c r="L83" s="15" t="s">
        <v>446</v>
      </c>
      <c r="M83" s="15">
        <v>12.8252154667</v>
      </c>
      <c r="N83" s="15">
        <v>33.494316668400003</v>
      </c>
      <c r="O83" s="14">
        <v>210.626710874</v>
      </c>
      <c r="P83" s="13">
        <v>171.23951594056197</v>
      </c>
      <c r="Q83" t="s">
        <v>328</v>
      </c>
      <c r="R83" t="s">
        <v>447</v>
      </c>
      <c r="S83" t="s">
        <v>234</v>
      </c>
      <c r="T83" t="s">
        <v>330</v>
      </c>
      <c r="U83" t="s">
        <v>32</v>
      </c>
      <c r="V83" t="s">
        <v>80</v>
      </c>
      <c r="W83" t="s">
        <v>448</v>
      </c>
    </row>
    <row r="84" spans="1:23" x14ac:dyDescent="0.2">
      <c r="A84" t="s">
        <v>405</v>
      </c>
      <c r="B84" t="s">
        <v>406</v>
      </c>
      <c r="C84" s="15" t="s">
        <v>369</v>
      </c>
      <c r="D84" s="12">
        <v>0.28125</v>
      </c>
      <c r="E84" s="12">
        <v>0.28125</v>
      </c>
      <c r="F84" s="15" t="s">
        <v>407</v>
      </c>
      <c r="G84" s="15">
        <v>34.070119499999997</v>
      </c>
      <c r="H84" s="15">
        <v>-120.56161950000001</v>
      </c>
      <c r="I84" s="15">
        <v>51.194530974800003</v>
      </c>
      <c r="J84" s="15" t="s">
        <v>26</v>
      </c>
      <c r="K84" s="15" t="s">
        <v>27</v>
      </c>
      <c r="L84" s="15" t="s">
        <v>408</v>
      </c>
      <c r="M84" s="15">
        <v>11.935</v>
      </c>
      <c r="N84" s="15">
        <v>33.107100000000003</v>
      </c>
      <c r="O84" s="14">
        <v>248.03876492800001</v>
      </c>
      <c r="P84" s="13">
        <v>201.655515886464</v>
      </c>
      <c r="Q84" t="s">
        <v>399</v>
      </c>
      <c r="R84" t="s">
        <v>356</v>
      </c>
      <c r="S84" t="s">
        <v>400</v>
      </c>
      <c r="T84" t="s">
        <v>336</v>
      </c>
      <c r="U84" t="s">
        <v>32</v>
      </c>
      <c r="V84" t="s">
        <v>80</v>
      </c>
    </row>
    <row r="85" spans="1:23" x14ac:dyDescent="0.2">
      <c r="A85" t="s">
        <v>504</v>
      </c>
      <c r="B85" t="s">
        <v>505</v>
      </c>
      <c r="C85" s="15" t="s">
        <v>474</v>
      </c>
      <c r="D85" s="12">
        <v>0.95208333333333295</v>
      </c>
      <c r="E85" s="12">
        <v>0.95208333333333295</v>
      </c>
      <c r="F85" s="15" t="s">
        <v>506</v>
      </c>
      <c r="G85">
        <v>34.063766000000001</v>
      </c>
      <c r="H85" s="15">
        <v>-119.60521746400001</v>
      </c>
      <c r="I85" s="15">
        <v>50.208243419900001</v>
      </c>
      <c r="J85" s="15" t="s">
        <v>26</v>
      </c>
      <c r="K85" s="15" t="s">
        <v>27</v>
      </c>
      <c r="L85" s="15" t="s">
        <v>507</v>
      </c>
      <c r="M85" s="15">
        <v>14.4987635964</v>
      </c>
      <c r="N85" s="15">
        <v>33.448341878400001</v>
      </c>
      <c r="O85" s="14">
        <v>225.458640691</v>
      </c>
      <c r="P85" s="13">
        <v>183.29787488178297</v>
      </c>
      <c r="Q85" t="s">
        <v>355</v>
      </c>
      <c r="R85" t="s">
        <v>356</v>
      </c>
      <c r="S85" t="s">
        <v>234</v>
      </c>
      <c r="T85" t="s">
        <v>336</v>
      </c>
      <c r="U85" t="s">
        <v>32</v>
      </c>
      <c r="V85" t="s">
        <v>80</v>
      </c>
    </row>
    <row r="86" spans="1:23" x14ac:dyDescent="0.2">
      <c r="A86" s="16" t="s">
        <v>362</v>
      </c>
      <c r="B86" s="16" t="s">
        <v>363</v>
      </c>
      <c r="C86" s="18" t="s">
        <v>343</v>
      </c>
      <c r="D86" s="19">
        <v>0.45624999999999999</v>
      </c>
      <c r="E86" s="19">
        <v>0.45624999999999999</v>
      </c>
      <c r="F86" s="16" t="s">
        <v>364</v>
      </c>
      <c r="G86" s="16">
        <v>34.872093499999998</v>
      </c>
      <c r="H86" s="16">
        <v>-121.0298315</v>
      </c>
      <c r="I86" s="16">
        <v>49.9201206193</v>
      </c>
      <c r="J86" s="16" t="s">
        <v>26</v>
      </c>
      <c r="K86" s="16" t="s">
        <v>27</v>
      </c>
      <c r="L86" s="16" t="s">
        <v>365</v>
      </c>
      <c r="M86" s="16">
        <v>12.4557363191</v>
      </c>
      <c r="N86" s="16">
        <v>33.489381128700003</v>
      </c>
      <c r="O86" s="16">
        <v>202.718208957</v>
      </c>
      <c r="P86" s="20">
        <v>164.809903882041</v>
      </c>
      <c r="Q86" s="16" t="s">
        <v>355</v>
      </c>
      <c r="R86" s="16" t="s">
        <v>366</v>
      </c>
      <c r="S86" s="16" t="s">
        <v>234</v>
      </c>
      <c r="T86" s="16" t="s">
        <v>330</v>
      </c>
      <c r="U86" s="16" t="s">
        <v>32</v>
      </c>
      <c r="V86" s="16" t="s">
        <v>80</v>
      </c>
      <c r="W86" s="16"/>
    </row>
    <row r="87" spans="1:23" x14ac:dyDescent="0.2">
      <c r="A87" t="s">
        <v>242</v>
      </c>
      <c r="B87" t="s">
        <v>243</v>
      </c>
      <c r="C87" s="15" t="s">
        <v>196</v>
      </c>
      <c r="D87" s="12">
        <v>0.61388888888888904</v>
      </c>
      <c r="E87" s="12">
        <v>0.61458333333333304</v>
      </c>
      <c r="F87" s="15" t="s">
        <v>244</v>
      </c>
      <c r="G87" s="15">
        <v>34.877809259499998</v>
      </c>
      <c r="H87" s="15">
        <v>-121.738058028</v>
      </c>
      <c r="I87" s="15">
        <v>49.9058552093</v>
      </c>
      <c r="J87" s="15" t="s">
        <v>230</v>
      </c>
      <c r="K87" s="15" t="s">
        <v>199</v>
      </c>
      <c r="L87" s="15" t="s">
        <v>245</v>
      </c>
      <c r="M87" s="15">
        <v>12.4367778453</v>
      </c>
      <c r="N87" s="15">
        <v>33.152156261999998</v>
      </c>
      <c r="O87" s="14">
        <v>238.188675639</v>
      </c>
      <c r="P87" s="13">
        <v>193.647393294507</v>
      </c>
      <c r="Q87" t="s">
        <v>246</v>
      </c>
      <c r="S87" t="s">
        <v>234</v>
      </c>
      <c r="T87" t="s">
        <v>241</v>
      </c>
      <c r="U87" t="s">
        <v>32</v>
      </c>
      <c r="V87" t="s">
        <v>247</v>
      </c>
    </row>
    <row r="88" spans="1:23" x14ac:dyDescent="0.2">
      <c r="A88" s="16" t="s">
        <v>469</v>
      </c>
      <c r="B88" s="16" t="s">
        <v>470</v>
      </c>
      <c r="C88" s="18" t="s">
        <v>451</v>
      </c>
      <c r="D88" s="19">
        <v>0.452777777777778</v>
      </c>
      <c r="E88" s="19">
        <v>0.453472222222222</v>
      </c>
      <c r="F88" s="18" t="s">
        <v>471</v>
      </c>
      <c r="G88" s="16">
        <v>33.942700500000001</v>
      </c>
      <c r="H88" s="18">
        <v>-119.48911297799999</v>
      </c>
      <c r="I88" s="18">
        <v>49.710806147100001</v>
      </c>
      <c r="J88" s="18" t="s">
        <v>26</v>
      </c>
      <c r="K88" s="18" t="s">
        <v>27</v>
      </c>
      <c r="L88" s="18" t="s">
        <v>365</v>
      </c>
      <c r="M88" s="18">
        <v>13.3341000017</v>
      </c>
      <c r="N88" s="18">
        <v>33.504184653199999</v>
      </c>
      <c r="O88" s="17">
        <v>188.95854236100001</v>
      </c>
      <c r="P88" s="20">
        <v>153.62329493949301</v>
      </c>
      <c r="Q88" s="16" t="s">
        <v>355</v>
      </c>
      <c r="R88" s="16" t="s">
        <v>356</v>
      </c>
      <c r="S88" s="16" t="s">
        <v>234</v>
      </c>
      <c r="T88" s="16" t="s">
        <v>336</v>
      </c>
      <c r="U88" s="16" t="s">
        <v>32</v>
      </c>
      <c r="V88" s="16" t="s">
        <v>80</v>
      </c>
      <c r="W88" s="16"/>
    </row>
    <row r="89" spans="1:23" x14ac:dyDescent="0.2">
      <c r="A89" t="s">
        <v>152</v>
      </c>
      <c r="B89" t="s">
        <v>153</v>
      </c>
      <c r="C89" s="14" t="s">
        <v>112</v>
      </c>
      <c r="D89" s="12">
        <v>0.11527777777777801</v>
      </c>
      <c r="E89" s="12">
        <v>0.11527777777777801</v>
      </c>
      <c r="F89" s="15" t="s">
        <v>154</v>
      </c>
      <c r="G89">
        <v>33.993239866700002</v>
      </c>
      <c r="H89" s="15">
        <v>-119.345795861</v>
      </c>
      <c r="I89" s="15">
        <v>49.624867870199999</v>
      </c>
      <c r="J89" s="14" t="s">
        <v>26</v>
      </c>
      <c r="K89" s="14" t="s">
        <v>27</v>
      </c>
      <c r="L89" s="14" t="s">
        <v>155</v>
      </c>
      <c r="M89" s="15">
        <v>12.9465194214</v>
      </c>
      <c r="N89" s="15">
        <v>33.454630914500001</v>
      </c>
      <c r="O89" s="14">
        <v>211.94380617799999</v>
      </c>
      <c r="P89" s="13">
        <v>172.31031442271399</v>
      </c>
      <c r="Q89" t="s">
        <v>150</v>
      </c>
      <c r="R89" t="s">
        <v>139</v>
      </c>
      <c r="S89" t="s">
        <v>80</v>
      </c>
      <c r="U89" t="s">
        <v>32</v>
      </c>
      <c r="V89" t="s">
        <v>80</v>
      </c>
    </row>
    <row r="90" spans="1:23" x14ac:dyDescent="0.2">
      <c r="A90" s="16" t="s">
        <v>282</v>
      </c>
      <c r="B90" s="16" t="s">
        <v>283</v>
      </c>
      <c r="C90" s="18" t="s">
        <v>250</v>
      </c>
      <c r="D90" s="19">
        <v>0.73680555555555605</v>
      </c>
      <c r="E90" s="19">
        <v>0.73680555555555605</v>
      </c>
      <c r="F90" s="16" t="s">
        <v>284</v>
      </c>
      <c r="G90" s="16">
        <v>35.543266426499997</v>
      </c>
      <c r="H90" s="16">
        <v>-122.818777998</v>
      </c>
      <c r="I90" s="16">
        <v>47.977689666800003</v>
      </c>
      <c r="J90" s="16" t="s">
        <v>26</v>
      </c>
      <c r="K90" s="16" t="s">
        <v>27</v>
      </c>
      <c r="L90" s="16" t="s">
        <v>285</v>
      </c>
      <c r="M90" s="16">
        <v>12.0048754941</v>
      </c>
      <c r="N90" s="16">
        <v>32.794998474000003</v>
      </c>
      <c r="O90" s="16">
        <v>253.19134855799999</v>
      </c>
      <c r="P90" s="20">
        <v>205.84456637765396</v>
      </c>
      <c r="Q90" s="16" t="s">
        <v>280</v>
      </c>
      <c r="R90" s="16" t="s">
        <v>93</v>
      </c>
      <c r="S90" s="16" t="s">
        <v>234</v>
      </c>
      <c r="T90" s="16" t="s">
        <v>241</v>
      </c>
      <c r="U90" s="16" t="s">
        <v>32</v>
      </c>
      <c r="V90" s="16" t="s">
        <v>80</v>
      </c>
      <c r="W90" s="16"/>
    </row>
  </sheetData>
  <autoFilter ref="A1:W90" xr:uid="{46F1A327-B6B6-8C4E-BAB5-FBF52D41C7B7}">
    <sortState xmlns:xlrd2="http://schemas.microsoft.com/office/spreadsheetml/2017/richdata2" ref="A2:W90">
      <sortCondition descending="1" ref="I1:I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3376-AAE7-2C4C-A070-A4E7D4D47B8D}">
  <dimension ref="A1:D9"/>
  <sheetViews>
    <sheetView workbookViewId="0">
      <selection activeCell="A6" sqref="A6:XFD6"/>
    </sheetView>
  </sheetViews>
  <sheetFormatPr baseColWidth="10" defaultRowHeight="16" x14ac:dyDescent="0.2"/>
  <sheetData>
    <row r="1" spans="1:4" x14ac:dyDescent="0.2">
      <c r="A1" t="s">
        <v>508</v>
      </c>
      <c r="B1" t="s">
        <v>649</v>
      </c>
      <c r="C1" t="s">
        <v>650</v>
      </c>
      <c r="D1" t="s">
        <v>634</v>
      </c>
    </row>
    <row r="2" spans="1:4" x14ac:dyDescent="0.2">
      <c r="A2" t="s">
        <v>33</v>
      </c>
      <c r="B2">
        <v>7</v>
      </c>
      <c r="C2">
        <f>SUM(12+14+21)</f>
        <v>47</v>
      </c>
      <c r="D2">
        <f>SUM(B2:C2)</f>
        <v>54</v>
      </c>
    </row>
    <row r="3" spans="1:4" x14ac:dyDescent="0.2">
      <c r="A3" t="s">
        <v>210</v>
      </c>
      <c r="B3">
        <v>6</v>
      </c>
      <c r="C3">
        <v>7</v>
      </c>
      <c r="D3">
        <f t="shared" ref="D3:D8" si="0">SUM(B3:C3)</f>
        <v>13</v>
      </c>
    </row>
    <row r="4" spans="1:4" x14ac:dyDescent="0.2">
      <c r="A4" t="s">
        <v>286</v>
      </c>
      <c r="B4">
        <v>8</v>
      </c>
      <c r="C4">
        <v>3</v>
      </c>
      <c r="D4">
        <f t="shared" si="0"/>
        <v>11</v>
      </c>
    </row>
    <row r="5" spans="1:4" x14ac:dyDescent="0.2">
      <c r="A5" t="s">
        <v>416</v>
      </c>
      <c r="B5">
        <v>3</v>
      </c>
      <c r="C5">
        <v>4</v>
      </c>
      <c r="D5">
        <f t="shared" si="0"/>
        <v>7</v>
      </c>
    </row>
    <row r="6" spans="1:4" x14ac:dyDescent="0.2">
      <c r="A6" t="s">
        <v>449</v>
      </c>
      <c r="B6">
        <v>4</v>
      </c>
      <c r="C6">
        <v>10</v>
      </c>
      <c r="D6">
        <f t="shared" si="0"/>
        <v>14</v>
      </c>
    </row>
    <row r="7" spans="1:4" x14ac:dyDescent="0.2">
      <c r="A7" t="s">
        <v>472</v>
      </c>
      <c r="B7">
        <v>8</v>
      </c>
      <c r="C7">
        <v>9</v>
      </c>
      <c r="D7">
        <f t="shared" si="0"/>
        <v>17</v>
      </c>
    </row>
    <row r="8" spans="1:4" x14ac:dyDescent="0.2">
      <c r="A8" t="s">
        <v>490</v>
      </c>
      <c r="B8">
        <v>10</v>
      </c>
      <c r="C8">
        <v>0</v>
      </c>
      <c r="D8">
        <f t="shared" si="0"/>
        <v>10</v>
      </c>
    </row>
    <row r="9" spans="1:4" x14ac:dyDescent="0.2">
      <c r="A9" t="s">
        <v>634</v>
      </c>
      <c r="B9">
        <f>SUM(B2:B8)</f>
        <v>46</v>
      </c>
      <c r="C9">
        <f t="shared" ref="C9:D9" si="1">SUM(C2:C8)</f>
        <v>80</v>
      </c>
      <c r="D9">
        <f t="shared" si="1"/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AF0E-59E1-0244-A400-E7C15C8DC378}">
  <dimension ref="A1:K19"/>
  <sheetViews>
    <sheetView workbookViewId="0">
      <selection activeCell="O30" sqref="O30"/>
    </sheetView>
  </sheetViews>
  <sheetFormatPr baseColWidth="10" defaultRowHeight="16" x14ac:dyDescent="0.2"/>
  <cols>
    <col min="11" max="11" width="12.83203125" bestFit="1" customWidth="1"/>
  </cols>
  <sheetData>
    <row r="1" spans="1:11" x14ac:dyDescent="0.2">
      <c r="A1" t="s">
        <v>624</v>
      </c>
      <c r="B1" t="s">
        <v>513</v>
      </c>
      <c r="C1" t="s">
        <v>517</v>
      </c>
      <c r="D1" t="s">
        <v>514</v>
      </c>
      <c r="E1" t="s">
        <v>515</v>
      </c>
      <c r="F1" t="s">
        <v>516</v>
      </c>
      <c r="G1" t="s">
        <v>518</v>
      </c>
      <c r="H1" t="s">
        <v>634</v>
      </c>
      <c r="J1" t="s">
        <v>698</v>
      </c>
      <c r="K1" t="s">
        <v>699</v>
      </c>
    </row>
    <row r="2" spans="1:11" x14ac:dyDescent="0.2">
      <c r="A2" t="s">
        <v>625</v>
      </c>
      <c r="H2">
        <f t="shared" ref="H2:H17" si="0">SUM(B2:G2)</f>
        <v>0</v>
      </c>
      <c r="J2">
        <f>SUM(B3,D3,G3)</f>
        <v>11</v>
      </c>
      <c r="K2">
        <f>SUM(C3,E3,F3)</f>
        <v>3</v>
      </c>
    </row>
    <row r="3" spans="1:11" x14ac:dyDescent="0.2">
      <c r="A3" t="s">
        <v>627</v>
      </c>
      <c r="B3">
        <v>5</v>
      </c>
      <c r="C3">
        <v>0</v>
      </c>
      <c r="D3">
        <v>6</v>
      </c>
      <c r="E3">
        <v>3</v>
      </c>
      <c r="F3">
        <v>0</v>
      </c>
      <c r="G3">
        <v>0</v>
      </c>
      <c r="H3">
        <f t="shared" si="0"/>
        <v>14</v>
      </c>
      <c r="I3">
        <v>0.4</v>
      </c>
      <c r="J3">
        <f t="shared" ref="J3:J17" si="1">SUM(B4,D4,G4)</f>
        <v>6</v>
      </c>
      <c r="K3">
        <f>SUM(C4,E4,F4)</f>
        <v>1</v>
      </c>
    </row>
    <row r="4" spans="1:11" x14ac:dyDescent="0.2">
      <c r="A4" t="s">
        <v>626</v>
      </c>
      <c r="B4">
        <v>1</v>
      </c>
      <c r="C4">
        <v>0</v>
      </c>
      <c r="D4">
        <v>5</v>
      </c>
      <c r="E4">
        <v>1</v>
      </c>
      <c r="F4">
        <v>0</v>
      </c>
      <c r="G4">
        <v>0</v>
      </c>
      <c r="H4">
        <f t="shared" si="0"/>
        <v>7</v>
      </c>
      <c r="I4">
        <v>0.4</v>
      </c>
      <c r="J4">
        <f t="shared" si="1"/>
        <v>7</v>
      </c>
      <c r="K4">
        <f t="shared" ref="K4:K17" si="2">SUM(C5,E5,F5)</f>
        <v>2</v>
      </c>
    </row>
    <row r="5" spans="1:11" x14ac:dyDescent="0.2">
      <c r="A5" t="s">
        <v>628</v>
      </c>
      <c r="B5">
        <v>4</v>
      </c>
      <c r="C5">
        <v>0</v>
      </c>
      <c r="D5">
        <v>3</v>
      </c>
      <c r="E5">
        <v>2</v>
      </c>
      <c r="F5">
        <v>0</v>
      </c>
      <c r="G5">
        <v>0</v>
      </c>
      <c r="H5">
        <f t="shared" si="0"/>
        <v>9</v>
      </c>
      <c r="I5">
        <v>0.4</v>
      </c>
      <c r="J5">
        <f t="shared" si="1"/>
        <v>0</v>
      </c>
      <c r="K5">
        <f t="shared" si="2"/>
        <v>0</v>
      </c>
    </row>
    <row r="6" spans="1:11" x14ac:dyDescent="0.2">
      <c r="A6" t="s">
        <v>629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0.4</v>
      </c>
      <c r="J6">
        <f t="shared" si="1"/>
        <v>10</v>
      </c>
      <c r="K6">
        <f t="shared" si="2"/>
        <v>3</v>
      </c>
    </row>
    <row r="7" spans="1:11" x14ac:dyDescent="0.2">
      <c r="A7" t="s">
        <v>630</v>
      </c>
      <c r="B7">
        <v>4</v>
      </c>
      <c r="C7">
        <v>0</v>
      </c>
      <c r="D7">
        <v>6</v>
      </c>
      <c r="E7">
        <v>3</v>
      </c>
      <c r="F7">
        <v>0</v>
      </c>
      <c r="G7">
        <v>0</v>
      </c>
      <c r="H7">
        <f t="shared" si="0"/>
        <v>13</v>
      </c>
      <c r="I7">
        <v>0.4</v>
      </c>
      <c r="J7">
        <f t="shared" si="1"/>
        <v>0</v>
      </c>
      <c r="K7">
        <f t="shared" si="2"/>
        <v>1</v>
      </c>
    </row>
    <row r="8" spans="1:11" x14ac:dyDescent="0.2">
      <c r="A8" t="s">
        <v>631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f t="shared" si="0"/>
        <v>1</v>
      </c>
      <c r="I8">
        <v>0.4</v>
      </c>
      <c r="J8">
        <f>SUM(B12,D12,G12)</f>
        <v>0</v>
      </c>
      <c r="K8">
        <f>SUM(C12,E12,F12)</f>
        <v>0</v>
      </c>
    </row>
    <row r="9" spans="1:11" x14ac:dyDescent="0.2">
      <c r="I9" t="s">
        <v>701</v>
      </c>
      <c r="J9">
        <f>AVERAGE(J2:J8)</f>
        <v>4.8571428571428568</v>
      </c>
      <c r="K9">
        <f>AVERAGE(K2:K8)</f>
        <v>1.4285714285714286</v>
      </c>
    </row>
    <row r="10" spans="1:11" x14ac:dyDescent="0.2">
      <c r="J10">
        <v>5</v>
      </c>
      <c r="K10">
        <v>1</v>
      </c>
    </row>
    <row r="12" spans="1:11" x14ac:dyDescent="0.2">
      <c r="A12" t="s">
        <v>632</v>
      </c>
      <c r="H12">
        <f t="shared" si="0"/>
        <v>0</v>
      </c>
      <c r="J12">
        <f t="shared" si="1"/>
        <v>6</v>
      </c>
      <c r="K12">
        <f t="shared" si="2"/>
        <v>0</v>
      </c>
    </row>
    <row r="13" spans="1:11" x14ac:dyDescent="0.2">
      <c r="A13" t="s">
        <v>627</v>
      </c>
      <c r="B13">
        <v>3</v>
      </c>
      <c r="C13">
        <v>0</v>
      </c>
      <c r="D13">
        <v>2</v>
      </c>
      <c r="E13">
        <v>0</v>
      </c>
      <c r="F13">
        <v>0</v>
      </c>
      <c r="G13">
        <v>1</v>
      </c>
      <c r="H13">
        <f t="shared" si="0"/>
        <v>6</v>
      </c>
      <c r="I13">
        <v>0.4</v>
      </c>
      <c r="J13">
        <f t="shared" si="1"/>
        <v>70</v>
      </c>
      <c r="K13">
        <f t="shared" si="2"/>
        <v>7</v>
      </c>
    </row>
    <row r="14" spans="1:11" x14ac:dyDescent="0.2">
      <c r="A14" t="s">
        <v>626</v>
      </c>
      <c r="B14">
        <v>34</v>
      </c>
      <c r="C14">
        <v>0</v>
      </c>
      <c r="D14">
        <v>35</v>
      </c>
      <c r="E14">
        <v>7</v>
      </c>
      <c r="F14">
        <v>0</v>
      </c>
      <c r="G14">
        <v>1</v>
      </c>
      <c r="H14">
        <f t="shared" si="0"/>
        <v>77</v>
      </c>
      <c r="I14">
        <v>0.4</v>
      </c>
      <c r="J14">
        <f t="shared" si="1"/>
        <v>4</v>
      </c>
      <c r="K14">
        <f t="shared" si="2"/>
        <v>0</v>
      </c>
    </row>
    <row r="15" spans="1:11" x14ac:dyDescent="0.2">
      <c r="A15" t="s">
        <v>629</v>
      </c>
      <c r="B15">
        <v>0</v>
      </c>
      <c r="C15">
        <v>0</v>
      </c>
      <c r="D15">
        <v>4</v>
      </c>
      <c r="E15">
        <v>0</v>
      </c>
      <c r="F15">
        <v>0</v>
      </c>
      <c r="G15">
        <v>0</v>
      </c>
      <c r="H15">
        <f t="shared" si="0"/>
        <v>4</v>
      </c>
      <c r="I15">
        <v>0.4</v>
      </c>
      <c r="J15">
        <f t="shared" si="1"/>
        <v>2</v>
      </c>
      <c r="K15">
        <f t="shared" si="2"/>
        <v>0</v>
      </c>
    </row>
    <row r="16" spans="1:11" x14ac:dyDescent="0.2">
      <c r="A16" t="s">
        <v>630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f t="shared" si="0"/>
        <v>2</v>
      </c>
      <c r="I16">
        <v>0.4</v>
      </c>
      <c r="J16">
        <f t="shared" si="1"/>
        <v>0</v>
      </c>
      <c r="K16">
        <f t="shared" si="2"/>
        <v>0</v>
      </c>
    </row>
    <row r="17" spans="1:11" x14ac:dyDescent="0.2">
      <c r="A17" t="s">
        <v>631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0.4</v>
      </c>
      <c r="J17">
        <f t="shared" si="1"/>
        <v>0</v>
      </c>
      <c r="K17">
        <f t="shared" si="2"/>
        <v>0</v>
      </c>
    </row>
    <row r="18" spans="1:11" x14ac:dyDescent="0.2">
      <c r="I18" t="s">
        <v>701</v>
      </c>
      <c r="J18">
        <f>AVERAGE(J13:J17)</f>
        <v>15.2</v>
      </c>
      <c r="K18">
        <f>AVERAGE(K12:K17)</f>
        <v>1.1666666666666667</v>
      </c>
    </row>
    <row r="19" spans="1:11" x14ac:dyDescent="0.2">
      <c r="J19">
        <v>15</v>
      </c>
      <c r="K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F51B-76EA-DA43-8239-26486FD0861C}">
  <dimension ref="A1:L61"/>
  <sheetViews>
    <sheetView topLeftCell="A33" workbookViewId="0">
      <selection activeCell="M49" sqref="M49"/>
    </sheetView>
  </sheetViews>
  <sheetFormatPr baseColWidth="10" defaultRowHeight="16" x14ac:dyDescent="0.2"/>
  <cols>
    <col min="1" max="1" width="27" bestFit="1" customWidth="1"/>
    <col min="2" max="2" width="0" hidden="1" customWidth="1"/>
    <col min="4" max="5" width="0" hidden="1" customWidth="1"/>
  </cols>
  <sheetData>
    <row r="1" spans="1:12" ht="84" x14ac:dyDescent="0.2">
      <c r="A1" s="62" t="s">
        <v>635</v>
      </c>
      <c r="B1" s="63" t="s">
        <v>9</v>
      </c>
      <c r="C1" s="64" t="s">
        <v>0</v>
      </c>
      <c r="D1" s="2" t="s">
        <v>2</v>
      </c>
      <c r="E1" s="65" t="s">
        <v>5</v>
      </c>
      <c r="F1" s="66" t="s">
        <v>6</v>
      </c>
      <c r="G1" s="66" t="s">
        <v>7</v>
      </c>
      <c r="H1" s="67" t="s">
        <v>8</v>
      </c>
      <c r="I1" s="68" t="s">
        <v>12</v>
      </c>
      <c r="J1" s="68" t="s">
        <v>13</v>
      </c>
      <c r="K1" s="69" t="s">
        <v>14</v>
      </c>
      <c r="L1" s="10" t="s">
        <v>15</v>
      </c>
    </row>
    <row r="2" spans="1:12" x14ac:dyDescent="0.2">
      <c r="A2" s="70" t="s">
        <v>644</v>
      </c>
      <c r="B2" s="70" t="s">
        <v>26</v>
      </c>
      <c r="C2" s="70" t="s">
        <v>22</v>
      </c>
      <c r="D2" s="70" t="s">
        <v>24</v>
      </c>
      <c r="E2" s="70" t="s">
        <v>25</v>
      </c>
      <c r="F2" s="70">
        <v>39.332554600000002</v>
      </c>
      <c r="G2" s="70">
        <v>-121.09146</v>
      </c>
      <c r="H2" s="70">
        <v>1106.0905</v>
      </c>
      <c r="I2" s="70">
        <v>5.6430999999999996</v>
      </c>
      <c r="J2" s="70">
        <v>36.459621300000002</v>
      </c>
      <c r="K2" s="70">
        <v>15.0784311</v>
      </c>
      <c r="L2" s="71">
        <v>12.2587645</v>
      </c>
    </row>
    <row r="3" spans="1:12" x14ac:dyDescent="0.2">
      <c r="A3" s="70" t="s">
        <v>644</v>
      </c>
      <c r="B3" s="70" t="s">
        <v>36</v>
      </c>
      <c r="C3" s="70" t="s">
        <v>33</v>
      </c>
      <c r="D3" s="70" t="s">
        <v>24</v>
      </c>
      <c r="E3" s="70" t="s">
        <v>35</v>
      </c>
      <c r="F3" s="70">
        <v>37.330083999999999</v>
      </c>
      <c r="G3" s="70">
        <v>-123.07571</v>
      </c>
      <c r="H3" s="70">
        <v>1057.69676</v>
      </c>
      <c r="I3" s="70">
        <v>3.8569546300000002</v>
      </c>
      <c r="J3" s="70">
        <v>34.438539499999997</v>
      </c>
      <c r="K3" s="70">
        <v>11.6841706</v>
      </c>
      <c r="L3" s="71">
        <v>9.4992307199999999</v>
      </c>
    </row>
    <row r="4" spans="1:12" x14ac:dyDescent="0.2">
      <c r="A4" s="70" t="s">
        <v>644</v>
      </c>
      <c r="B4" s="70" t="s">
        <v>26</v>
      </c>
      <c r="C4" s="70" t="s">
        <v>42</v>
      </c>
      <c r="D4" s="70" t="s">
        <v>24</v>
      </c>
      <c r="E4" s="70" t="s">
        <v>44</v>
      </c>
      <c r="F4" s="70">
        <v>39.334109699999999</v>
      </c>
      <c r="G4" s="70">
        <v>-121.07013000000001</v>
      </c>
      <c r="H4" s="70">
        <v>1145.9592700000001</v>
      </c>
      <c r="I4" s="70">
        <v>5.5173058099999999</v>
      </c>
      <c r="J4" s="70">
        <v>36.476702699999997</v>
      </c>
      <c r="K4" s="70">
        <v>18.272111299999999</v>
      </c>
      <c r="L4" s="71">
        <v>14.855226500000001</v>
      </c>
    </row>
    <row r="5" spans="1:12" x14ac:dyDescent="0.2">
      <c r="A5" s="70" t="s">
        <v>644</v>
      </c>
      <c r="B5" s="70" t="s">
        <v>26</v>
      </c>
      <c r="C5" s="70" t="s">
        <v>46</v>
      </c>
      <c r="D5" s="70" t="s">
        <v>24</v>
      </c>
      <c r="E5" s="70" t="s">
        <v>48</v>
      </c>
      <c r="F5" s="70">
        <v>38.333991500000003</v>
      </c>
      <c r="G5" s="70">
        <v>-122.06507000000001</v>
      </c>
      <c r="H5" s="70">
        <v>1044.7735299999999</v>
      </c>
      <c r="I5" s="70">
        <v>4.8552056700000001</v>
      </c>
      <c r="J5" s="70">
        <v>35.443187700000003</v>
      </c>
      <c r="K5" s="70">
        <v>12.0607253</v>
      </c>
      <c r="L5" s="71">
        <v>9.8053696800000001</v>
      </c>
    </row>
    <row r="6" spans="1:12" x14ac:dyDescent="0.2">
      <c r="A6" s="70" t="s">
        <v>644</v>
      </c>
      <c r="B6" s="70" t="s">
        <v>26</v>
      </c>
      <c r="C6" s="70" t="s">
        <v>52</v>
      </c>
      <c r="D6" s="70" t="s">
        <v>24</v>
      </c>
      <c r="E6" s="70" t="s">
        <v>54</v>
      </c>
      <c r="F6" s="70">
        <v>39.333480899999998</v>
      </c>
      <c r="G6" s="70">
        <v>-121.06485000000001</v>
      </c>
      <c r="H6" s="70">
        <v>462.53324199999997</v>
      </c>
      <c r="I6" s="70">
        <v>8.3803922600000007</v>
      </c>
      <c r="J6" s="70">
        <v>36.189444700000003</v>
      </c>
      <c r="K6" s="70">
        <v>17.4034546</v>
      </c>
      <c r="L6" s="71">
        <v>14.1490086</v>
      </c>
    </row>
    <row r="7" spans="1:12" x14ac:dyDescent="0.2">
      <c r="A7" s="70" t="s">
        <v>644</v>
      </c>
      <c r="B7" s="70" t="s">
        <v>26</v>
      </c>
      <c r="C7" s="70" t="s">
        <v>57</v>
      </c>
      <c r="D7" s="70" t="s">
        <v>24</v>
      </c>
      <c r="E7" s="70" t="s">
        <v>59</v>
      </c>
      <c r="F7" s="70">
        <v>38.333612500000001</v>
      </c>
      <c r="G7" s="70">
        <v>-122.06515</v>
      </c>
      <c r="H7" s="70">
        <v>250.85312500000001</v>
      </c>
      <c r="I7" s="70">
        <v>9.2012741899999995</v>
      </c>
      <c r="J7" s="70">
        <v>35.128487200000002</v>
      </c>
      <c r="K7" s="70">
        <v>49.094144100000001</v>
      </c>
      <c r="L7" s="71">
        <v>39.913539200000002</v>
      </c>
    </row>
    <row r="8" spans="1:12" x14ac:dyDescent="0.2">
      <c r="A8" s="70" t="s">
        <v>644</v>
      </c>
      <c r="B8" s="72" t="s">
        <v>26</v>
      </c>
      <c r="C8" s="70" t="s">
        <v>62</v>
      </c>
      <c r="D8" s="70" t="s">
        <v>64</v>
      </c>
      <c r="E8" s="73" t="s">
        <v>65</v>
      </c>
      <c r="F8" s="70">
        <v>37.208809100000003</v>
      </c>
      <c r="G8" s="73">
        <v>-123.07127</v>
      </c>
      <c r="H8" s="73">
        <v>986.41504999999995</v>
      </c>
      <c r="I8" s="73">
        <v>3.5460775899999999</v>
      </c>
      <c r="J8" s="73">
        <v>34.4611059</v>
      </c>
      <c r="K8" s="72">
        <v>12.167276299999999</v>
      </c>
      <c r="L8" s="71">
        <v>9.8919956399999993</v>
      </c>
    </row>
    <row r="9" spans="1:12" x14ac:dyDescent="0.2">
      <c r="A9" s="70" t="s">
        <v>644</v>
      </c>
      <c r="B9" s="72" t="s">
        <v>36</v>
      </c>
      <c r="C9" s="70" t="s">
        <v>69</v>
      </c>
      <c r="D9" s="70" t="s">
        <v>64</v>
      </c>
      <c r="E9" s="73" t="s">
        <v>71</v>
      </c>
      <c r="F9" s="70">
        <v>37.2167526</v>
      </c>
      <c r="G9" s="73">
        <v>-123.04927000000001</v>
      </c>
      <c r="H9" s="73">
        <v>819.50318000000004</v>
      </c>
      <c r="I9" s="73">
        <v>4.5760916700000003</v>
      </c>
      <c r="J9" s="73">
        <v>34.356581900000002</v>
      </c>
      <c r="K9" s="72">
        <v>3.7324080999999998</v>
      </c>
      <c r="L9" s="71">
        <v>3.0344477900000002</v>
      </c>
    </row>
    <row r="10" spans="1:12" x14ac:dyDescent="0.2">
      <c r="A10" s="70" t="s">
        <v>644</v>
      </c>
      <c r="B10" s="72" t="s">
        <v>26</v>
      </c>
      <c r="C10" s="70" t="s">
        <v>75</v>
      </c>
      <c r="D10" s="70" t="s">
        <v>64</v>
      </c>
      <c r="E10" s="73" t="s">
        <v>77</v>
      </c>
      <c r="F10" s="70">
        <v>37.216834499999997</v>
      </c>
      <c r="G10" s="73">
        <v>-123.0415</v>
      </c>
      <c r="H10" s="73">
        <v>100.674494</v>
      </c>
      <c r="I10" s="73">
        <v>9.6746095699999994</v>
      </c>
      <c r="J10" s="73">
        <v>33.863190500000002</v>
      </c>
      <c r="K10" s="72">
        <v>109.49661399999999</v>
      </c>
      <c r="L10" s="71">
        <v>89.020747099999994</v>
      </c>
    </row>
    <row r="11" spans="1:12" x14ac:dyDescent="0.2">
      <c r="A11" s="70" t="s">
        <v>645</v>
      </c>
      <c r="B11" s="70" t="s">
        <v>26</v>
      </c>
      <c r="C11" s="70" t="s">
        <v>81</v>
      </c>
      <c r="D11" s="70" t="s">
        <v>83</v>
      </c>
      <c r="E11" s="70" t="s">
        <v>84</v>
      </c>
      <c r="F11" s="70">
        <v>35.582107499999999</v>
      </c>
      <c r="G11" s="70">
        <v>-122.62864</v>
      </c>
      <c r="H11" s="70">
        <v>3240.1540300000001</v>
      </c>
      <c r="I11" s="70">
        <v>1.60164964</v>
      </c>
      <c r="J11" s="70">
        <v>34.660447599999998</v>
      </c>
      <c r="K11" s="70">
        <v>108.610572</v>
      </c>
      <c r="L11" s="71">
        <v>88.300395399999999</v>
      </c>
    </row>
    <row r="12" spans="1:12" x14ac:dyDescent="0.2">
      <c r="A12" s="70" t="s">
        <v>645</v>
      </c>
      <c r="B12" s="70" t="s">
        <v>26</v>
      </c>
      <c r="C12" s="70" t="s">
        <v>88</v>
      </c>
      <c r="D12" s="70" t="s">
        <v>83</v>
      </c>
      <c r="E12" s="70" t="s">
        <v>90</v>
      </c>
      <c r="F12" s="70">
        <v>35.584187100000001</v>
      </c>
      <c r="G12" s="70">
        <v>-122.62719</v>
      </c>
      <c r="H12" s="70">
        <v>1995.8853099999999</v>
      </c>
      <c r="I12" s="70">
        <v>2.0859000000000001</v>
      </c>
      <c r="J12" s="70">
        <v>34.602725599999999</v>
      </c>
      <c r="K12" s="70">
        <v>69.351828600000005</v>
      </c>
      <c r="L12" s="71">
        <v>56.383036699999998</v>
      </c>
    </row>
    <row r="13" spans="1:12" x14ac:dyDescent="0.2">
      <c r="A13" s="70" t="s">
        <v>645</v>
      </c>
      <c r="B13" s="70" t="s">
        <v>26</v>
      </c>
      <c r="C13" s="70" t="s">
        <v>94</v>
      </c>
      <c r="D13" s="70" t="s">
        <v>83</v>
      </c>
      <c r="E13" s="70" t="s">
        <v>96</v>
      </c>
      <c r="F13" s="70">
        <v>35.585718900000003</v>
      </c>
      <c r="G13" s="70">
        <v>-122.62555999999999</v>
      </c>
      <c r="H13" s="70">
        <v>996.99430400000006</v>
      </c>
      <c r="I13" s="70">
        <v>3.8900742300000002</v>
      </c>
      <c r="J13" s="70">
        <v>34.450663900000002</v>
      </c>
      <c r="K13" s="70">
        <v>11.730843699999999</v>
      </c>
      <c r="L13" s="71">
        <v>9.5371759300000001</v>
      </c>
    </row>
    <row r="14" spans="1:12" x14ac:dyDescent="0.2">
      <c r="A14" s="70" t="s">
        <v>645</v>
      </c>
      <c r="B14" s="70" t="s">
        <v>26</v>
      </c>
      <c r="C14" s="70" t="s">
        <v>100</v>
      </c>
      <c r="D14" s="70" t="s">
        <v>83</v>
      </c>
      <c r="E14" s="70" t="s">
        <v>102</v>
      </c>
      <c r="F14" s="70">
        <v>35.586708600000001</v>
      </c>
      <c r="G14" s="70">
        <v>-122.62533999999999</v>
      </c>
      <c r="H14" s="70">
        <v>496.39626299999998</v>
      </c>
      <c r="I14" s="70">
        <v>5.9646999999999997</v>
      </c>
      <c r="J14" s="70">
        <v>34.246546199999997</v>
      </c>
      <c r="K14" s="70">
        <v>5.5024825000000002</v>
      </c>
      <c r="L14" s="71">
        <v>4.4735182800000004</v>
      </c>
    </row>
    <row r="15" spans="1:12" x14ac:dyDescent="0.2">
      <c r="A15" s="70" t="s">
        <v>645</v>
      </c>
      <c r="B15" s="70" t="s">
        <v>26</v>
      </c>
      <c r="C15" s="70" t="s">
        <v>105</v>
      </c>
      <c r="D15" s="70" t="s">
        <v>83</v>
      </c>
      <c r="E15" s="70" t="s">
        <v>107</v>
      </c>
      <c r="F15" s="70">
        <v>35.587460100000001</v>
      </c>
      <c r="G15" s="70">
        <v>-122.62455</v>
      </c>
      <c r="H15" s="70">
        <v>97.418212999999994</v>
      </c>
      <c r="I15" s="70">
        <v>9.5802865500000003</v>
      </c>
      <c r="J15" s="70">
        <v>33.433708299999999</v>
      </c>
      <c r="K15" s="70">
        <v>170.555565</v>
      </c>
      <c r="L15" s="71">
        <v>138.661675</v>
      </c>
    </row>
    <row r="16" spans="1:12" x14ac:dyDescent="0.2">
      <c r="A16" s="70" t="s">
        <v>646</v>
      </c>
      <c r="B16" s="73" t="s">
        <v>198</v>
      </c>
      <c r="C16" s="70" t="s">
        <v>194</v>
      </c>
      <c r="D16" s="73" t="s">
        <v>196</v>
      </c>
      <c r="E16" s="73" t="s">
        <v>197</v>
      </c>
      <c r="F16" s="73">
        <v>34.886775999999998</v>
      </c>
      <c r="G16" s="73">
        <v>-121.75749999999999</v>
      </c>
      <c r="H16" s="73">
        <v>1493.3926200000001</v>
      </c>
      <c r="I16" s="73">
        <v>2.7381661300000002</v>
      </c>
      <c r="J16" s="73">
        <v>34.549949699999999</v>
      </c>
      <c r="K16" s="72">
        <v>39.377221300000002</v>
      </c>
      <c r="L16" s="71">
        <v>32.013680899999997</v>
      </c>
    </row>
    <row r="17" spans="1:12" x14ac:dyDescent="0.2">
      <c r="A17" s="70" t="s">
        <v>646</v>
      </c>
      <c r="B17" s="73" t="s">
        <v>198</v>
      </c>
      <c r="C17" s="70" t="s">
        <v>194</v>
      </c>
      <c r="D17" s="73" t="s">
        <v>196</v>
      </c>
      <c r="E17" s="73" t="s">
        <v>207</v>
      </c>
      <c r="F17" s="73">
        <v>35.886775999999998</v>
      </c>
      <c r="G17" s="73">
        <v>-120.75749999999999</v>
      </c>
      <c r="H17" s="73">
        <v>1494.3926200000001</v>
      </c>
      <c r="I17" s="73">
        <v>3.7381661300000002</v>
      </c>
      <c r="J17" s="73">
        <v>35.549949699999999</v>
      </c>
      <c r="K17" s="72">
        <v>40.377221300000002</v>
      </c>
      <c r="L17" s="71">
        <v>32.826680899999999</v>
      </c>
    </row>
    <row r="18" spans="1:12" x14ac:dyDescent="0.2">
      <c r="A18" s="70" t="s">
        <v>646</v>
      </c>
      <c r="B18" s="73" t="s">
        <v>213</v>
      </c>
      <c r="C18" s="70" t="s">
        <v>210</v>
      </c>
      <c r="D18" s="73" t="s">
        <v>196</v>
      </c>
      <c r="E18" s="73" t="s">
        <v>212</v>
      </c>
      <c r="F18" s="73">
        <v>34.8864923</v>
      </c>
      <c r="G18" s="73">
        <v>-121.75436999999999</v>
      </c>
      <c r="H18" s="73">
        <v>1455.4453799999999</v>
      </c>
      <c r="I18" s="73">
        <v>2.8205984000000002</v>
      </c>
      <c r="J18" s="73">
        <v>34.543300100000003</v>
      </c>
      <c r="K18" s="72">
        <v>36.812303100000001</v>
      </c>
      <c r="L18" s="71">
        <v>29.9284024</v>
      </c>
    </row>
    <row r="19" spans="1:12" x14ac:dyDescent="0.2">
      <c r="A19" s="70" t="s">
        <v>646</v>
      </c>
      <c r="B19" s="73" t="s">
        <v>198</v>
      </c>
      <c r="C19" s="70" t="s">
        <v>218</v>
      </c>
      <c r="D19" s="73" t="s">
        <v>196</v>
      </c>
      <c r="E19" s="73" t="s">
        <v>220</v>
      </c>
      <c r="F19" s="73">
        <v>34.885603500000002</v>
      </c>
      <c r="G19" s="73">
        <v>-121.75279</v>
      </c>
      <c r="H19" s="73">
        <v>1439.3746900000001</v>
      </c>
      <c r="I19" s="73">
        <v>2.9335781000000001</v>
      </c>
      <c r="J19" s="73">
        <v>34.537444000000001</v>
      </c>
      <c r="K19" s="72">
        <v>35.966414499999999</v>
      </c>
      <c r="L19" s="71">
        <v>29.240694999999999</v>
      </c>
    </row>
    <row r="20" spans="1:12" x14ac:dyDescent="0.2">
      <c r="A20" s="70" t="s">
        <v>646</v>
      </c>
      <c r="B20" s="73" t="s">
        <v>198</v>
      </c>
      <c r="C20" s="70" t="s">
        <v>218</v>
      </c>
      <c r="D20" s="73" t="s">
        <v>196</v>
      </c>
      <c r="E20" s="73" t="s">
        <v>220</v>
      </c>
      <c r="F20" s="73">
        <v>34.885603500000002</v>
      </c>
      <c r="G20" s="73">
        <v>-121.75279</v>
      </c>
      <c r="H20" s="73">
        <v>1439.3746900000001</v>
      </c>
      <c r="I20" s="73">
        <v>2.9335781000000001</v>
      </c>
      <c r="J20" s="73">
        <v>34.537444000000001</v>
      </c>
      <c r="K20" s="72">
        <v>35.966414499999999</v>
      </c>
      <c r="L20" s="71">
        <v>29.240694999999999</v>
      </c>
    </row>
    <row r="21" spans="1:12" x14ac:dyDescent="0.2">
      <c r="A21" s="70" t="s">
        <v>646</v>
      </c>
      <c r="B21" s="73" t="s">
        <v>230</v>
      </c>
      <c r="C21" s="70" t="s">
        <v>227</v>
      </c>
      <c r="D21" s="73" t="s">
        <v>196</v>
      </c>
      <c r="E21" s="73" t="s">
        <v>229</v>
      </c>
      <c r="F21" s="73">
        <v>34.883521500000001</v>
      </c>
      <c r="G21" s="73">
        <v>-121.74661</v>
      </c>
      <c r="H21" s="73">
        <v>1312.28547</v>
      </c>
      <c r="I21" s="73">
        <v>3.0161848500000001</v>
      </c>
      <c r="J21" s="73">
        <v>34.527022299999999</v>
      </c>
      <c r="K21" s="72">
        <v>30.697184700000001</v>
      </c>
      <c r="L21" s="71">
        <v>24.956811200000001</v>
      </c>
    </row>
    <row r="22" spans="1:12" x14ac:dyDescent="0.2">
      <c r="A22" s="70" t="s">
        <v>646</v>
      </c>
      <c r="B22" s="73" t="s">
        <v>230</v>
      </c>
      <c r="C22" s="70" t="s">
        <v>236</v>
      </c>
      <c r="D22" s="73" t="s">
        <v>196</v>
      </c>
      <c r="E22" s="73" t="s">
        <v>238</v>
      </c>
      <c r="F22" s="73">
        <v>34.877260800000002</v>
      </c>
      <c r="G22" s="73">
        <v>-121.73678</v>
      </c>
      <c r="H22" s="73">
        <v>695.45575899999994</v>
      </c>
      <c r="I22" s="73">
        <v>5.0932500000000003</v>
      </c>
      <c r="J22" s="73">
        <v>34.365748199999999</v>
      </c>
      <c r="K22" s="72">
        <v>3.0070321600000001</v>
      </c>
      <c r="L22" s="71">
        <v>2.4447171499999998</v>
      </c>
    </row>
    <row r="23" spans="1:12" x14ac:dyDescent="0.2">
      <c r="A23" s="70" t="s">
        <v>646</v>
      </c>
      <c r="B23" s="73" t="s">
        <v>230</v>
      </c>
      <c r="C23" s="70" t="s">
        <v>242</v>
      </c>
      <c r="D23" s="73" t="s">
        <v>196</v>
      </c>
      <c r="E23" s="73" t="s">
        <v>244</v>
      </c>
      <c r="F23" s="73">
        <v>34.877809300000003</v>
      </c>
      <c r="G23" s="73">
        <v>-121.73806</v>
      </c>
      <c r="H23" s="73">
        <v>49.905855199999998</v>
      </c>
      <c r="I23" s="73">
        <v>12.4367778</v>
      </c>
      <c r="J23" s="73">
        <v>33.152156300000001</v>
      </c>
      <c r="K23" s="72">
        <v>238.18867599999999</v>
      </c>
      <c r="L23" s="71">
        <v>193.64739299999999</v>
      </c>
    </row>
    <row r="24" spans="1:12" x14ac:dyDescent="0.2">
      <c r="A24" s="70" t="s">
        <v>647</v>
      </c>
      <c r="B24" s="70" t="s">
        <v>26</v>
      </c>
      <c r="C24" s="70" t="s">
        <v>248</v>
      </c>
      <c r="D24" s="73" t="s">
        <v>250</v>
      </c>
      <c r="E24" s="70" t="s">
        <v>251</v>
      </c>
      <c r="F24" s="70">
        <v>35.533487000000001</v>
      </c>
      <c r="G24" s="70">
        <v>-122.83986</v>
      </c>
      <c r="H24" s="70">
        <v>3081.0077299999998</v>
      </c>
      <c r="I24" s="70">
        <v>1.6131357500000001</v>
      </c>
      <c r="J24" s="70">
        <v>34.656768100000001</v>
      </c>
      <c r="K24" s="70">
        <v>109.10626999999999</v>
      </c>
      <c r="L24" s="71">
        <v>88.703397300000006</v>
      </c>
    </row>
    <row r="25" spans="1:12" x14ac:dyDescent="0.2">
      <c r="A25" s="70" t="s">
        <v>647</v>
      </c>
      <c r="B25" s="70" t="s">
        <v>26</v>
      </c>
      <c r="C25" s="70" t="s">
        <v>256</v>
      </c>
      <c r="D25" s="73" t="s">
        <v>250</v>
      </c>
      <c r="E25" s="70" t="s">
        <v>258</v>
      </c>
      <c r="F25" s="70">
        <v>35.534860399999999</v>
      </c>
      <c r="G25" s="70">
        <v>-122.82572999999999</v>
      </c>
      <c r="H25" s="70">
        <v>3170.3601899999999</v>
      </c>
      <c r="I25" s="70">
        <v>1.62102974</v>
      </c>
      <c r="J25" s="70">
        <v>34.655615500000003</v>
      </c>
      <c r="K25" s="70">
        <v>108.371173</v>
      </c>
      <c r="L25" s="71">
        <v>88.105763400000001</v>
      </c>
    </row>
    <row r="26" spans="1:12" x14ac:dyDescent="0.2">
      <c r="A26" s="70" t="s">
        <v>647</v>
      </c>
      <c r="B26" s="70" t="s">
        <v>130</v>
      </c>
      <c r="C26" s="70" t="s">
        <v>262</v>
      </c>
      <c r="D26" s="73" t="s">
        <v>250</v>
      </c>
      <c r="E26" s="70" t="s">
        <v>264</v>
      </c>
      <c r="F26" s="70">
        <v>35.535671899999997</v>
      </c>
      <c r="G26" s="70">
        <v>-122.82409</v>
      </c>
      <c r="H26" s="70">
        <v>3218.0167299999998</v>
      </c>
      <c r="I26" s="70">
        <v>1.5995999999999999</v>
      </c>
      <c r="J26" s="70">
        <v>34.656951200000002</v>
      </c>
      <c r="K26" s="70">
        <v>109.09338200000001</v>
      </c>
      <c r="L26" s="71">
        <v>88.692919599999996</v>
      </c>
    </row>
    <row r="27" spans="1:12" x14ac:dyDescent="0.2">
      <c r="A27" s="70" t="s">
        <v>647</v>
      </c>
      <c r="B27" s="70" t="s">
        <v>130</v>
      </c>
      <c r="C27" s="70" t="s">
        <v>262</v>
      </c>
      <c r="D27" s="73" t="s">
        <v>250</v>
      </c>
      <c r="E27" s="70" t="s">
        <v>264</v>
      </c>
      <c r="F27" s="70">
        <v>35.535671899999997</v>
      </c>
      <c r="G27" s="70">
        <v>-122.82409</v>
      </c>
      <c r="H27" s="70">
        <v>3218.0167299999998</v>
      </c>
      <c r="I27" s="70">
        <v>1.5995999999999999</v>
      </c>
      <c r="J27" s="70">
        <v>34.656951200000002</v>
      </c>
      <c r="K27" s="70">
        <v>109.09338200000001</v>
      </c>
      <c r="L27" s="71">
        <v>88.692919599999996</v>
      </c>
    </row>
    <row r="28" spans="1:12" x14ac:dyDescent="0.2">
      <c r="A28" s="70" t="s">
        <v>647</v>
      </c>
      <c r="B28" s="70" t="s">
        <v>26</v>
      </c>
      <c r="C28" s="70" t="s">
        <v>270</v>
      </c>
      <c r="D28" s="73" t="s">
        <v>250</v>
      </c>
      <c r="E28" s="70" t="s">
        <v>272</v>
      </c>
      <c r="F28" s="70">
        <v>35.544071299999999</v>
      </c>
      <c r="G28" s="70">
        <v>-122.81995000000001</v>
      </c>
      <c r="H28" s="70">
        <v>995.34701700000005</v>
      </c>
      <c r="I28" s="70">
        <v>3.8660999999999999</v>
      </c>
      <c r="J28" s="70">
        <v>34.453899999999997</v>
      </c>
      <c r="K28" s="70">
        <v>11.971855400000001</v>
      </c>
      <c r="L28" s="71">
        <v>9.7331184000000004</v>
      </c>
    </row>
    <row r="29" spans="1:12" x14ac:dyDescent="0.2">
      <c r="A29" s="70" t="s">
        <v>647</v>
      </c>
      <c r="B29" s="70" t="s">
        <v>114</v>
      </c>
      <c r="C29" s="70" t="s">
        <v>276</v>
      </c>
      <c r="D29" s="73" t="s">
        <v>250</v>
      </c>
      <c r="E29" s="70" t="s">
        <v>278</v>
      </c>
      <c r="F29" s="70">
        <v>35.543374399999998</v>
      </c>
      <c r="G29" s="70">
        <v>-122.81946000000001</v>
      </c>
      <c r="H29" s="70">
        <v>194.81988100000001</v>
      </c>
      <c r="I29" s="70">
        <v>8.1968363699999998</v>
      </c>
      <c r="J29" s="70">
        <v>33.991574200000002</v>
      </c>
      <c r="K29" s="70">
        <v>124.255489</v>
      </c>
      <c r="L29" s="71">
        <v>101.019713</v>
      </c>
    </row>
    <row r="30" spans="1:12" x14ac:dyDescent="0.2">
      <c r="A30" s="70" t="s">
        <v>647</v>
      </c>
      <c r="B30" s="70" t="s">
        <v>26</v>
      </c>
      <c r="C30" s="70" t="s">
        <v>282</v>
      </c>
      <c r="D30" s="73" t="s">
        <v>250</v>
      </c>
      <c r="E30" s="70" t="s">
        <v>284</v>
      </c>
      <c r="F30" s="70">
        <v>35.5432664</v>
      </c>
      <c r="G30" s="70">
        <v>-122.81878</v>
      </c>
      <c r="H30" s="70">
        <v>47.977689699999999</v>
      </c>
      <c r="I30" s="70">
        <v>12.004875500000001</v>
      </c>
      <c r="J30" s="70">
        <v>32.794998499999998</v>
      </c>
      <c r="K30" s="70">
        <v>253.191349</v>
      </c>
      <c r="L30" s="71">
        <v>205.84456599999999</v>
      </c>
    </row>
    <row r="31" spans="1:12" x14ac:dyDescent="0.2">
      <c r="A31" s="70" t="s">
        <v>648</v>
      </c>
      <c r="B31" s="70" t="s">
        <v>114</v>
      </c>
      <c r="C31" s="70" t="s">
        <v>286</v>
      </c>
      <c r="D31" s="73" t="s">
        <v>288</v>
      </c>
      <c r="E31" s="70" t="s">
        <v>289</v>
      </c>
      <c r="F31" s="70">
        <v>34.7210058</v>
      </c>
      <c r="G31" s="70">
        <v>-121.82513</v>
      </c>
      <c r="H31" s="70">
        <v>3802.58439</v>
      </c>
      <c r="I31" s="70">
        <v>1.5892999999999999</v>
      </c>
      <c r="J31" s="70">
        <v>34.662319699999998</v>
      </c>
      <c r="K31" s="70">
        <v>112.481545</v>
      </c>
      <c r="L31" s="71">
        <v>91.447495799999999</v>
      </c>
    </row>
    <row r="32" spans="1:12" x14ac:dyDescent="0.2">
      <c r="A32" s="70" t="s">
        <v>648</v>
      </c>
      <c r="B32" s="70" t="s">
        <v>36</v>
      </c>
      <c r="C32" s="70" t="s">
        <v>293</v>
      </c>
      <c r="D32" s="73" t="s">
        <v>288</v>
      </c>
      <c r="E32" s="70" t="s">
        <v>295</v>
      </c>
      <c r="F32" s="70">
        <v>34.731097300000002</v>
      </c>
      <c r="G32" s="70">
        <v>-121.82204</v>
      </c>
      <c r="H32" s="70">
        <v>3491.4473400000002</v>
      </c>
      <c r="I32" s="70">
        <v>1.5519404299999999</v>
      </c>
      <c r="J32" s="70">
        <v>34.6626446</v>
      </c>
      <c r="K32" s="70">
        <v>113.809275</v>
      </c>
      <c r="L32" s="71">
        <v>92.526940600000003</v>
      </c>
    </row>
    <row r="33" spans="1:12" x14ac:dyDescent="0.2">
      <c r="A33" s="70" t="s">
        <v>648</v>
      </c>
      <c r="B33" s="70" t="s">
        <v>36</v>
      </c>
      <c r="C33" s="70" t="s">
        <v>293</v>
      </c>
      <c r="D33" s="73" t="s">
        <v>288</v>
      </c>
      <c r="E33" s="70" t="s">
        <v>295</v>
      </c>
      <c r="F33" s="70">
        <v>34.731097300000002</v>
      </c>
      <c r="G33" s="70">
        <v>-121.82204</v>
      </c>
      <c r="H33" s="70">
        <v>3491.4473400000002</v>
      </c>
      <c r="I33" s="70">
        <v>1.5519404299999999</v>
      </c>
      <c r="J33" s="70">
        <v>34.6626446</v>
      </c>
      <c r="K33" s="70">
        <v>113.809275</v>
      </c>
      <c r="L33" s="71">
        <v>92.526940600000003</v>
      </c>
    </row>
    <row r="34" spans="1:12" x14ac:dyDescent="0.2">
      <c r="A34" s="70" t="s">
        <v>648</v>
      </c>
      <c r="B34" s="70" t="s">
        <v>130</v>
      </c>
      <c r="C34" s="70" t="s">
        <v>301</v>
      </c>
      <c r="D34" s="73" t="s">
        <v>288</v>
      </c>
      <c r="E34" s="70" t="s">
        <v>303</v>
      </c>
      <c r="F34" s="70">
        <v>34.730837000000001</v>
      </c>
      <c r="G34" s="70">
        <v>-121.82201000000001</v>
      </c>
      <c r="H34" s="70">
        <v>3491.4898899999998</v>
      </c>
      <c r="I34" s="70">
        <v>1.5570876</v>
      </c>
      <c r="J34" s="70">
        <v>34.662003200000001</v>
      </c>
      <c r="K34" s="70">
        <v>113.78769800000001</v>
      </c>
      <c r="L34" s="71">
        <v>92.509398700000006</v>
      </c>
    </row>
    <row r="35" spans="1:12" x14ac:dyDescent="0.2">
      <c r="A35" s="70" t="s">
        <v>648</v>
      </c>
      <c r="B35" s="70" t="s">
        <v>130</v>
      </c>
      <c r="C35" s="70" t="s">
        <v>301</v>
      </c>
      <c r="D35" s="73" t="s">
        <v>288</v>
      </c>
      <c r="E35" s="70" t="s">
        <v>303</v>
      </c>
      <c r="F35" s="70">
        <v>34.730837000000001</v>
      </c>
      <c r="G35" s="70">
        <v>-121.82201000000001</v>
      </c>
      <c r="H35" s="70">
        <v>3491.4898899999998</v>
      </c>
      <c r="I35" s="70">
        <v>1.5570876</v>
      </c>
      <c r="J35" s="70">
        <v>34.662003200000001</v>
      </c>
      <c r="K35" s="70">
        <v>113.78769800000001</v>
      </c>
      <c r="L35" s="71">
        <v>92.509398700000006</v>
      </c>
    </row>
    <row r="36" spans="1:12" x14ac:dyDescent="0.2">
      <c r="A36" s="70" t="s">
        <v>648</v>
      </c>
      <c r="B36" s="70" t="s">
        <v>26</v>
      </c>
      <c r="C36" s="70" t="s">
        <v>309</v>
      </c>
      <c r="D36" s="73" t="s">
        <v>288</v>
      </c>
      <c r="E36" s="70" t="s">
        <v>311</v>
      </c>
      <c r="F36" s="70">
        <v>34.730900800000001</v>
      </c>
      <c r="G36" s="70">
        <v>-121.82213</v>
      </c>
      <c r="H36" s="70">
        <v>3490.8683999999998</v>
      </c>
      <c r="I36" s="70">
        <v>1.5549999999999999</v>
      </c>
      <c r="J36" s="70">
        <v>34.662345700000003</v>
      </c>
      <c r="K36" s="70">
        <v>113.70165900000001</v>
      </c>
      <c r="L36" s="71">
        <v>92.4394487</v>
      </c>
    </row>
    <row r="37" spans="1:12" x14ac:dyDescent="0.2">
      <c r="A37" s="70" t="s">
        <v>648</v>
      </c>
      <c r="B37" s="70" t="s">
        <v>36</v>
      </c>
      <c r="C37" s="70" t="s">
        <v>317</v>
      </c>
      <c r="D37" s="73" t="s">
        <v>288</v>
      </c>
      <c r="E37" s="70" t="s">
        <v>319</v>
      </c>
      <c r="F37" s="70">
        <v>34.734634499999999</v>
      </c>
      <c r="G37" s="70">
        <v>-121.81417999999999</v>
      </c>
      <c r="H37" s="70">
        <v>3288.1716099999999</v>
      </c>
      <c r="I37" s="70">
        <v>1.61451178</v>
      </c>
      <c r="J37" s="70">
        <v>34.671004000000003</v>
      </c>
      <c r="K37" s="70">
        <v>110.187962</v>
      </c>
      <c r="L37" s="71">
        <v>89.582812700000005</v>
      </c>
    </row>
    <row r="38" spans="1:12" x14ac:dyDescent="0.2">
      <c r="A38" s="70" t="s">
        <v>648</v>
      </c>
      <c r="B38" s="70" t="s">
        <v>26</v>
      </c>
      <c r="C38" s="70" t="s">
        <v>324</v>
      </c>
      <c r="D38" s="73" t="s">
        <v>288</v>
      </c>
      <c r="E38" s="70" t="s">
        <v>326</v>
      </c>
      <c r="F38" s="70">
        <v>34.732787100000003</v>
      </c>
      <c r="G38" s="70">
        <v>-121.80755000000001</v>
      </c>
      <c r="H38" s="70">
        <v>3058.0861500000001</v>
      </c>
      <c r="I38" s="70">
        <v>1.64532042</v>
      </c>
      <c r="J38" s="70">
        <v>34.653731999999998</v>
      </c>
      <c r="K38" s="70">
        <v>107.124612</v>
      </c>
      <c r="L38" s="71">
        <v>87.092309599999993</v>
      </c>
    </row>
    <row r="39" spans="1:12" x14ac:dyDescent="0.2">
      <c r="A39" s="70" t="s">
        <v>648</v>
      </c>
      <c r="B39" s="70" t="s">
        <v>26</v>
      </c>
      <c r="C39" s="70" t="s">
        <v>331</v>
      </c>
      <c r="D39" s="73" t="s">
        <v>288</v>
      </c>
      <c r="E39" s="70" t="s">
        <v>333</v>
      </c>
      <c r="F39" s="70">
        <v>34.716124000000001</v>
      </c>
      <c r="G39" s="70">
        <v>-121.78147</v>
      </c>
      <c r="H39" s="70">
        <v>2900.92074</v>
      </c>
      <c r="I39" s="70">
        <v>1.64839877</v>
      </c>
      <c r="J39" s="70">
        <v>34.6540696</v>
      </c>
      <c r="K39" s="70">
        <v>106.54556700000001</v>
      </c>
      <c r="L39" s="71">
        <v>86.621545600000005</v>
      </c>
    </row>
    <row r="40" spans="1:12" x14ac:dyDescent="0.2">
      <c r="A40" s="70" t="s">
        <v>648</v>
      </c>
      <c r="B40" s="70" t="s">
        <v>26</v>
      </c>
      <c r="C40" s="70" t="s">
        <v>337</v>
      </c>
      <c r="D40" s="73" t="s">
        <v>288</v>
      </c>
      <c r="E40" s="70" t="s">
        <v>339</v>
      </c>
      <c r="F40" s="70">
        <v>34.716287700000002</v>
      </c>
      <c r="G40" s="70">
        <v>-121.78102</v>
      </c>
      <c r="H40" s="70">
        <v>698.39440100000002</v>
      </c>
      <c r="I40" s="70">
        <v>4.9663996499999996</v>
      </c>
      <c r="J40" s="70">
        <v>34.360807000000001</v>
      </c>
      <c r="K40" s="70">
        <v>3.4476399500000001</v>
      </c>
      <c r="L40" s="71">
        <v>2.8029312800000001</v>
      </c>
    </row>
    <row r="41" spans="1:12" x14ac:dyDescent="0.2">
      <c r="A41" s="25" t="s">
        <v>636</v>
      </c>
      <c r="B41" s="74" t="s">
        <v>26</v>
      </c>
      <c r="C41" s="25" t="s">
        <v>134</v>
      </c>
      <c r="D41" s="74" t="s">
        <v>112</v>
      </c>
      <c r="E41" s="75" t="s">
        <v>136</v>
      </c>
      <c r="F41" s="25">
        <v>33.985513129600001</v>
      </c>
      <c r="G41" s="75">
        <v>-119.3492875</v>
      </c>
      <c r="H41" s="75">
        <v>438.99774811899999</v>
      </c>
      <c r="I41" s="75">
        <v>6.9284104285900003</v>
      </c>
      <c r="J41" s="75">
        <v>34.300343831100001</v>
      </c>
      <c r="K41" s="74">
        <v>12.7100680663</v>
      </c>
      <c r="L41" s="76">
        <v>10.333285337901899</v>
      </c>
    </row>
    <row r="42" spans="1:12" x14ac:dyDescent="0.2">
      <c r="A42" s="25" t="s">
        <v>636</v>
      </c>
      <c r="B42" s="74" t="s">
        <v>26</v>
      </c>
      <c r="C42" s="25" t="s">
        <v>140</v>
      </c>
      <c r="D42" s="74" t="s">
        <v>112</v>
      </c>
      <c r="E42" s="75" t="s">
        <v>142</v>
      </c>
      <c r="F42" s="25">
        <v>33.989952500000001</v>
      </c>
      <c r="G42" s="75">
        <v>-119.3472555</v>
      </c>
      <c r="H42" s="75">
        <v>385.27887473700002</v>
      </c>
      <c r="I42" s="75">
        <v>7.4318999999999997</v>
      </c>
      <c r="J42" s="75">
        <v>34.261228139799996</v>
      </c>
      <c r="K42" s="74">
        <v>21.230253235500001</v>
      </c>
      <c r="L42" s="76">
        <v>17.260195880461499</v>
      </c>
    </row>
    <row r="43" spans="1:12" x14ac:dyDescent="0.2">
      <c r="A43" s="25" t="s">
        <v>636</v>
      </c>
      <c r="B43" s="74" t="s">
        <v>26</v>
      </c>
      <c r="C43" s="25" t="s">
        <v>146</v>
      </c>
      <c r="D43" s="74" t="s">
        <v>112</v>
      </c>
      <c r="E43" s="75" t="s">
        <v>148</v>
      </c>
      <c r="F43" s="25">
        <v>33.993573499999997</v>
      </c>
      <c r="G43" s="75">
        <v>-119.345129</v>
      </c>
      <c r="H43" s="75">
        <v>200.190026241</v>
      </c>
      <c r="I43" s="75">
        <v>9.2839002230500007</v>
      </c>
      <c r="J43" s="75">
        <v>34.070399999999999</v>
      </c>
      <c r="K43" s="74">
        <v>87.889142992000004</v>
      </c>
      <c r="L43" s="76">
        <v>71.453873252495995</v>
      </c>
    </row>
    <row r="44" spans="1:12" x14ac:dyDescent="0.2">
      <c r="A44" s="25" t="s">
        <v>636</v>
      </c>
      <c r="B44" s="74" t="s">
        <v>26</v>
      </c>
      <c r="C44" s="25" t="s">
        <v>152</v>
      </c>
      <c r="D44" s="74" t="s">
        <v>112</v>
      </c>
      <c r="E44" s="75" t="s">
        <v>154</v>
      </c>
      <c r="F44" s="25">
        <v>33.993239866700002</v>
      </c>
      <c r="G44" s="75">
        <v>-119.345795861</v>
      </c>
      <c r="H44" s="75">
        <v>49.624867870199999</v>
      </c>
      <c r="I44" s="75">
        <v>12.9465194214</v>
      </c>
      <c r="J44" s="75">
        <v>33.454630914500001</v>
      </c>
      <c r="K44" s="74">
        <v>211.94380617799999</v>
      </c>
      <c r="L44" s="76">
        <v>172.31031442271399</v>
      </c>
    </row>
    <row r="45" spans="1:12" x14ac:dyDescent="0.2">
      <c r="A45" s="25" t="s">
        <v>637</v>
      </c>
      <c r="B45" s="75" t="s">
        <v>26</v>
      </c>
      <c r="C45" s="25" t="s">
        <v>188</v>
      </c>
      <c r="D45" s="74" t="s">
        <v>158</v>
      </c>
      <c r="E45" s="75" t="s">
        <v>190</v>
      </c>
      <c r="F45" s="25">
        <v>33.926549000000001</v>
      </c>
      <c r="G45" s="75">
        <v>-119.4188485</v>
      </c>
      <c r="H45" s="75">
        <v>395.02834311700002</v>
      </c>
      <c r="I45" s="75">
        <v>6.7527999620900001</v>
      </c>
      <c r="J45" s="75">
        <v>34.276985631700001</v>
      </c>
      <c r="K45" s="74">
        <v>11.867972978199999</v>
      </c>
      <c r="L45" s="76">
        <v>9.6486620312765989</v>
      </c>
    </row>
    <row r="46" spans="1:12" x14ac:dyDescent="0.2">
      <c r="A46" s="25" t="s">
        <v>638</v>
      </c>
      <c r="B46" s="25" t="s">
        <v>26</v>
      </c>
      <c r="C46" s="25" t="s">
        <v>351</v>
      </c>
      <c r="D46" s="75" t="s">
        <v>343</v>
      </c>
      <c r="E46" s="25" t="s">
        <v>353</v>
      </c>
      <c r="F46" s="25">
        <v>34.881698999999998</v>
      </c>
      <c r="G46" s="25">
        <v>-121.0384375</v>
      </c>
      <c r="H46" s="25">
        <v>334.95241339699999</v>
      </c>
      <c r="I46" s="25">
        <v>6.8485173342700003</v>
      </c>
      <c r="J46" s="25">
        <v>34.111939681400003</v>
      </c>
      <c r="K46" s="25">
        <v>47.651720146199999</v>
      </c>
      <c r="L46" s="76">
        <v>38.740848478860599</v>
      </c>
    </row>
    <row r="47" spans="1:12" x14ac:dyDescent="0.2">
      <c r="A47" s="25" t="s">
        <v>638</v>
      </c>
      <c r="B47" s="25" t="s">
        <v>26</v>
      </c>
      <c r="C47" s="25" t="s">
        <v>357</v>
      </c>
      <c r="D47" s="75" t="s">
        <v>343</v>
      </c>
      <c r="E47" s="25" t="s">
        <v>359</v>
      </c>
      <c r="F47" s="25">
        <v>34.8714145</v>
      </c>
      <c r="G47" s="25">
        <v>-121.029211</v>
      </c>
      <c r="H47" s="25">
        <v>198.51960922399999</v>
      </c>
      <c r="I47" s="25">
        <v>8.9755000000000003</v>
      </c>
      <c r="J47" s="25">
        <v>33.960706500699999</v>
      </c>
      <c r="K47" s="25">
        <v>100.671678097</v>
      </c>
      <c r="L47" s="76">
        <v>81.84607429286099</v>
      </c>
    </row>
    <row r="48" spans="1:12" x14ac:dyDescent="0.2">
      <c r="A48" s="25" t="s">
        <v>638</v>
      </c>
      <c r="B48" s="25" t="s">
        <v>26</v>
      </c>
      <c r="C48" s="25" t="s">
        <v>362</v>
      </c>
      <c r="D48" s="75" t="s">
        <v>343</v>
      </c>
      <c r="E48" s="25" t="s">
        <v>364</v>
      </c>
      <c r="F48" s="25">
        <v>34.872093499999998</v>
      </c>
      <c r="G48" s="25">
        <v>-121.0298315</v>
      </c>
      <c r="H48" s="25">
        <v>49.9201206193</v>
      </c>
      <c r="I48" s="25">
        <v>12.4557363191</v>
      </c>
      <c r="J48" s="25">
        <v>33.489381128700003</v>
      </c>
      <c r="K48" s="25">
        <v>202.718208957</v>
      </c>
      <c r="L48" s="76">
        <v>164.809903882041</v>
      </c>
    </row>
    <row r="49" spans="1:12" x14ac:dyDescent="0.2">
      <c r="A49" s="25" t="s">
        <v>639</v>
      </c>
      <c r="B49" s="75" t="s">
        <v>26</v>
      </c>
      <c r="C49" s="25" t="s">
        <v>386</v>
      </c>
      <c r="D49" s="75" t="s">
        <v>369</v>
      </c>
      <c r="E49" s="75" t="s">
        <v>388</v>
      </c>
      <c r="F49" s="75">
        <v>34.060487999999999</v>
      </c>
      <c r="G49" s="75">
        <v>-120.560013</v>
      </c>
      <c r="H49" s="75">
        <v>140.177067515</v>
      </c>
      <c r="I49" s="75">
        <v>9.9995105774400006</v>
      </c>
      <c r="J49" s="75">
        <v>33.837499999999999</v>
      </c>
      <c r="K49" s="74">
        <v>135.66129785699999</v>
      </c>
      <c r="L49" s="76">
        <v>110.29263515774099</v>
      </c>
    </row>
    <row r="50" spans="1:12" x14ac:dyDescent="0.2">
      <c r="A50" s="25" t="s">
        <v>639</v>
      </c>
      <c r="B50" s="75" t="s">
        <v>26</v>
      </c>
      <c r="C50" s="25" t="s">
        <v>391</v>
      </c>
      <c r="D50" s="75" t="s">
        <v>369</v>
      </c>
      <c r="E50" s="75" t="s">
        <v>393</v>
      </c>
      <c r="F50" s="75">
        <v>34.065170000000002</v>
      </c>
      <c r="G50" s="75">
        <v>-120.558090918</v>
      </c>
      <c r="H50" s="75">
        <v>127.54945739599999</v>
      </c>
      <c r="I50" s="75">
        <v>9.8777942629200002</v>
      </c>
      <c r="J50" s="75">
        <v>33.861502227099997</v>
      </c>
      <c r="K50" s="74">
        <v>134.27347731399999</v>
      </c>
      <c r="L50" s="76">
        <v>109.16433705628198</v>
      </c>
    </row>
    <row r="51" spans="1:12" x14ac:dyDescent="0.2">
      <c r="A51" s="25" t="s">
        <v>639</v>
      </c>
      <c r="B51" s="75" t="s">
        <v>26</v>
      </c>
      <c r="C51" s="25" t="s">
        <v>395</v>
      </c>
      <c r="D51" s="75" t="s">
        <v>369</v>
      </c>
      <c r="E51" s="75" t="s">
        <v>397</v>
      </c>
      <c r="F51" s="75">
        <v>34.070228999999998</v>
      </c>
      <c r="G51" s="75">
        <v>-120.5615975</v>
      </c>
      <c r="H51" s="75">
        <v>121.77356868299999</v>
      </c>
      <c r="I51" s="75">
        <v>9.9858039024000007</v>
      </c>
      <c r="J51" s="75">
        <v>33.840409814799997</v>
      </c>
      <c r="K51" s="74">
        <v>139.45743268800001</v>
      </c>
      <c r="L51" s="76">
        <v>113.378892775344</v>
      </c>
    </row>
    <row r="52" spans="1:12" x14ac:dyDescent="0.2">
      <c r="A52" s="25" t="s">
        <v>639</v>
      </c>
      <c r="B52" s="75" t="s">
        <v>26</v>
      </c>
      <c r="C52" s="25" t="s">
        <v>401</v>
      </c>
      <c r="D52" s="75" t="s">
        <v>369</v>
      </c>
      <c r="E52" s="75" t="s">
        <v>403</v>
      </c>
      <c r="F52" s="75">
        <v>34.069938486799998</v>
      </c>
      <c r="G52" s="75">
        <v>-120.561334692</v>
      </c>
      <c r="H52" s="75">
        <v>70.117533057100005</v>
      </c>
      <c r="I52" s="75">
        <v>11.6132962154</v>
      </c>
      <c r="J52" s="75">
        <v>33.478002421900001</v>
      </c>
      <c r="K52" s="74">
        <v>192.795124974</v>
      </c>
      <c r="L52" s="76">
        <v>156.74243660386199</v>
      </c>
    </row>
    <row r="53" spans="1:12" x14ac:dyDescent="0.2">
      <c r="A53" s="25" t="s">
        <v>639</v>
      </c>
      <c r="B53" s="75" t="s">
        <v>26</v>
      </c>
      <c r="C53" s="25" t="s">
        <v>405</v>
      </c>
      <c r="D53" s="75" t="s">
        <v>369</v>
      </c>
      <c r="E53" s="75" t="s">
        <v>407</v>
      </c>
      <c r="F53" s="75">
        <v>34.070119499999997</v>
      </c>
      <c r="G53" s="75">
        <v>-120.56161950000001</v>
      </c>
      <c r="H53" s="75">
        <v>51.194530974800003</v>
      </c>
      <c r="I53" s="75">
        <v>11.935</v>
      </c>
      <c r="J53" s="75">
        <v>33.107100000000003</v>
      </c>
      <c r="K53" s="74">
        <v>248.03876492800001</v>
      </c>
      <c r="L53" s="76">
        <v>201.655515886464</v>
      </c>
    </row>
    <row r="54" spans="1:12" x14ac:dyDescent="0.2">
      <c r="A54" s="25" t="s">
        <v>640</v>
      </c>
      <c r="B54" s="75" t="s">
        <v>26</v>
      </c>
      <c r="C54" s="25" t="s">
        <v>409</v>
      </c>
      <c r="D54" s="75" t="s">
        <v>411</v>
      </c>
      <c r="E54" s="75" t="s">
        <v>412</v>
      </c>
      <c r="F54" s="75">
        <v>33.8933575</v>
      </c>
      <c r="G54" s="75">
        <v>-119.706765</v>
      </c>
      <c r="H54" s="75">
        <v>1117.4795786</v>
      </c>
      <c r="I54" s="75">
        <v>4.2887000000000004</v>
      </c>
      <c r="J54" s="75">
        <v>34.457800395699998</v>
      </c>
      <c r="K54" s="74">
        <v>3.012339302</v>
      </c>
      <c r="L54" s="76">
        <v>2.4490318525259998</v>
      </c>
    </row>
    <row r="55" spans="1:12" x14ac:dyDescent="0.2">
      <c r="A55" s="25" t="s">
        <v>641</v>
      </c>
      <c r="B55" s="75" t="s">
        <v>26</v>
      </c>
      <c r="C55" s="25" t="s">
        <v>443</v>
      </c>
      <c r="D55" s="75" t="s">
        <v>432</v>
      </c>
      <c r="E55" s="75" t="s">
        <v>445</v>
      </c>
      <c r="F55" s="25">
        <v>33.959885999999997</v>
      </c>
      <c r="G55" s="75">
        <v>-119.47348049999999</v>
      </c>
      <c r="H55" s="75">
        <v>53.892549241799998</v>
      </c>
      <c r="I55" s="75">
        <v>12.8252154667</v>
      </c>
      <c r="J55" s="75">
        <v>33.494316668400003</v>
      </c>
      <c r="K55" s="74">
        <v>210.626710874</v>
      </c>
      <c r="L55" s="76">
        <v>171.23951594056197</v>
      </c>
    </row>
    <row r="56" spans="1:12" x14ac:dyDescent="0.2">
      <c r="A56" s="25" t="s">
        <v>642</v>
      </c>
      <c r="B56" s="75" t="s">
        <v>26</v>
      </c>
      <c r="C56" s="25" t="s">
        <v>456</v>
      </c>
      <c r="D56" s="75" t="s">
        <v>451</v>
      </c>
      <c r="E56" s="75" t="s">
        <v>458</v>
      </c>
      <c r="F56" s="25">
        <v>33.9331654661</v>
      </c>
      <c r="G56" s="75">
        <v>-119.50932602</v>
      </c>
      <c r="H56" s="75">
        <v>808.87527483700001</v>
      </c>
      <c r="I56" s="75">
        <v>5.1590238806500004</v>
      </c>
      <c r="J56" s="75">
        <v>34.3913804361</v>
      </c>
      <c r="K56" s="74">
        <v>1.3882450798999999</v>
      </c>
      <c r="L56" s="76">
        <v>1.1286432499586998</v>
      </c>
    </row>
    <row r="57" spans="1:12" x14ac:dyDescent="0.2">
      <c r="A57" s="25" t="s">
        <v>642</v>
      </c>
      <c r="B57" s="75" t="s">
        <v>26</v>
      </c>
      <c r="C57" s="25" t="s">
        <v>462</v>
      </c>
      <c r="D57" s="75" t="s">
        <v>451</v>
      </c>
      <c r="E57" s="75" t="s">
        <v>464</v>
      </c>
      <c r="F57" s="25">
        <v>33.942151666699999</v>
      </c>
      <c r="G57" s="75">
        <v>-119.48876850000001</v>
      </c>
      <c r="H57" s="75">
        <v>568.20433365199995</v>
      </c>
      <c r="I57" s="75">
        <v>6.06704522295</v>
      </c>
      <c r="J57" s="75">
        <v>34.321265639099998</v>
      </c>
      <c r="K57" s="74">
        <v>4.5486146723500003</v>
      </c>
      <c r="L57" s="76">
        <v>3.6980237286205502</v>
      </c>
    </row>
    <row r="58" spans="1:12" x14ac:dyDescent="0.2">
      <c r="A58" s="25" t="s">
        <v>642</v>
      </c>
      <c r="B58" s="75" t="s">
        <v>26</v>
      </c>
      <c r="C58" s="25" t="s">
        <v>466</v>
      </c>
      <c r="D58" s="75" t="s">
        <v>451</v>
      </c>
      <c r="E58" s="75" t="s">
        <v>468</v>
      </c>
      <c r="F58" s="25">
        <v>33.942077128100003</v>
      </c>
      <c r="G58" s="75">
        <v>-119.488944549</v>
      </c>
      <c r="H58" s="75">
        <v>527.26450009500002</v>
      </c>
      <c r="I58" s="75">
        <v>6.34250900269</v>
      </c>
      <c r="J58" s="75">
        <v>34.3006745896</v>
      </c>
      <c r="K58" s="74">
        <v>5.6516093992599998</v>
      </c>
      <c r="L58" s="76">
        <v>4.5947584415983798</v>
      </c>
    </row>
    <row r="59" spans="1:12" x14ac:dyDescent="0.2">
      <c r="A59" s="25" t="s">
        <v>642</v>
      </c>
      <c r="B59" s="75" t="s">
        <v>26</v>
      </c>
      <c r="C59" s="25" t="s">
        <v>469</v>
      </c>
      <c r="D59" s="75" t="s">
        <v>451</v>
      </c>
      <c r="E59" s="75" t="s">
        <v>471</v>
      </c>
      <c r="F59" s="25">
        <v>33.942700500000001</v>
      </c>
      <c r="G59" s="75">
        <v>-119.48911297799999</v>
      </c>
      <c r="H59" s="75">
        <v>49.710806147100001</v>
      </c>
      <c r="I59" s="75">
        <v>13.3341000017</v>
      </c>
      <c r="J59" s="75">
        <v>33.504184653199999</v>
      </c>
      <c r="K59" s="74">
        <v>188.95854236100001</v>
      </c>
      <c r="L59" s="76">
        <v>153.62329493949301</v>
      </c>
    </row>
    <row r="60" spans="1:12" x14ac:dyDescent="0.2">
      <c r="A60" s="25" t="s">
        <v>643</v>
      </c>
      <c r="B60" s="75" t="s">
        <v>26</v>
      </c>
      <c r="C60" s="25" t="s">
        <v>479</v>
      </c>
      <c r="D60" s="75" t="s">
        <v>474</v>
      </c>
      <c r="E60" s="75" t="s">
        <v>481</v>
      </c>
      <c r="F60" s="25">
        <v>34.076991</v>
      </c>
      <c r="G60" s="75">
        <v>-119.6011585</v>
      </c>
      <c r="H60" s="75">
        <v>90.619953998</v>
      </c>
      <c r="I60" s="75">
        <v>10.6325</v>
      </c>
      <c r="J60" s="75">
        <v>33.741916817499998</v>
      </c>
      <c r="K60" s="74">
        <v>155.567233179</v>
      </c>
      <c r="L60" s="76">
        <v>126.47616057452699</v>
      </c>
    </row>
    <row r="61" spans="1:12" x14ac:dyDescent="0.2">
      <c r="A61" s="25" t="s">
        <v>643</v>
      </c>
      <c r="B61" s="75" t="s">
        <v>26</v>
      </c>
      <c r="C61" s="25" t="s">
        <v>504</v>
      </c>
      <c r="D61" s="75" t="s">
        <v>474</v>
      </c>
      <c r="E61" s="75" t="s">
        <v>506</v>
      </c>
      <c r="F61" s="25">
        <v>34.063766000000001</v>
      </c>
      <c r="G61" s="75">
        <v>-119.60521746400001</v>
      </c>
      <c r="H61" s="75">
        <v>50.208243419900001</v>
      </c>
      <c r="I61" s="75">
        <v>14.4987635964</v>
      </c>
      <c r="J61" s="75">
        <v>33.448341878400001</v>
      </c>
      <c r="K61" s="74">
        <v>225.458640691</v>
      </c>
      <c r="L61" s="76">
        <v>183.29787488178297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838F-A83A-5449-B025-AE5B1C07D3D4}">
  <dimension ref="A1:AA48"/>
  <sheetViews>
    <sheetView workbookViewId="0">
      <selection activeCell="P32" sqref="P32"/>
    </sheetView>
  </sheetViews>
  <sheetFormatPr baseColWidth="10" defaultRowHeight="16" x14ac:dyDescent="0.2"/>
  <cols>
    <col min="1" max="1" width="33.1640625" bestFit="1" customWidth="1"/>
    <col min="2" max="2" width="33.1640625" customWidth="1"/>
    <col min="11" max="11" width="10.5" bestFit="1" customWidth="1"/>
    <col min="13" max="13" width="13" bestFit="1" customWidth="1"/>
    <col min="14" max="14" width="13" customWidth="1"/>
    <col min="15" max="15" width="9.5" bestFit="1" customWidth="1"/>
  </cols>
  <sheetData>
    <row r="1" spans="1:27" x14ac:dyDescent="0.2">
      <c r="A1" t="s">
        <v>508</v>
      </c>
      <c r="B1" t="s">
        <v>9</v>
      </c>
      <c r="C1" t="s">
        <v>513</v>
      </c>
      <c r="D1" t="s">
        <v>517</v>
      </c>
      <c r="E1" t="s">
        <v>514</v>
      </c>
      <c r="F1" t="s">
        <v>515</v>
      </c>
      <c r="G1" t="s">
        <v>516</v>
      </c>
      <c r="H1" t="s">
        <v>518</v>
      </c>
      <c r="I1" t="s">
        <v>634</v>
      </c>
      <c r="J1" t="s">
        <v>697</v>
      </c>
      <c r="K1" t="s">
        <v>696</v>
      </c>
      <c r="L1" t="s">
        <v>650</v>
      </c>
      <c r="M1" t="s">
        <v>700</v>
      </c>
      <c r="N1" t="s">
        <v>794</v>
      </c>
    </row>
    <row r="2" spans="1:27" x14ac:dyDescent="0.2">
      <c r="A2" t="s">
        <v>509</v>
      </c>
      <c r="B2" t="s">
        <v>26</v>
      </c>
      <c r="C2">
        <v>13</v>
      </c>
      <c r="D2">
        <v>3</v>
      </c>
      <c r="E2">
        <v>12</v>
      </c>
      <c r="F2">
        <v>15</v>
      </c>
      <c r="G2">
        <v>17</v>
      </c>
      <c r="H2">
        <v>0</v>
      </c>
      <c r="I2">
        <f>SUM(C2:H2)</f>
        <v>60</v>
      </c>
      <c r="J2">
        <v>1.2</v>
      </c>
      <c r="K2">
        <v>50</v>
      </c>
      <c r="L2">
        <f>SUM(C2,E2,H2)</f>
        <v>25</v>
      </c>
      <c r="M2">
        <f>SUM(D2,F2,G2)</f>
        <v>35</v>
      </c>
      <c r="N2">
        <f>SUM(L2,M2)</f>
        <v>60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spans="1:27" x14ac:dyDescent="0.2">
      <c r="A3" t="s">
        <v>510</v>
      </c>
      <c r="B3" t="s">
        <v>26</v>
      </c>
      <c r="C3">
        <v>0</v>
      </c>
      <c r="D3">
        <v>13</v>
      </c>
      <c r="E3">
        <v>2</v>
      </c>
      <c r="F3">
        <v>40</v>
      </c>
      <c r="G3">
        <v>4</v>
      </c>
      <c r="H3">
        <v>0</v>
      </c>
      <c r="I3">
        <f t="shared" ref="I3:I27" si="0">SUM(C3:H3)</f>
        <v>59</v>
      </c>
      <c r="J3">
        <v>1.2</v>
      </c>
      <c r="K3">
        <v>50</v>
      </c>
      <c r="L3">
        <f t="shared" ref="L3:L27" si="1">SUM(C3,E3,H3)</f>
        <v>2</v>
      </c>
      <c r="M3">
        <f t="shared" ref="M3:M27" si="2">SUM(D3,F3,G3)</f>
        <v>57</v>
      </c>
      <c r="N3">
        <f t="shared" ref="N3:N48" si="3">SUM(L3,M3)</f>
        <v>59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2">
      <c r="A4" t="s">
        <v>511</v>
      </c>
      <c r="B4" t="s">
        <v>26</v>
      </c>
      <c r="C4">
        <v>2</v>
      </c>
      <c r="D4">
        <v>6</v>
      </c>
      <c r="E4">
        <v>4</v>
      </c>
      <c r="F4">
        <v>24</v>
      </c>
      <c r="G4">
        <v>0</v>
      </c>
      <c r="H4">
        <v>0</v>
      </c>
      <c r="I4">
        <f t="shared" si="0"/>
        <v>36</v>
      </c>
      <c r="J4">
        <v>1.2</v>
      </c>
      <c r="K4">
        <v>50</v>
      </c>
      <c r="L4">
        <f t="shared" si="1"/>
        <v>6</v>
      </c>
      <c r="M4">
        <f t="shared" si="2"/>
        <v>30</v>
      </c>
      <c r="N4">
        <f t="shared" si="3"/>
        <v>36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x14ac:dyDescent="0.2">
      <c r="A5" t="s">
        <v>512</v>
      </c>
      <c r="B5" t="s">
        <v>26</v>
      </c>
      <c r="C5">
        <v>143</v>
      </c>
      <c r="D5">
        <v>18</v>
      </c>
      <c r="E5">
        <v>40</v>
      </c>
      <c r="F5">
        <v>54</v>
      </c>
      <c r="G5">
        <v>3</v>
      </c>
      <c r="H5">
        <v>5</v>
      </c>
      <c r="I5">
        <f t="shared" si="0"/>
        <v>263</v>
      </c>
      <c r="J5">
        <v>1.2</v>
      </c>
      <c r="K5">
        <v>1000</v>
      </c>
      <c r="L5">
        <f t="shared" si="1"/>
        <v>188</v>
      </c>
      <c r="M5">
        <f t="shared" si="2"/>
        <v>75</v>
      </c>
      <c r="N5">
        <f t="shared" si="3"/>
        <v>263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x14ac:dyDescent="0.2">
      <c r="A6" t="s">
        <v>519</v>
      </c>
      <c r="B6" t="s">
        <v>26</v>
      </c>
      <c r="C6">
        <v>21</v>
      </c>
      <c r="D6">
        <v>3</v>
      </c>
      <c r="E6">
        <v>6</v>
      </c>
      <c r="F6">
        <v>25</v>
      </c>
      <c r="G6">
        <v>0</v>
      </c>
      <c r="H6">
        <v>0</v>
      </c>
      <c r="I6">
        <f t="shared" si="0"/>
        <v>55</v>
      </c>
      <c r="J6">
        <v>1.2</v>
      </c>
      <c r="K6">
        <v>3500</v>
      </c>
      <c r="L6">
        <f t="shared" si="1"/>
        <v>27</v>
      </c>
      <c r="M6">
        <f t="shared" si="2"/>
        <v>28</v>
      </c>
      <c r="N6">
        <f t="shared" si="3"/>
        <v>55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x14ac:dyDescent="0.2">
      <c r="A7" t="s">
        <v>520</v>
      </c>
      <c r="B7" t="s">
        <v>26</v>
      </c>
      <c r="C7">
        <v>26</v>
      </c>
      <c r="D7">
        <v>6</v>
      </c>
      <c r="E7">
        <v>4</v>
      </c>
      <c r="F7">
        <v>3</v>
      </c>
      <c r="G7">
        <v>1</v>
      </c>
      <c r="H7">
        <v>2</v>
      </c>
      <c r="I7">
        <f t="shared" si="0"/>
        <v>42</v>
      </c>
      <c r="J7">
        <v>1.2</v>
      </c>
      <c r="K7">
        <v>50</v>
      </c>
      <c r="L7">
        <f t="shared" si="1"/>
        <v>32</v>
      </c>
      <c r="M7">
        <f t="shared" si="2"/>
        <v>10</v>
      </c>
      <c r="N7">
        <f t="shared" si="3"/>
        <v>42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x14ac:dyDescent="0.2">
      <c r="A8" t="s">
        <v>702</v>
      </c>
      <c r="B8" t="s">
        <v>26</v>
      </c>
      <c r="C8">
        <v>37</v>
      </c>
      <c r="D8">
        <v>8</v>
      </c>
      <c r="J8">
        <v>1.2</v>
      </c>
      <c r="L8">
        <v>37</v>
      </c>
      <c r="M8">
        <v>8</v>
      </c>
      <c r="N8">
        <f t="shared" si="3"/>
        <v>45</v>
      </c>
    </row>
    <row r="9" spans="1:27" x14ac:dyDescent="0.2">
      <c r="A9" t="s">
        <v>521</v>
      </c>
      <c r="B9" t="s">
        <v>26</v>
      </c>
      <c r="C9">
        <v>4</v>
      </c>
      <c r="D9">
        <v>0</v>
      </c>
      <c r="E9">
        <v>3</v>
      </c>
      <c r="F9">
        <v>2</v>
      </c>
      <c r="G9">
        <v>0</v>
      </c>
      <c r="H9">
        <v>0</v>
      </c>
      <c r="I9">
        <f t="shared" si="0"/>
        <v>9</v>
      </c>
      <c r="J9">
        <v>1.2</v>
      </c>
      <c r="K9">
        <v>50</v>
      </c>
      <c r="L9">
        <f t="shared" si="1"/>
        <v>7</v>
      </c>
      <c r="M9">
        <f t="shared" si="2"/>
        <v>2</v>
      </c>
      <c r="N9">
        <f t="shared" si="3"/>
        <v>9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x14ac:dyDescent="0.2">
      <c r="A10" t="s">
        <v>704</v>
      </c>
      <c r="B10" t="s">
        <v>26</v>
      </c>
      <c r="C10">
        <v>71</v>
      </c>
      <c r="D10">
        <v>1</v>
      </c>
      <c r="J10">
        <v>1.2</v>
      </c>
      <c r="L10">
        <v>71</v>
      </c>
      <c r="M10">
        <v>1</v>
      </c>
      <c r="N10">
        <f t="shared" si="3"/>
        <v>72</v>
      </c>
    </row>
    <row r="11" spans="1:27" x14ac:dyDescent="0.2">
      <c r="A11" t="s">
        <v>706</v>
      </c>
      <c r="B11" t="s">
        <v>26</v>
      </c>
      <c r="C11">
        <v>10</v>
      </c>
      <c r="D11">
        <v>1</v>
      </c>
      <c r="J11">
        <v>1.2</v>
      </c>
      <c r="L11">
        <v>10</v>
      </c>
      <c r="M11">
        <v>1</v>
      </c>
      <c r="N11">
        <f t="shared" si="3"/>
        <v>11</v>
      </c>
    </row>
    <row r="12" spans="1:27" x14ac:dyDescent="0.2">
      <c r="A12" t="s">
        <v>522</v>
      </c>
      <c r="B12" t="s">
        <v>26</v>
      </c>
      <c r="C12">
        <v>0</v>
      </c>
      <c r="D12">
        <v>0</v>
      </c>
      <c r="J12">
        <v>1.2</v>
      </c>
      <c r="L12">
        <v>0</v>
      </c>
      <c r="M12">
        <v>0</v>
      </c>
      <c r="N12">
        <f t="shared" si="3"/>
        <v>0</v>
      </c>
    </row>
    <row r="13" spans="1:27" x14ac:dyDescent="0.2">
      <c r="A13" t="s">
        <v>523</v>
      </c>
      <c r="B13" t="s">
        <v>26</v>
      </c>
      <c r="C13">
        <v>5</v>
      </c>
      <c r="D13">
        <v>1</v>
      </c>
      <c r="E13">
        <v>4</v>
      </c>
      <c r="F13">
        <v>0</v>
      </c>
      <c r="G13">
        <v>3</v>
      </c>
      <c r="H13">
        <v>0</v>
      </c>
      <c r="I13">
        <f t="shared" si="0"/>
        <v>13</v>
      </c>
      <c r="J13">
        <v>1.2</v>
      </c>
      <c r="K13">
        <v>50</v>
      </c>
      <c r="L13">
        <f t="shared" si="1"/>
        <v>9</v>
      </c>
      <c r="M13">
        <f t="shared" si="2"/>
        <v>4</v>
      </c>
      <c r="N13">
        <f t="shared" si="3"/>
        <v>13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27" x14ac:dyDescent="0.2">
      <c r="A14" t="s">
        <v>524</v>
      </c>
      <c r="B14" t="s">
        <v>26</v>
      </c>
      <c r="C14">
        <v>2</v>
      </c>
      <c r="D14">
        <v>6</v>
      </c>
      <c r="E14">
        <v>5</v>
      </c>
      <c r="F14">
        <v>6</v>
      </c>
      <c r="G14">
        <v>1</v>
      </c>
      <c r="H14">
        <v>1</v>
      </c>
      <c r="I14">
        <f t="shared" si="0"/>
        <v>21</v>
      </c>
      <c r="J14">
        <v>1.2</v>
      </c>
      <c r="K14">
        <v>50</v>
      </c>
      <c r="L14">
        <f t="shared" si="1"/>
        <v>8</v>
      </c>
      <c r="M14">
        <f t="shared" si="2"/>
        <v>13</v>
      </c>
      <c r="N14">
        <f t="shared" si="3"/>
        <v>21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1:27" x14ac:dyDescent="0.2">
      <c r="A15" t="s">
        <v>525</v>
      </c>
      <c r="B15" t="s">
        <v>26</v>
      </c>
      <c r="C15">
        <v>1</v>
      </c>
      <c r="D15">
        <v>3</v>
      </c>
      <c r="E15">
        <v>1</v>
      </c>
      <c r="F15">
        <v>2</v>
      </c>
      <c r="G15">
        <v>1</v>
      </c>
      <c r="H15">
        <v>0</v>
      </c>
      <c r="I15">
        <f t="shared" si="0"/>
        <v>8</v>
      </c>
      <c r="J15">
        <v>1.2</v>
      </c>
      <c r="K15">
        <v>50</v>
      </c>
      <c r="L15">
        <f t="shared" si="1"/>
        <v>2</v>
      </c>
      <c r="M15">
        <f t="shared" si="2"/>
        <v>6</v>
      </c>
      <c r="N15">
        <f t="shared" si="3"/>
        <v>8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x14ac:dyDescent="0.2">
      <c r="A16" t="s">
        <v>526</v>
      </c>
      <c r="B16" t="s">
        <v>26</v>
      </c>
      <c r="C16">
        <v>0</v>
      </c>
      <c r="D16">
        <v>3</v>
      </c>
      <c r="E16">
        <v>1</v>
      </c>
      <c r="F16">
        <v>0</v>
      </c>
      <c r="G16">
        <v>0</v>
      </c>
      <c r="H16">
        <v>0</v>
      </c>
      <c r="I16">
        <f t="shared" si="0"/>
        <v>4</v>
      </c>
      <c r="J16">
        <v>1.2</v>
      </c>
      <c r="K16">
        <v>50</v>
      </c>
      <c r="L16">
        <f t="shared" si="1"/>
        <v>1</v>
      </c>
      <c r="M16">
        <f t="shared" si="2"/>
        <v>3</v>
      </c>
      <c r="N16">
        <f t="shared" si="3"/>
        <v>4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x14ac:dyDescent="0.2">
      <c r="A17" t="s">
        <v>709</v>
      </c>
      <c r="B17" t="s">
        <v>26</v>
      </c>
      <c r="C17">
        <v>3</v>
      </c>
      <c r="D17">
        <v>0</v>
      </c>
      <c r="J17">
        <v>1.2</v>
      </c>
      <c r="L17">
        <v>3</v>
      </c>
      <c r="M17">
        <v>0</v>
      </c>
      <c r="N17">
        <f t="shared" si="3"/>
        <v>3</v>
      </c>
    </row>
    <row r="18" spans="1:27" x14ac:dyDescent="0.2">
      <c r="A18" t="s">
        <v>711</v>
      </c>
      <c r="B18" t="s">
        <v>26</v>
      </c>
      <c r="C18">
        <v>0</v>
      </c>
      <c r="D18">
        <v>0</v>
      </c>
      <c r="J18">
        <v>1.2</v>
      </c>
      <c r="L18">
        <v>0</v>
      </c>
      <c r="M18">
        <v>0</v>
      </c>
      <c r="N18">
        <f t="shared" si="3"/>
        <v>0</v>
      </c>
    </row>
    <row r="19" spans="1:27" x14ac:dyDescent="0.2">
      <c r="A19" t="s">
        <v>713</v>
      </c>
      <c r="B19" t="s">
        <v>795</v>
      </c>
      <c r="C19">
        <v>1</v>
      </c>
      <c r="D19">
        <v>0</v>
      </c>
      <c r="J19">
        <v>1.2</v>
      </c>
      <c r="L19">
        <v>1</v>
      </c>
      <c r="M19">
        <v>0</v>
      </c>
      <c r="N19">
        <f t="shared" si="3"/>
        <v>1</v>
      </c>
    </row>
    <row r="20" spans="1:27" x14ac:dyDescent="0.2">
      <c r="A20" t="s">
        <v>715</v>
      </c>
      <c r="B20" t="s">
        <v>795</v>
      </c>
      <c r="C20">
        <v>0</v>
      </c>
      <c r="D20">
        <v>0</v>
      </c>
      <c r="J20">
        <v>1.2</v>
      </c>
      <c r="L20">
        <v>0</v>
      </c>
      <c r="M20">
        <v>0</v>
      </c>
      <c r="N20">
        <f t="shared" si="3"/>
        <v>0</v>
      </c>
    </row>
    <row r="21" spans="1:27" x14ac:dyDescent="0.2">
      <c r="A21" t="s">
        <v>716</v>
      </c>
      <c r="B21" t="s">
        <v>795</v>
      </c>
      <c r="C21">
        <v>8</v>
      </c>
      <c r="D21">
        <v>0</v>
      </c>
      <c r="J21">
        <v>1.2</v>
      </c>
      <c r="L21">
        <v>8</v>
      </c>
      <c r="M21">
        <v>0</v>
      </c>
      <c r="N21">
        <f t="shared" si="3"/>
        <v>8</v>
      </c>
    </row>
    <row r="22" spans="1:27" x14ac:dyDescent="0.2">
      <c r="A22" t="s">
        <v>528</v>
      </c>
      <c r="B22" t="s">
        <v>26</v>
      </c>
      <c r="C22">
        <v>4</v>
      </c>
      <c r="D22">
        <v>1</v>
      </c>
      <c r="E22">
        <v>6</v>
      </c>
      <c r="F22">
        <v>6</v>
      </c>
      <c r="G22">
        <v>3</v>
      </c>
      <c r="H22">
        <v>0</v>
      </c>
      <c r="I22">
        <f t="shared" si="0"/>
        <v>20</v>
      </c>
      <c r="J22">
        <v>1.2</v>
      </c>
      <c r="K22">
        <v>50</v>
      </c>
      <c r="L22">
        <f t="shared" si="1"/>
        <v>10</v>
      </c>
      <c r="M22">
        <f t="shared" si="2"/>
        <v>10</v>
      </c>
      <c r="N22">
        <f t="shared" si="3"/>
        <v>20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x14ac:dyDescent="0.2">
      <c r="A23" t="s">
        <v>529</v>
      </c>
      <c r="B23" t="s">
        <v>26</v>
      </c>
      <c r="C23">
        <v>9</v>
      </c>
      <c r="D23">
        <v>1</v>
      </c>
      <c r="E23">
        <v>5</v>
      </c>
      <c r="F23">
        <v>3</v>
      </c>
      <c r="G23">
        <v>0</v>
      </c>
      <c r="H23">
        <v>0</v>
      </c>
      <c r="I23">
        <f t="shared" si="0"/>
        <v>18</v>
      </c>
      <c r="J23">
        <v>1.2</v>
      </c>
      <c r="K23">
        <v>50</v>
      </c>
      <c r="L23">
        <f t="shared" si="1"/>
        <v>14</v>
      </c>
      <c r="M23">
        <f t="shared" si="2"/>
        <v>4</v>
      </c>
      <c r="N23">
        <f t="shared" si="3"/>
        <v>18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x14ac:dyDescent="0.2">
      <c r="A24" t="s">
        <v>527</v>
      </c>
      <c r="B24" t="s">
        <v>26</v>
      </c>
      <c r="C24">
        <v>6</v>
      </c>
      <c r="D24">
        <v>0</v>
      </c>
      <c r="E24">
        <v>4</v>
      </c>
      <c r="F24">
        <v>1</v>
      </c>
      <c r="G24">
        <v>3</v>
      </c>
      <c r="H24">
        <v>0</v>
      </c>
      <c r="I24">
        <f t="shared" si="0"/>
        <v>14</v>
      </c>
      <c r="J24">
        <v>1.2</v>
      </c>
      <c r="K24">
        <v>50</v>
      </c>
      <c r="L24">
        <f t="shared" si="1"/>
        <v>10</v>
      </c>
      <c r="M24">
        <f t="shared" si="2"/>
        <v>4</v>
      </c>
      <c r="N24">
        <f t="shared" si="3"/>
        <v>14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x14ac:dyDescent="0.2">
      <c r="A25" t="s">
        <v>530</v>
      </c>
      <c r="B25" t="s">
        <v>26</v>
      </c>
      <c r="C25">
        <v>7</v>
      </c>
      <c r="D25">
        <v>11</v>
      </c>
      <c r="E25">
        <v>0</v>
      </c>
      <c r="F25">
        <v>2</v>
      </c>
      <c r="G25">
        <v>1</v>
      </c>
      <c r="H25">
        <v>0</v>
      </c>
      <c r="I25">
        <f t="shared" si="0"/>
        <v>21</v>
      </c>
      <c r="J25">
        <v>1.2</v>
      </c>
      <c r="K25">
        <v>50</v>
      </c>
      <c r="L25">
        <f t="shared" si="1"/>
        <v>7</v>
      </c>
      <c r="M25">
        <f t="shared" si="2"/>
        <v>14</v>
      </c>
      <c r="N25">
        <f t="shared" si="3"/>
        <v>21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x14ac:dyDescent="0.2">
      <c r="A26" t="s">
        <v>531</v>
      </c>
      <c r="B26" t="s">
        <v>26</v>
      </c>
      <c r="C26">
        <v>4</v>
      </c>
      <c r="D26">
        <v>1</v>
      </c>
      <c r="E26">
        <v>2</v>
      </c>
      <c r="F26">
        <v>0</v>
      </c>
      <c r="G26">
        <v>0</v>
      </c>
      <c r="H26">
        <v>0</v>
      </c>
      <c r="I26">
        <f t="shared" si="0"/>
        <v>7</v>
      </c>
      <c r="J26">
        <v>1.2</v>
      </c>
      <c r="K26">
        <v>50</v>
      </c>
      <c r="L26">
        <f t="shared" si="1"/>
        <v>6</v>
      </c>
      <c r="M26">
        <f t="shared" si="2"/>
        <v>1</v>
      </c>
      <c r="N26">
        <f t="shared" si="3"/>
        <v>7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1:27" x14ac:dyDescent="0.2">
      <c r="A27" t="s">
        <v>532</v>
      </c>
      <c r="B27" t="s">
        <v>26</v>
      </c>
      <c r="C27">
        <v>5</v>
      </c>
      <c r="D27">
        <v>0</v>
      </c>
      <c r="E27">
        <v>2</v>
      </c>
      <c r="F27">
        <v>0</v>
      </c>
      <c r="G27">
        <v>0</v>
      </c>
      <c r="H27">
        <v>0</v>
      </c>
      <c r="I27">
        <f t="shared" si="0"/>
        <v>7</v>
      </c>
      <c r="J27">
        <v>1.2</v>
      </c>
      <c r="K27">
        <v>50</v>
      </c>
      <c r="L27">
        <f t="shared" si="1"/>
        <v>7</v>
      </c>
      <c r="M27">
        <f t="shared" si="2"/>
        <v>0</v>
      </c>
      <c r="N27">
        <f t="shared" si="3"/>
        <v>7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1:27" x14ac:dyDescent="0.2">
      <c r="A28" t="s">
        <v>718</v>
      </c>
      <c r="B28" t="s">
        <v>795</v>
      </c>
      <c r="C28">
        <v>0</v>
      </c>
      <c r="D28">
        <v>0</v>
      </c>
      <c r="J28">
        <v>20</v>
      </c>
      <c r="L28">
        <v>0</v>
      </c>
      <c r="M28">
        <v>0</v>
      </c>
      <c r="N28">
        <f t="shared" si="3"/>
        <v>0</v>
      </c>
    </row>
    <row r="29" spans="1:27" x14ac:dyDescent="0.2">
      <c r="A29" t="s">
        <v>720</v>
      </c>
      <c r="B29" t="s">
        <v>795</v>
      </c>
      <c r="C29">
        <v>2</v>
      </c>
      <c r="D29">
        <v>0</v>
      </c>
      <c r="J29">
        <v>1.2</v>
      </c>
      <c r="L29">
        <v>2</v>
      </c>
      <c r="M29">
        <v>0</v>
      </c>
      <c r="N29">
        <f t="shared" si="3"/>
        <v>2</v>
      </c>
    </row>
    <row r="30" spans="1:27" x14ac:dyDescent="0.2">
      <c r="A30" t="s">
        <v>722</v>
      </c>
      <c r="B30" t="s">
        <v>796</v>
      </c>
      <c r="C30">
        <v>10</v>
      </c>
      <c r="D30">
        <v>1</v>
      </c>
      <c r="J30">
        <v>20</v>
      </c>
      <c r="L30">
        <v>10</v>
      </c>
      <c r="M30">
        <v>1</v>
      </c>
      <c r="N30">
        <f t="shared" si="3"/>
        <v>11</v>
      </c>
    </row>
    <row r="31" spans="1:27" x14ac:dyDescent="0.2">
      <c r="A31" t="s">
        <v>724</v>
      </c>
      <c r="B31" t="s">
        <v>796</v>
      </c>
      <c r="C31">
        <v>0</v>
      </c>
      <c r="D31">
        <v>0</v>
      </c>
      <c r="J31">
        <v>1.2</v>
      </c>
      <c r="L31">
        <v>0</v>
      </c>
      <c r="M31">
        <v>0</v>
      </c>
      <c r="N31">
        <f t="shared" si="3"/>
        <v>0</v>
      </c>
    </row>
    <row r="32" spans="1:27" x14ac:dyDescent="0.2">
      <c r="A32" t="s">
        <v>726</v>
      </c>
      <c r="B32" t="s">
        <v>796</v>
      </c>
      <c r="C32">
        <v>0</v>
      </c>
      <c r="D32">
        <v>0</v>
      </c>
      <c r="J32">
        <v>20</v>
      </c>
      <c r="L32">
        <v>0</v>
      </c>
      <c r="M32">
        <v>0</v>
      </c>
      <c r="N32">
        <f t="shared" si="3"/>
        <v>0</v>
      </c>
    </row>
    <row r="33" spans="1:27" x14ac:dyDescent="0.2">
      <c r="A33" t="s">
        <v>728</v>
      </c>
      <c r="B33" t="s">
        <v>796</v>
      </c>
      <c r="C33">
        <v>4</v>
      </c>
      <c r="D33">
        <v>0</v>
      </c>
      <c r="J33">
        <v>1.2</v>
      </c>
      <c r="L33">
        <v>4</v>
      </c>
      <c r="M33">
        <v>0</v>
      </c>
      <c r="N33">
        <f t="shared" si="3"/>
        <v>4</v>
      </c>
    </row>
    <row r="34" spans="1:27" x14ac:dyDescent="0.2">
      <c r="A34" t="s">
        <v>730</v>
      </c>
      <c r="B34" t="s">
        <v>796</v>
      </c>
      <c r="C34">
        <v>2</v>
      </c>
      <c r="D34">
        <v>0</v>
      </c>
      <c r="J34">
        <v>20</v>
      </c>
      <c r="L34">
        <v>2</v>
      </c>
      <c r="M34">
        <v>0</v>
      </c>
      <c r="N34">
        <f t="shared" si="3"/>
        <v>2</v>
      </c>
    </row>
    <row r="35" spans="1:27" x14ac:dyDescent="0.2">
      <c r="A35" t="s">
        <v>732</v>
      </c>
      <c r="B35" t="s">
        <v>796</v>
      </c>
      <c r="C35">
        <v>3</v>
      </c>
      <c r="D35">
        <v>0</v>
      </c>
      <c r="J35">
        <v>10</v>
      </c>
      <c r="L35">
        <v>3</v>
      </c>
      <c r="M35">
        <v>0</v>
      </c>
      <c r="N35">
        <f t="shared" si="3"/>
        <v>3</v>
      </c>
    </row>
    <row r="36" spans="1:27" x14ac:dyDescent="0.2">
      <c r="A36" t="s">
        <v>734</v>
      </c>
      <c r="B36" t="s">
        <v>796</v>
      </c>
      <c r="C36">
        <v>0</v>
      </c>
      <c r="D36">
        <v>0</v>
      </c>
      <c r="J36">
        <v>1.2</v>
      </c>
      <c r="L36">
        <v>0</v>
      </c>
      <c r="M36">
        <v>0</v>
      </c>
      <c r="N36">
        <f t="shared" si="3"/>
        <v>0</v>
      </c>
    </row>
    <row r="37" spans="1:27" x14ac:dyDescent="0.2">
      <c r="A37" s="62" t="s">
        <v>736</v>
      </c>
      <c r="B37" s="62" t="s">
        <v>797</v>
      </c>
      <c r="C37" s="62">
        <v>12</v>
      </c>
      <c r="D37" s="62">
        <v>8</v>
      </c>
      <c r="E37" s="62"/>
      <c r="F37" s="62"/>
      <c r="G37" s="62"/>
      <c r="H37" s="62"/>
      <c r="I37" s="62"/>
      <c r="J37" s="62">
        <v>20</v>
      </c>
      <c r="K37" s="62"/>
      <c r="L37" s="62">
        <v>12</v>
      </c>
      <c r="M37" s="62">
        <v>8</v>
      </c>
      <c r="N37">
        <f t="shared" si="3"/>
        <v>20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spans="1:27" x14ac:dyDescent="0.2">
      <c r="A38" s="62" t="s">
        <v>738</v>
      </c>
      <c r="B38" s="62" t="s">
        <v>797</v>
      </c>
      <c r="C38" s="62">
        <v>10</v>
      </c>
      <c r="D38" s="62">
        <v>9</v>
      </c>
      <c r="E38" s="62"/>
      <c r="F38" s="62"/>
      <c r="G38" s="62"/>
      <c r="H38" s="62"/>
      <c r="I38" s="62"/>
      <c r="J38" s="62">
        <v>1.2</v>
      </c>
      <c r="K38" s="62"/>
      <c r="L38" s="62">
        <v>10</v>
      </c>
      <c r="M38" s="62">
        <v>9</v>
      </c>
      <c r="N38">
        <f t="shared" si="3"/>
        <v>19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spans="1:27" x14ac:dyDescent="0.2">
      <c r="A39" s="62" t="s">
        <v>740</v>
      </c>
      <c r="B39" s="62" t="s">
        <v>797</v>
      </c>
      <c r="C39" s="62">
        <v>7</v>
      </c>
      <c r="D39" s="62">
        <v>2</v>
      </c>
      <c r="E39" s="62"/>
      <c r="F39" s="62"/>
      <c r="G39" s="62"/>
      <c r="H39" s="62"/>
      <c r="I39" s="62"/>
      <c r="J39" s="62">
        <v>20</v>
      </c>
      <c r="K39" s="62"/>
      <c r="L39" s="62">
        <v>7</v>
      </c>
      <c r="M39" s="62">
        <v>2</v>
      </c>
      <c r="N39">
        <f t="shared" si="3"/>
        <v>9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spans="1:27" x14ac:dyDescent="0.2">
      <c r="A40" s="62" t="s">
        <v>742</v>
      </c>
      <c r="B40" s="62" t="s">
        <v>797</v>
      </c>
      <c r="C40" s="62">
        <v>12</v>
      </c>
      <c r="D40" s="62">
        <v>10</v>
      </c>
      <c r="E40" s="62"/>
      <c r="F40" s="62"/>
      <c r="G40" s="62"/>
      <c r="H40" s="62"/>
      <c r="I40" s="62"/>
      <c r="J40" s="62">
        <v>1.2</v>
      </c>
      <c r="K40" s="62"/>
      <c r="L40" s="62">
        <v>12</v>
      </c>
      <c r="M40" s="62">
        <v>10</v>
      </c>
      <c r="N40">
        <f t="shared" si="3"/>
        <v>22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spans="1:27" x14ac:dyDescent="0.2">
      <c r="A41" s="62" t="s">
        <v>744</v>
      </c>
      <c r="B41" s="62" t="s">
        <v>797</v>
      </c>
      <c r="C41" s="62">
        <v>15</v>
      </c>
      <c r="D41" s="62">
        <v>5</v>
      </c>
      <c r="E41" s="62"/>
      <c r="F41" s="62"/>
      <c r="G41" s="62"/>
      <c r="H41" s="62"/>
      <c r="I41" s="62"/>
      <c r="J41" s="62">
        <v>20</v>
      </c>
      <c r="K41" s="62"/>
      <c r="L41" s="62">
        <v>15</v>
      </c>
      <c r="M41" s="62">
        <v>5</v>
      </c>
      <c r="N41">
        <f t="shared" si="3"/>
        <v>20</v>
      </c>
      <c r="O41" s="62"/>
    </row>
    <row r="42" spans="1:27" x14ac:dyDescent="0.2">
      <c r="A42" s="62" t="s">
        <v>745</v>
      </c>
      <c r="B42" s="62" t="s">
        <v>797</v>
      </c>
      <c r="C42" s="62">
        <v>9</v>
      </c>
      <c r="D42" s="62">
        <v>7</v>
      </c>
      <c r="E42" s="62"/>
      <c r="F42" s="62"/>
      <c r="G42" s="62"/>
      <c r="H42" s="62"/>
      <c r="I42" s="62"/>
      <c r="J42" s="62">
        <v>1.2</v>
      </c>
      <c r="K42" s="62"/>
      <c r="L42" s="62">
        <v>9</v>
      </c>
      <c r="M42" s="62">
        <v>7</v>
      </c>
      <c r="N42">
        <f t="shared" si="3"/>
        <v>16</v>
      </c>
      <c r="O42" s="62"/>
    </row>
    <row r="43" spans="1:27" x14ac:dyDescent="0.2">
      <c r="A43" t="s">
        <v>747</v>
      </c>
      <c r="B43" s="62" t="s">
        <v>795</v>
      </c>
      <c r="C43">
        <v>8</v>
      </c>
      <c r="D43">
        <v>1</v>
      </c>
      <c r="J43" s="62">
        <v>1.2</v>
      </c>
      <c r="L43">
        <v>8</v>
      </c>
      <c r="M43">
        <v>1</v>
      </c>
      <c r="N43">
        <f t="shared" si="3"/>
        <v>9</v>
      </c>
    </row>
    <row r="44" spans="1:27" x14ac:dyDescent="0.2">
      <c r="A44" t="s">
        <v>749</v>
      </c>
      <c r="B44" s="62" t="s">
        <v>795</v>
      </c>
      <c r="C44">
        <v>12</v>
      </c>
      <c r="D44">
        <v>2</v>
      </c>
      <c r="J44" s="62">
        <v>1.2</v>
      </c>
      <c r="L44">
        <v>12</v>
      </c>
      <c r="M44">
        <v>2</v>
      </c>
      <c r="N44">
        <f t="shared" si="3"/>
        <v>14</v>
      </c>
    </row>
    <row r="45" spans="1:27" x14ac:dyDescent="0.2">
      <c r="A45" t="s">
        <v>751</v>
      </c>
      <c r="B45" s="62" t="s">
        <v>795</v>
      </c>
      <c r="C45">
        <v>0</v>
      </c>
      <c r="D45">
        <v>0</v>
      </c>
      <c r="J45" s="62">
        <v>20</v>
      </c>
      <c r="L45">
        <v>0</v>
      </c>
      <c r="M45">
        <v>0</v>
      </c>
      <c r="N45">
        <f t="shared" si="3"/>
        <v>0</v>
      </c>
    </row>
    <row r="46" spans="1:27" x14ac:dyDescent="0.2">
      <c r="A46" t="s">
        <v>753</v>
      </c>
      <c r="B46" s="62" t="s">
        <v>795</v>
      </c>
      <c r="C46">
        <v>0</v>
      </c>
      <c r="D46">
        <v>0</v>
      </c>
      <c r="J46" s="62">
        <v>10</v>
      </c>
      <c r="L46">
        <v>0</v>
      </c>
      <c r="M46">
        <v>0</v>
      </c>
      <c r="N46">
        <f t="shared" si="3"/>
        <v>0</v>
      </c>
    </row>
    <row r="47" spans="1:27" x14ac:dyDescent="0.2">
      <c r="A47" t="s">
        <v>755</v>
      </c>
      <c r="B47" s="62" t="s">
        <v>795</v>
      </c>
      <c r="C47">
        <v>0</v>
      </c>
      <c r="D47">
        <v>0</v>
      </c>
      <c r="J47" s="62">
        <v>20</v>
      </c>
      <c r="L47">
        <v>0</v>
      </c>
      <c r="M47">
        <v>0</v>
      </c>
      <c r="N47">
        <f t="shared" si="3"/>
        <v>0</v>
      </c>
    </row>
    <row r="48" spans="1:27" x14ac:dyDescent="0.2">
      <c r="A48" t="s">
        <v>798</v>
      </c>
      <c r="B48" s="62" t="s">
        <v>795</v>
      </c>
      <c r="C48">
        <v>0</v>
      </c>
      <c r="D48">
        <v>0</v>
      </c>
      <c r="J48" s="62">
        <v>1.2</v>
      </c>
      <c r="L48">
        <v>0</v>
      </c>
      <c r="M48">
        <v>0</v>
      </c>
      <c r="N48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2B24-28AA-944B-A017-6CF54951744E}">
  <dimension ref="A1:XFC96"/>
  <sheetViews>
    <sheetView workbookViewId="0">
      <selection activeCell="P35" sqref="P35"/>
    </sheetView>
  </sheetViews>
  <sheetFormatPr baseColWidth="10" defaultRowHeight="16" x14ac:dyDescent="0.2"/>
  <cols>
    <col min="1" max="1" width="33.1640625" bestFit="1" customWidth="1"/>
    <col min="2" max="2" width="33.1640625" customWidth="1"/>
    <col min="4" max="4" width="12" bestFit="1" customWidth="1"/>
    <col min="15" max="15" width="16.33203125" bestFit="1" customWidth="1"/>
  </cols>
  <sheetData>
    <row r="1" spans="1:15" x14ac:dyDescent="0.2">
      <c r="A1" t="s">
        <v>801</v>
      </c>
      <c r="B1" t="s">
        <v>800</v>
      </c>
      <c r="C1" t="s">
        <v>650</v>
      </c>
      <c r="D1" t="s">
        <v>802</v>
      </c>
      <c r="E1" t="s">
        <v>808</v>
      </c>
      <c r="F1" t="s">
        <v>515</v>
      </c>
      <c r="G1" t="s">
        <v>516</v>
      </c>
      <c r="H1" t="s">
        <v>809</v>
      </c>
      <c r="I1" t="s">
        <v>634</v>
      </c>
      <c r="J1" t="s">
        <v>697</v>
      </c>
      <c r="K1" t="s">
        <v>696</v>
      </c>
      <c r="L1" s="79" t="s">
        <v>650</v>
      </c>
      <c r="M1" s="79" t="s">
        <v>700</v>
      </c>
      <c r="N1" t="s">
        <v>634</v>
      </c>
      <c r="O1" t="s">
        <v>805</v>
      </c>
    </row>
    <row r="2" spans="1:15" x14ac:dyDescent="0.2">
      <c r="A2" s="62" t="s">
        <v>533</v>
      </c>
      <c r="B2" s="62" t="s">
        <v>26</v>
      </c>
      <c r="C2" s="62">
        <v>7</v>
      </c>
      <c r="D2" s="62">
        <v>5</v>
      </c>
      <c r="E2" s="62">
        <v>7</v>
      </c>
      <c r="F2" s="62">
        <v>19</v>
      </c>
      <c r="G2" s="62">
        <v>4</v>
      </c>
      <c r="H2" s="62">
        <v>1</v>
      </c>
      <c r="I2" s="62">
        <v>43</v>
      </c>
      <c r="J2" s="62">
        <v>1.2</v>
      </c>
      <c r="K2" s="62">
        <v>50</v>
      </c>
      <c r="L2" s="62">
        <v>15</v>
      </c>
      <c r="M2" s="62">
        <v>28</v>
      </c>
      <c r="N2">
        <f>SUM(L2,M2)</f>
        <v>43</v>
      </c>
    </row>
    <row r="3" spans="1:15" x14ac:dyDescent="0.2">
      <c r="A3" t="s">
        <v>759</v>
      </c>
      <c r="B3" s="62" t="s">
        <v>26</v>
      </c>
      <c r="C3">
        <v>78</v>
      </c>
      <c r="D3">
        <v>2</v>
      </c>
      <c r="E3" s="62"/>
      <c r="F3" s="62"/>
      <c r="G3" s="62"/>
      <c r="H3" s="62"/>
      <c r="I3" s="62"/>
      <c r="J3" s="62">
        <v>1.2</v>
      </c>
      <c r="K3" s="62">
        <v>5000</v>
      </c>
      <c r="L3">
        <v>78</v>
      </c>
      <c r="M3">
        <v>2</v>
      </c>
      <c r="N3">
        <f t="shared" ref="N3:N67" si="0">SUM(L3,M3)</f>
        <v>80</v>
      </c>
    </row>
    <row r="4" spans="1:15" x14ac:dyDescent="0.2">
      <c r="A4" s="62" t="s">
        <v>667</v>
      </c>
      <c r="B4" s="62" t="s">
        <v>26</v>
      </c>
      <c r="C4" s="62">
        <v>141</v>
      </c>
      <c r="D4" s="62">
        <v>25</v>
      </c>
      <c r="E4" s="62">
        <v>59</v>
      </c>
      <c r="F4" s="62">
        <v>413</v>
      </c>
      <c r="G4" s="62">
        <v>3</v>
      </c>
      <c r="H4" s="62">
        <v>4</v>
      </c>
      <c r="I4" s="62">
        <v>645</v>
      </c>
      <c r="J4" s="62">
        <v>1.2</v>
      </c>
      <c r="K4" s="62">
        <v>5100</v>
      </c>
      <c r="L4" s="62">
        <v>204</v>
      </c>
      <c r="M4" s="62">
        <v>441</v>
      </c>
      <c r="N4">
        <f t="shared" si="0"/>
        <v>645</v>
      </c>
    </row>
    <row r="5" spans="1:15" x14ac:dyDescent="0.2">
      <c r="A5" s="62" t="s">
        <v>668</v>
      </c>
      <c r="B5" s="62" t="s">
        <v>26</v>
      </c>
      <c r="C5" s="62">
        <v>61</v>
      </c>
      <c r="D5" s="62">
        <v>28</v>
      </c>
      <c r="E5" s="62">
        <v>36</v>
      </c>
      <c r="F5" s="62">
        <v>133</v>
      </c>
      <c r="G5" s="62">
        <v>2</v>
      </c>
      <c r="H5" s="62">
        <v>0</v>
      </c>
      <c r="I5" s="62">
        <v>260</v>
      </c>
      <c r="J5" s="62">
        <v>1.2</v>
      </c>
      <c r="K5" s="62">
        <v>5100</v>
      </c>
      <c r="L5" s="62">
        <v>97</v>
      </c>
      <c r="M5" s="62">
        <v>163</v>
      </c>
      <c r="N5">
        <f t="shared" si="0"/>
        <v>260</v>
      </c>
    </row>
    <row r="6" spans="1:15" x14ac:dyDescent="0.2">
      <c r="A6" t="s">
        <v>758</v>
      </c>
      <c r="B6" s="62" t="s">
        <v>26</v>
      </c>
      <c r="C6">
        <v>36</v>
      </c>
      <c r="D6">
        <v>1</v>
      </c>
      <c r="E6" s="62"/>
      <c r="F6" s="62"/>
      <c r="G6" s="62"/>
      <c r="H6" s="62"/>
      <c r="I6" s="62"/>
      <c r="J6" s="62">
        <v>1.2</v>
      </c>
      <c r="K6" s="62">
        <v>5000</v>
      </c>
      <c r="L6">
        <v>36</v>
      </c>
      <c r="M6">
        <v>1</v>
      </c>
      <c r="N6">
        <f t="shared" si="0"/>
        <v>37</v>
      </c>
    </row>
    <row r="7" spans="1:15" x14ac:dyDescent="0.2">
      <c r="A7" s="62" t="s">
        <v>669</v>
      </c>
      <c r="B7" s="62" t="s">
        <v>26</v>
      </c>
      <c r="C7" s="62">
        <v>172</v>
      </c>
      <c r="D7" s="62">
        <v>18</v>
      </c>
      <c r="E7" s="62">
        <v>104</v>
      </c>
      <c r="F7" s="62">
        <v>168</v>
      </c>
      <c r="G7" s="62">
        <v>0</v>
      </c>
      <c r="H7" s="62">
        <v>4</v>
      </c>
      <c r="I7" s="62">
        <v>467</v>
      </c>
      <c r="J7" s="62">
        <v>1.2</v>
      </c>
      <c r="K7" s="62">
        <v>3800</v>
      </c>
      <c r="L7" s="62">
        <v>280</v>
      </c>
      <c r="M7" s="62">
        <v>186</v>
      </c>
      <c r="N7">
        <f t="shared" si="0"/>
        <v>466</v>
      </c>
    </row>
    <row r="8" spans="1:15" x14ac:dyDescent="0.2">
      <c r="A8" s="62" t="s">
        <v>670</v>
      </c>
      <c r="B8" s="62" t="s">
        <v>26</v>
      </c>
      <c r="C8" s="62">
        <v>47</v>
      </c>
      <c r="D8" s="62">
        <v>3</v>
      </c>
      <c r="E8" s="62">
        <v>21</v>
      </c>
      <c r="F8" s="62">
        <v>48</v>
      </c>
      <c r="G8" s="62">
        <v>3</v>
      </c>
      <c r="H8" s="62">
        <v>0</v>
      </c>
      <c r="I8" s="62">
        <v>125</v>
      </c>
      <c r="J8" s="62">
        <v>1.2</v>
      </c>
      <c r="K8" s="62">
        <v>4100</v>
      </c>
      <c r="L8" s="62">
        <v>68</v>
      </c>
      <c r="M8" s="62">
        <v>54</v>
      </c>
      <c r="N8">
        <f t="shared" si="0"/>
        <v>122</v>
      </c>
    </row>
    <row r="9" spans="1:15" x14ac:dyDescent="0.2">
      <c r="A9" s="62" t="s">
        <v>671</v>
      </c>
      <c r="B9" s="62" t="s">
        <v>26</v>
      </c>
      <c r="C9" s="62">
        <v>114</v>
      </c>
      <c r="D9" s="62">
        <v>3</v>
      </c>
      <c r="E9" s="62">
        <v>105</v>
      </c>
      <c r="F9" s="62">
        <v>136</v>
      </c>
      <c r="G9" s="62">
        <v>4</v>
      </c>
      <c r="H9" s="62">
        <v>2</v>
      </c>
      <c r="I9" s="62">
        <v>364</v>
      </c>
      <c r="J9" s="62">
        <v>1.2</v>
      </c>
      <c r="K9" s="62">
        <v>3900</v>
      </c>
      <c r="L9" s="62">
        <v>221</v>
      </c>
      <c r="M9" s="62">
        <v>143</v>
      </c>
      <c r="N9">
        <f t="shared" si="0"/>
        <v>364</v>
      </c>
    </row>
    <row r="10" spans="1:15" x14ac:dyDescent="0.2">
      <c r="A10" s="62" t="s">
        <v>672</v>
      </c>
      <c r="B10" s="62" t="s">
        <v>26</v>
      </c>
      <c r="C10" s="62">
        <v>302</v>
      </c>
      <c r="D10" s="62">
        <v>18</v>
      </c>
      <c r="E10" s="62">
        <v>191</v>
      </c>
      <c r="F10" s="62">
        <v>130</v>
      </c>
      <c r="G10" s="62">
        <v>2</v>
      </c>
      <c r="H10" s="62">
        <v>3</v>
      </c>
      <c r="I10" s="62">
        <v>646</v>
      </c>
      <c r="J10" s="62">
        <v>1.2</v>
      </c>
      <c r="K10" s="62">
        <v>4100</v>
      </c>
      <c r="L10" s="62">
        <v>496</v>
      </c>
      <c r="M10" s="62">
        <v>150</v>
      </c>
      <c r="N10">
        <f t="shared" si="0"/>
        <v>646</v>
      </c>
    </row>
    <row r="11" spans="1:15" x14ac:dyDescent="0.2">
      <c r="A11" s="62" t="s">
        <v>673</v>
      </c>
      <c r="B11" s="62" t="s">
        <v>26</v>
      </c>
      <c r="C11" s="62">
        <v>155</v>
      </c>
      <c r="D11" s="62">
        <v>8</v>
      </c>
      <c r="E11" s="62">
        <v>91</v>
      </c>
      <c r="F11" s="62">
        <v>71</v>
      </c>
      <c r="G11" s="62">
        <v>0</v>
      </c>
      <c r="H11" s="62">
        <v>0</v>
      </c>
      <c r="I11" s="62">
        <v>325</v>
      </c>
      <c r="J11" s="62">
        <v>1.2</v>
      </c>
      <c r="K11" s="62">
        <v>5100</v>
      </c>
      <c r="L11" s="62">
        <v>246</v>
      </c>
      <c r="M11" s="62">
        <v>79</v>
      </c>
      <c r="N11">
        <f t="shared" si="0"/>
        <v>325</v>
      </c>
    </row>
    <row r="12" spans="1:15" x14ac:dyDescent="0.2">
      <c r="A12" t="s">
        <v>760</v>
      </c>
      <c r="B12" s="62" t="s">
        <v>803</v>
      </c>
      <c r="C12">
        <v>13</v>
      </c>
      <c r="D12">
        <v>1</v>
      </c>
      <c r="E12" s="62"/>
      <c r="F12" s="62"/>
      <c r="G12" s="62"/>
      <c r="H12" s="62"/>
      <c r="I12" s="62"/>
      <c r="J12" s="62">
        <v>1.2</v>
      </c>
      <c r="K12" s="62">
        <v>800</v>
      </c>
      <c r="L12">
        <v>13</v>
      </c>
      <c r="M12">
        <v>1</v>
      </c>
      <c r="N12">
        <f t="shared" si="0"/>
        <v>14</v>
      </c>
    </row>
    <row r="13" spans="1:15" s="25" customFormat="1" x14ac:dyDescent="0.2">
      <c r="A13" s="25" t="s">
        <v>761</v>
      </c>
      <c r="B13" s="62" t="s">
        <v>803</v>
      </c>
      <c r="C13" s="25">
        <v>0</v>
      </c>
      <c r="D13" s="25">
        <v>0</v>
      </c>
      <c r="E13" s="70"/>
      <c r="F13" s="70"/>
      <c r="G13" s="70"/>
      <c r="H13" s="70"/>
      <c r="I13" s="70"/>
      <c r="J13" s="70">
        <v>20</v>
      </c>
      <c r="K13" s="62">
        <v>800</v>
      </c>
      <c r="L13" s="25">
        <v>0</v>
      </c>
      <c r="M13" s="25">
        <v>0</v>
      </c>
      <c r="N13">
        <f t="shared" si="0"/>
        <v>0</v>
      </c>
    </row>
    <row r="14" spans="1:15" x14ac:dyDescent="0.2">
      <c r="A14" t="s">
        <v>762</v>
      </c>
      <c r="B14" s="62" t="s">
        <v>803</v>
      </c>
      <c r="C14">
        <v>3</v>
      </c>
      <c r="D14">
        <v>1</v>
      </c>
      <c r="E14" s="62"/>
      <c r="F14" s="62"/>
      <c r="G14" s="62"/>
      <c r="I14" s="62"/>
      <c r="J14" s="62">
        <v>20</v>
      </c>
      <c r="K14" s="62">
        <v>800</v>
      </c>
      <c r="L14">
        <v>3</v>
      </c>
      <c r="M14">
        <v>1</v>
      </c>
      <c r="N14">
        <f t="shared" si="0"/>
        <v>4</v>
      </c>
    </row>
    <row r="15" spans="1:15" x14ac:dyDescent="0.2">
      <c r="A15" t="s">
        <v>764</v>
      </c>
      <c r="B15" s="62" t="s">
        <v>803</v>
      </c>
      <c r="C15">
        <v>0</v>
      </c>
      <c r="D15">
        <v>0</v>
      </c>
      <c r="E15" s="62"/>
      <c r="F15" s="62"/>
      <c r="G15" s="62"/>
      <c r="I15" s="62"/>
      <c r="J15" s="62">
        <v>10</v>
      </c>
      <c r="K15" s="62">
        <v>800</v>
      </c>
      <c r="L15">
        <v>0</v>
      </c>
      <c r="M15">
        <v>0</v>
      </c>
      <c r="N15">
        <f t="shared" si="0"/>
        <v>0</v>
      </c>
    </row>
    <row r="16" spans="1:15" x14ac:dyDescent="0.2">
      <c r="A16" t="s">
        <v>765</v>
      </c>
      <c r="B16" s="62" t="s">
        <v>803</v>
      </c>
      <c r="C16">
        <v>2</v>
      </c>
      <c r="D16">
        <v>0</v>
      </c>
      <c r="E16" s="62"/>
      <c r="F16" s="62"/>
      <c r="G16" s="62"/>
      <c r="H16" s="62"/>
      <c r="I16" s="62"/>
      <c r="J16" s="62">
        <v>1.2</v>
      </c>
      <c r="K16" s="62">
        <v>800</v>
      </c>
      <c r="L16">
        <v>2</v>
      </c>
      <c r="M16">
        <v>0</v>
      </c>
      <c r="N16">
        <f t="shared" si="0"/>
        <v>2</v>
      </c>
    </row>
    <row r="17" spans="1:1023 1027:2047 2051:3071 3075:4095 4099:5119 5123:6143 6147:7167 7171:8191 8195:9215 9219:10239 10243:11263 11267:12287 12291:13311 13315:14335 14339:15359 15363:16383" x14ac:dyDescent="0.2">
      <c r="A17" t="s">
        <v>763</v>
      </c>
      <c r="B17" s="62" t="s">
        <v>803</v>
      </c>
      <c r="C17">
        <v>2</v>
      </c>
      <c r="D17">
        <v>0</v>
      </c>
      <c r="E17" s="62"/>
      <c r="F17" s="62"/>
      <c r="G17" s="62"/>
      <c r="H17" s="62"/>
      <c r="I17" s="62"/>
      <c r="J17" s="62">
        <v>10</v>
      </c>
      <c r="K17" s="62">
        <v>800</v>
      </c>
      <c r="L17">
        <v>2</v>
      </c>
      <c r="M17">
        <v>0</v>
      </c>
      <c r="N17">
        <f t="shared" si="0"/>
        <v>2</v>
      </c>
    </row>
    <row r="18" spans="1:1023 1027:2047 2051:3071 3075:4095 4099:5119 5123:6143 6147:7167 7171:8191 8195:9215 9219:10239 10243:11263 11267:12287 12291:13311 13315:14335 14339:15359 15363:16383" x14ac:dyDescent="0.2">
      <c r="A18" t="s">
        <v>766</v>
      </c>
      <c r="B18" s="62" t="s">
        <v>796</v>
      </c>
      <c r="C18">
        <v>0</v>
      </c>
      <c r="D18">
        <v>0</v>
      </c>
      <c r="E18" s="62"/>
      <c r="F18" s="62"/>
      <c r="G18" s="62"/>
      <c r="H18" s="62"/>
      <c r="I18" s="62"/>
      <c r="J18" s="62">
        <v>20</v>
      </c>
      <c r="K18" s="62"/>
      <c r="L18">
        <v>0</v>
      </c>
      <c r="M18">
        <v>0</v>
      </c>
      <c r="N18">
        <f t="shared" si="0"/>
        <v>0</v>
      </c>
      <c r="O18" t="s">
        <v>804</v>
      </c>
    </row>
    <row r="19" spans="1:1023 1027:2047 2051:3071 3075:4095 4099:5119 5123:6143 6147:7167 7171:8191 8195:9215 9219:10239 10243:11263 11267:12287 12291:13311 13315:14335 14339:15359 15363:16383" x14ac:dyDescent="0.2">
      <c r="A19" t="s">
        <v>767</v>
      </c>
      <c r="B19" s="62" t="s">
        <v>796</v>
      </c>
      <c r="C19" s="62">
        <v>0</v>
      </c>
      <c r="D19" s="62">
        <v>0</v>
      </c>
      <c r="J19" s="62">
        <v>1.2</v>
      </c>
      <c r="L19" s="62">
        <v>0</v>
      </c>
      <c r="M19" s="62">
        <v>0</v>
      </c>
      <c r="N19">
        <f t="shared" si="0"/>
        <v>0</v>
      </c>
    </row>
    <row r="20" spans="1:1023 1027:2047 2051:3071 3075:4095 4099:5119 5123:6143 6147:7167 7171:8191 8195:9215 9219:10239 10243:11263 11267:12287 12291:13311 13315:14335 14339:15359 15363:16383" x14ac:dyDescent="0.2">
      <c r="A20" t="s">
        <v>768</v>
      </c>
      <c r="B20" s="62" t="s">
        <v>796</v>
      </c>
      <c r="C20" s="62">
        <v>1</v>
      </c>
      <c r="D20" s="62">
        <v>0</v>
      </c>
      <c r="J20" s="62">
        <v>1.2</v>
      </c>
      <c r="L20" s="62">
        <v>1</v>
      </c>
      <c r="M20" s="62">
        <v>0</v>
      </c>
      <c r="N20">
        <f t="shared" si="0"/>
        <v>1</v>
      </c>
    </row>
    <row r="21" spans="1:1023 1027:2047 2051:3071 3075:4095 4099:5119 5123:6143 6147:7167 7171:8191 8195:9215 9219:10239 10243:11263 11267:12287 12291:13311 13315:14335 14339:15359 15363:16383" x14ac:dyDescent="0.2">
      <c r="A21" s="62" t="s">
        <v>674</v>
      </c>
      <c r="B21" s="62" t="s">
        <v>26</v>
      </c>
      <c r="C21" s="62">
        <v>29</v>
      </c>
      <c r="D21" s="62">
        <v>0</v>
      </c>
      <c r="E21" s="62">
        <v>10</v>
      </c>
      <c r="F21" s="62">
        <v>101</v>
      </c>
      <c r="G21" s="62">
        <v>0</v>
      </c>
      <c r="H21" s="62">
        <v>0</v>
      </c>
      <c r="I21" s="62">
        <v>140</v>
      </c>
      <c r="J21" s="62">
        <v>0.4</v>
      </c>
      <c r="K21" s="62">
        <v>1100</v>
      </c>
      <c r="L21" s="62">
        <v>39</v>
      </c>
      <c r="M21" s="62">
        <v>101</v>
      </c>
      <c r="N21">
        <f t="shared" si="0"/>
        <v>140</v>
      </c>
    </row>
    <row r="22" spans="1:1023 1027:2047 2051:3071 3075:4095 4099:5119 5123:6143 6147:7167 7171:8191 8195:9215 9219:10239 10243:11263 11267:12287 12291:13311 13315:14335 14339:15359 15363:16383" x14ac:dyDescent="0.2">
      <c r="A22" t="s">
        <v>769</v>
      </c>
      <c r="B22" s="62" t="s">
        <v>26</v>
      </c>
      <c r="C22">
        <v>21</v>
      </c>
      <c r="D22">
        <v>4</v>
      </c>
      <c r="E22" s="62"/>
      <c r="F22" s="62"/>
      <c r="G22" s="62"/>
      <c r="H22" s="62"/>
      <c r="I22" s="62"/>
      <c r="J22" s="62">
        <v>0.4</v>
      </c>
      <c r="K22" s="62">
        <v>1000</v>
      </c>
      <c r="L22">
        <v>21</v>
      </c>
      <c r="M22">
        <v>4</v>
      </c>
      <c r="N22">
        <f t="shared" si="0"/>
        <v>25</v>
      </c>
    </row>
    <row r="23" spans="1:1023 1027:2047 2051:3071 3075:4095 4099:5119 5123:6143 6147:7167 7171:8191 8195:9215 9219:10239 10243:11263 11267:12287 12291:13311 13315:14335 14339:15359 15363:16383" x14ac:dyDescent="0.2">
      <c r="A23" s="62" t="s">
        <v>675</v>
      </c>
      <c r="B23" s="62" t="s">
        <v>26</v>
      </c>
      <c r="C23" s="62">
        <v>20</v>
      </c>
      <c r="D23" s="62">
        <v>1</v>
      </c>
      <c r="E23" s="62">
        <v>21</v>
      </c>
      <c r="F23" s="62">
        <v>28</v>
      </c>
      <c r="G23" s="62">
        <v>4</v>
      </c>
      <c r="H23" s="62">
        <v>0</v>
      </c>
      <c r="I23" s="62">
        <v>74</v>
      </c>
      <c r="J23" s="62">
        <v>0.4</v>
      </c>
      <c r="K23" s="62">
        <v>1200</v>
      </c>
      <c r="L23" s="62">
        <v>41</v>
      </c>
      <c r="M23" s="62">
        <v>33</v>
      </c>
      <c r="N23">
        <f t="shared" si="0"/>
        <v>74</v>
      </c>
    </row>
    <row r="24" spans="1:1023 1027:2047 2051:3071 3075:4095 4099:5119 5123:6143 6147:7167 7171:8191 8195:9215 9219:10239 10243:11263 11267:12287 12291:13311 13315:14335 14339:15359 15363:16383" x14ac:dyDescent="0.2">
      <c r="A24" s="62" t="s">
        <v>676</v>
      </c>
      <c r="B24" s="62" t="s">
        <v>26</v>
      </c>
      <c r="C24" s="62">
        <v>7</v>
      </c>
      <c r="D24" s="62">
        <v>0</v>
      </c>
      <c r="E24" s="62">
        <v>16</v>
      </c>
      <c r="F24" s="62">
        <v>15</v>
      </c>
      <c r="G24" s="62">
        <v>1</v>
      </c>
      <c r="H24" s="62">
        <v>0</v>
      </c>
      <c r="I24" s="62">
        <v>40</v>
      </c>
      <c r="J24" s="62">
        <v>0.4</v>
      </c>
      <c r="K24" s="62">
        <v>600</v>
      </c>
      <c r="L24" s="62">
        <v>23</v>
      </c>
      <c r="M24" s="62">
        <v>16</v>
      </c>
      <c r="N24">
        <f t="shared" si="0"/>
        <v>39</v>
      </c>
    </row>
    <row r="25" spans="1:1023 1027:2047 2051:3071 3075:4095 4099:5119 5123:6143 6147:7167 7171:8191 8195:9215 9219:10239 10243:11263 11267:12287 12291:13311 13315:14335 14339:15359 15363:16383" x14ac:dyDescent="0.2">
      <c r="A25" t="s">
        <v>799</v>
      </c>
      <c r="B25" s="62" t="s">
        <v>795</v>
      </c>
      <c r="C25" s="62"/>
      <c r="D25">
        <v>0</v>
      </c>
      <c r="E25">
        <v>0</v>
      </c>
      <c r="G25" s="62"/>
      <c r="K25" s="62"/>
      <c r="O25" s="62"/>
      <c r="S25" s="62"/>
      <c r="W25" s="62"/>
      <c r="AA25" s="62"/>
      <c r="AE25" s="62"/>
      <c r="AI25" s="62"/>
      <c r="AM25" s="62"/>
      <c r="AQ25" s="62"/>
      <c r="AU25" s="62"/>
      <c r="AY25" s="62"/>
      <c r="BC25" s="62"/>
      <c r="BG25" s="62"/>
      <c r="BK25" s="62"/>
      <c r="BO25" s="62"/>
      <c r="BS25" s="62"/>
      <c r="BW25" s="62"/>
      <c r="CA25" s="62"/>
      <c r="CE25" s="62"/>
      <c r="CI25" s="62"/>
      <c r="CM25" s="62"/>
      <c r="CQ25" s="62"/>
      <c r="CU25" s="62"/>
      <c r="CY25" s="62"/>
      <c r="DC25" s="62"/>
      <c r="DG25" s="62"/>
      <c r="DK25" s="62"/>
      <c r="DO25" s="62"/>
      <c r="DS25" s="62"/>
      <c r="DW25" s="62"/>
      <c r="EA25" s="62"/>
      <c r="EE25" s="62"/>
      <c r="EI25" s="62"/>
      <c r="EM25" s="62"/>
      <c r="EQ25" s="62"/>
      <c r="EU25" s="62"/>
      <c r="EY25" s="62"/>
      <c r="FC25" s="62"/>
      <c r="FG25" s="62"/>
      <c r="FK25" s="62"/>
      <c r="FO25" s="62"/>
      <c r="FS25" s="62"/>
      <c r="FW25" s="62"/>
      <c r="GA25" s="62"/>
      <c r="GE25" s="62"/>
      <c r="GI25" s="62"/>
      <c r="GM25" s="62"/>
      <c r="GQ25" s="62"/>
      <c r="GU25" s="62"/>
      <c r="GY25" s="62"/>
      <c r="HC25" s="62"/>
      <c r="HG25" s="62"/>
      <c r="HK25" s="62"/>
      <c r="HO25" s="62"/>
      <c r="HS25" s="62"/>
      <c r="HW25" s="62"/>
      <c r="IA25" s="62"/>
      <c r="IE25" s="62"/>
      <c r="II25" s="62"/>
      <c r="IM25" s="62"/>
      <c r="IQ25" s="62"/>
      <c r="IU25" s="62"/>
      <c r="IY25" s="62"/>
      <c r="JC25" s="62"/>
      <c r="JG25" s="62"/>
      <c r="JK25" s="62"/>
      <c r="JO25" s="62"/>
      <c r="JS25" s="62"/>
      <c r="JW25" s="62"/>
      <c r="KA25" s="62"/>
      <c r="KE25" s="62"/>
      <c r="KI25" s="62"/>
      <c r="KM25" s="62"/>
      <c r="KQ25" s="62"/>
      <c r="KU25" s="62"/>
      <c r="KY25" s="62"/>
      <c r="LC25" s="62"/>
      <c r="LG25" s="62"/>
      <c r="LK25" s="62"/>
      <c r="LO25" s="62"/>
      <c r="LS25" s="62"/>
      <c r="LW25" s="62"/>
      <c r="MA25" s="62"/>
      <c r="ME25" s="62"/>
      <c r="MI25" s="62"/>
      <c r="MM25" s="62"/>
      <c r="MQ25" s="62"/>
      <c r="MU25" s="62"/>
      <c r="MY25" s="62"/>
      <c r="NC25" s="62"/>
      <c r="NG25" s="62"/>
      <c r="NK25" s="62"/>
      <c r="NO25" s="62"/>
      <c r="NS25" s="62"/>
      <c r="NW25" s="62"/>
      <c r="OA25" s="62"/>
      <c r="OE25" s="62"/>
      <c r="OI25" s="62"/>
      <c r="OM25" s="62"/>
      <c r="OQ25" s="62"/>
      <c r="OU25" s="62"/>
      <c r="OY25" s="62"/>
      <c r="PC25" s="62"/>
      <c r="PG25" s="62"/>
      <c r="PK25" s="62"/>
      <c r="PO25" s="62"/>
      <c r="PS25" s="62"/>
      <c r="PW25" s="62"/>
      <c r="QA25" s="62"/>
      <c r="QE25" s="62"/>
      <c r="QI25" s="62"/>
      <c r="QM25" s="62"/>
      <c r="QQ25" s="62"/>
      <c r="QU25" s="62"/>
      <c r="QY25" s="62"/>
      <c r="RC25" s="62"/>
      <c r="RG25" s="62"/>
      <c r="RK25" s="62"/>
      <c r="RO25" s="62"/>
      <c r="RS25" s="62"/>
      <c r="RW25" s="62"/>
      <c r="SA25" s="62"/>
      <c r="SE25" s="62"/>
      <c r="SI25" s="62"/>
      <c r="SM25" s="62"/>
      <c r="SQ25" s="62"/>
      <c r="SU25" s="62"/>
      <c r="SY25" s="62"/>
      <c r="TC25" s="62"/>
      <c r="TG25" s="62"/>
      <c r="TK25" s="62"/>
      <c r="TO25" s="62"/>
      <c r="TS25" s="62"/>
      <c r="TW25" s="62"/>
      <c r="UA25" s="62"/>
      <c r="UE25" s="62"/>
      <c r="UI25" s="62"/>
      <c r="UM25" s="62"/>
      <c r="UQ25" s="62"/>
      <c r="UU25" s="62"/>
      <c r="UY25" s="62"/>
      <c r="VC25" s="62"/>
      <c r="VG25" s="62"/>
      <c r="VK25" s="62"/>
      <c r="VO25" s="62"/>
      <c r="VS25" s="62"/>
      <c r="VW25" s="62"/>
      <c r="WA25" s="62"/>
      <c r="WE25" s="62"/>
      <c r="WI25" s="62"/>
      <c r="WM25" s="62"/>
      <c r="WQ25" s="62"/>
      <c r="WU25" s="62"/>
      <c r="WY25" s="62"/>
      <c r="XC25" s="62"/>
      <c r="XG25" s="62"/>
      <c r="XK25" s="62"/>
      <c r="XO25" s="62"/>
      <c r="XS25" s="62"/>
      <c r="XW25" s="62"/>
      <c r="YA25" s="62"/>
      <c r="YE25" s="62"/>
      <c r="YI25" s="62"/>
      <c r="YM25" s="62"/>
      <c r="YQ25" s="62"/>
      <c r="YU25" s="62"/>
      <c r="YY25" s="62"/>
      <c r="ZC25" s="62"/>
      <c r="ZG25" s="62"/>
      <c r="ZK25" s="62"/>
      <c r="ZO25" s="62"/>
      <c r="ZS25" s="62"/>
      <c r="ZW25" s="62"/>
      <c r="AAA25" s="62"/>
      <c r="AAE25" s="62"/>
      <c r="AAI25" s="62"/>
      <c r="AAM25" s="62"/>
      <c r="AAQ25" s="62"/>
      <c r="AAU25" s="62"/>
      <c r="AAY25" s="62"/>
      <c r="ABC25" s="62"/>
      <c r="ABG25" s="62"/>
      <c r="ABK25" s="62"/>
      <c r="ABO25" s="62"/>
      <c r="ABS25" s="62"/>
      <c r="ABW25" s="62"/>
      <c r="ACA25" s="62"/>
      <c r="ACE25" s="62"/>
      <c r="ACI25" s="62"/>
      <c r="ACM25" s="62"/>
      <c r="ACQ25" s="62"/>
      <c r="ACU25" s="62"/>
      <c r="ACY25" s="62"/>
      <c r="ADC25" s="62"/>
      <c r="ADG25" s="62"/>
      <c r="ADK25" s="62"/>
      <c r="ADO25" s="62"/>
      <c r="ADS25" s="62"/>
      <c r="ADW25" s="62"/>
      <c r="AEA25" s="62"/>
      <c r="AEE25" s="62"/>
      <c r="AEI25" s="62"/>
      <c r="AEM25" s="62"/>
      <c r="AEQ25" s="62"/>
      <c r="AEU25" s="62"/>
      <c r="AEY25" s="62"/>
      <c r="AFC25" s="62"/>
      <c r="AFG25" s="62"/>
      <c r="AFK25" s="62"/>
      <c r="AFO25" s="62"/>
      <c r="AFS25" s="62"/>
      <c r="AFW25" s="62"/>
      <c r="AGA25" s="62"/>
      <c r="AGE25" s="62"/>
      <c r="AGI25" s="62"/>
      <c r="AGM25" s="62"/>
      <c r="AGQ25" s="62"/>
      <c r="AGU25" s="62"/>
      <c r="AGY25" s="62"/>
      <c r="AHC25" s="62"/>
      <c r="AHG25" s="62"/>
      <c r="AHK25" s="62"/>
      <c r="AHO25" s="62"/>
      <c r="AHS25" s="62"/>
      <c r="AHW25" s="62"/>
      <c r="AIA25" s="62"/>
      <c r="AIE25" s="62"/>
      <c r="AII25" s="62"/>
      <c r="AIM25" s="62"/>
      <c r="AIQ25" s="62"/>
      <c r="AIU25" s="62"/>
      <c r="AIY25" s="62"/>
      <c r="AJC25" s="62"/>
      <c r="AJG25" s="62"/>
      <c r="AJK25" s="62"/>
      <c r="AJO25" s="62"/>
      <c r="AJS25" s="62"/>
      <c r="AJW25" s="62"/>
      <c r="AKA25" s="62"/>
      <c r="AKE25" s="62"/>
      <c r="AKI25" s="62"/>
      <c r="AKM25" s="62"/>
      <c r="AKQ25" s="62"/>
      <c r="AKU25" s="62"/>
      <c r="AKY25" s="62"/>
      <c r="ALC25" s="62"/>
      <c r="ALG25" s="62"/>
      <c r="ALK25" s="62"/>
      <c r="ALO25" s="62"/>
      <c r="ALS25" s="62"/>
      <c r="ALW25" s="62"/>
      <c r="AMA25" s="62"/>
      <c r="AME25" s="62"/>
      <c r="AMI25" s="62"/>
      <c r="AMM25" s="62"/>
      <c r="AMQ25" s="62"/>
      <c r="AMU25" s="62"/>
      <c r="AMY25" s="62"/>
      <c r="ANC25" s="62"/>
      <c r="ANG25" s="62"/>
      <c r="ANK25" s="62"/>
      <c r="ANO25" s="62"/>
      <c r="ANS25" s="62"/>
      <c r="ANW25" s="62"/>
      <c r="AOA25" s="62"/>
      <c r="AOE25" s="62"/>
      <c r="AOI25" s="62"/>
      <c r="AOM25" s="62"/>
      <c r="AOQ25" s="62"/>
      <c r="AOU25" s="62"/>
      <c r="AOY25" s="62"/>
      <c r="APC25" s="62"/>
      <c r="APG25" s="62"/>
      <c r="APK25" s="62"/>
      <c r="APO25" s="62"/>
      <c r="APS25" s="62"/>
      <c r="APW25" s="62"/>
      <c r="AQA25" s="62"/>
      <c r="AQE25" s="62"/>
      <c r="AQI25" s="62"/>
      <c r="AQM25" s="62"/>
      <c r="AQQ25" s="62"/>
      <c r="AQU25" s="62"/>
      <c r="AQY25" s="62"/>
      <c r="ARC25" s="62"/>
      <c r="ARG25" s="62"/>
      <c r="ARK25" s="62"/>
      <c r="ARO25" s="62"/>
      <c r="ARS25" s="62"/>
      <c r="ARW25" s="62"/>
      <c r="ASA25" s="62"/>
      <c r="ASE25" s="62"/>
      <c r="ASI25" s="62"/>
      <c r="ASM25" s="62"/>
      <c r="ASQ25" s="62"/>
      <c r="ASU25" s="62"/>
      <c r="ASY25" s="62"/>
      <c r="ATC25" s="62"/>
      <c r="ATG25" s="62"/>
      <c r="ATK25" s="62"/>
      <c r="ATO25" s="62"/>
      <c r="ATS25" s="62"/>
      <c r="ATW25" s="62"/>
      <c r="AUA25" s="62"/>
      <c r="AUE25" s="62"/>
      <c r="AUI25" s="62"/>
      <c r="AUM25" s="62"/>
      <c r="AUQ25" s="62"/>
      <c r="AUU25" s="62"/>
      <c r="AUY25" s="62"/>
      <c r="AVC25" s="62"/>
      <c r="AVG25" s="62"/>
      <c r="AVK25" s="62"/>
      <c r="AVO25" s="62"/>
      <c r="AVS25" s="62"/>
      <c r="AVW25" s="62"/>
      <c r="AWA25" s="62"/>
      <c r="AWE25" s="62"/>
      <c r="AWI25" s="62"/>
      <c r="AWM25" s="62"/>
      <c r="AWQ25" s="62"/>
      <c r="AWU25" s="62"/>
      <c r="AWY25" s="62"/>
      <c r="AXC25" s="62"/>
      <c r="AXG25" s="62"/>
      <c r="AXK25" s="62"/>
      <c r="AXO25" s="62"/>
      <c r="AXS25" s="62"/>
      <c r="AXW25" s="62"/>
      <c r="AYA25" s="62"/>
      <c r="AYE25" s="62"/>
      <c r="AYI25" s="62"/>
      <c r="AYM25" s="62"/>
      <c r="AYQ25" s="62"/>
      <c r="AYU25" s="62"/>
      <c r="AYY25" s="62"/>
      <c r="AZC25" s="62"/>
      <c r="AZG25" s="62"/>
      <c r="AZK25" s="62"/>
      <c r="AZO25" s="62"/>
      <c r="AZS25" s="62"/>
      <c r="AZW25" s="62"/>
      <c r="BAA25" s="62"/>
      <c r="BAE25" s="62"/>
      <c r="BAI25" s="62"/>
      <c r="BAM25" s="62"/>
      <c r="BAQ25" s="62"/>
      <c r="BAU25" s="62"/>
      <c r="BAY25" s="62"/>
      <c r="BBC25" s="62"/>
      <c r="BBG25" s="62"/>
      <c r="BBK25" s="62"/>
      <c r="BBO25" s="62"/>
      <c r="BBS25" s="62"/>
      <c r="BBW25" s="62"/>
      <c r="BCA25" s="62"/>
      <c r="BCE25" s="62"/>
      <c r="BCI25" s="62"/>
      <c r="BCM25" s="62"/>
      <c r="BCQ25" s="62"/>
      <c r="BCU25" s="62"/>
      <c r="BCY25" s="62"/>
      <c r="BDC25" s="62"/>
      <c r="BDG25" s="62"/>
      <c r="BDK25" s="62"/>
      <c r="BDO25" s="62"/>
      <c r="BDS25" s="62"/>
      <c r="BDW25" s="62"/>
      <c r="BEA25" s="62"/>
      <c r="BEE25" s="62"/>
      <c r="BEI25" s="62"/>
      <c r="BEM25" s="62"/>
      <c r="BEQ25" s="62"/>
      <c r="BEU25" s="62"/>
      <c r="BEY25" s="62"/>
      <c r="BFC25" s="62"/>
      <c r="BFG25" s="62"/>
      <c r="BFK25" s="62"/>
      <c r="BFO25" s="62"/>
      <c r="BFS25" s="62"/>
      <c r="BFW25" s="62"/>
      <c r="BGA25" s="62"/>
      <c r="BGE25" s="62"/>
      <c r="BGI25" s="62"/>
      <c r="BGM25" s="62"/>
      <c r="BGQ25" s="62"/>
      <c r="BGU25" s="62"/>
      <c r="BGY25" s="62"/>
      <c r="BHC25" s="62"/>
      <c r="BHG25" s="62"/>
      <c r="BHK25" s="62"/>
      <c r="BHO25" s="62"/>
      <c r="BHS25" s="62"/>
      <c r="BHW25" s="62"/>
      <c r="BIA25" s="62"/>
      <c r="BIE25" s="62"/>
      <c r="BII25" s="62"/>
      <c r="BIM25" s="62"/>
      <c r="BIQ25" s="62"/>
      <c r="BIU25" s="62"/>
      <c r="BIY25" s="62"/>
      <c r="BJC25" s="62"/>
      <c r="BJG25" s="62"/>
      <c r="BJK25" s="62"/>
      <c r="BJO25" s="62"/>
      <c r="BJS25" s="62"/>
      <c r="BJW25" s="62"/>
      <c r="BKA25" s="62"/>
      <c r="BKE25" s="62"/>
      <c r="BKI25" s="62"/>
      <c r="BKM25" s="62"/>
      <c r="BKQ25" s="62"/>
      <c r="BKU25" s="62"/>
      <c r="BKY25" s="62"/>
      <c r="BLC25" s="62"/>
      <c r="BLG25" s="62"/>
      <c r="BLK25" s="62"/>
      <c r="BLO25" s="62"/>
      <c r="BLS25" s="62"/>
      <c r="BLW25" s="62"/>
      <c r="BMA25" s="62"/>
      <c r="BME25" s="62"/>
      <c r="BMI25" s="62"/>
      <c r="BMM25" s="62"/>
      <c r="BMQ25" s="62"/>
      <c r="BMU25" s="62"/>
      <c r="BMY25" s="62"/>
      <c r="BNC25" s="62"/>
      <c r="BNG25" s="62"/>
      <c r="BNK25" s="62"/>
      <c r="BNO25" s="62"/>
      <c r="BNS25" s="62"/>
      <c r="BNW25" s="62"/>
      <c r="BOA25" s="62"/>
      <c r="BOE25" s="62"/>
      <c r="BOI25" s="62"/>
      <c r="BOM25" s="62"/>
      <c r="BOQ25" s="62"/>
      <c r="BOU25" s="62"/>
      <c r="BOY25" s="62"/>
      <c r="BPC25" s="62"/>
      <c r="BPG25" s="62"/>
      <c r="BPK25" s="62"/>
      <c r="BPO25" s="62"/>
      <c r="BPS25" s="62"/>
      <c r="BPW25" s="62"/>
      <c r="BQA25" s="62"/>
      <c r="BQE25" s="62"/>
      <c r="BQI25" s="62"/>
      <c r="BQM25" s="62"/>
      <c r="BQQ25" s="62"/>
      <c r="BQU25" s="62"/>
      <c r="BQY25" s="62"/>
      <c r="BRC25" s="62"/>
      <c r="BRG25" s="62"/>
      <c r="BRK25" s="62"/>
      <c r="BRO25" s="62"/>
      <c r="BRS25" s="62"/>
      <c r="BRW25" s="62"/>
      <c r="BSA25" s="62"/>
      <c r="BSE25" s="62"/>
      <c r="BSI25" s="62"/>
      <c r="BSM25" s="62"/>
      <c r="BSQ25" s="62"/>
      <c r="BSU25" s="62"/>
      <c r="BSY25" s="62"/>
      <c r="BTC25" s="62"/>
      <c r="BTG25" s="62"/>
      <c r="BTK25" s="62"/>
      <c r="BTO25" s="62"/>
      <c r="BTS25" s="62"/>
      <c r="BTW25" s="62"/>
      <c r="BUA25" s="62"/>
      <c r="BUE25" s="62"/>
      <c r="BUI25" s="62"/>
      <c r="BUM25" s="62"/>
      <c r="BUQ25" s="62"/>
      <c r="BUU25" s="62"/>
      <c r="BUY25" s="62"/>
      <c r="BVC25" s="62"/>
      <c r="BVG25" s="62"/>
      <c r="BVK25" s="62"/>
      <c r="BVO25" s="62"/>
      <c r="BVS25" s="62"/>
      <c r="BVW25" s="62"/>
      <c r="BWA25" s="62"/>
      <c r="BWE25" s="62"/>
      <c r="BWI25" s="62"/>
      <c r="BWM25" s="62"/>
      <c r="BWQ25" s="62"/>
      <c r="BWU25" s="62"/>
      <c r="BWY25" s="62"/>
      <c r="BXC25" s="62"/>
      <c r="BXG25" s="62"/>
      <c r="BXK25" s="62"/>
      <c r="BXO25" s="62"/>
      <c r="BXS25" s="62"/>
      <c r="BXW25" s="62"/>
      <c r="BYA25" s="62"/>
      <c r="BYE25" s="62"/>
      <c r="BYI25" s="62"/>
      <c r="BYM25" s="62"/>
      <c r="BYQ25" s="62"/>
      <c r="BYU25" s="62"/>
      <c r="BYY25" s="62"/>
      <c r="BZC25" s="62"/>
      <c r="BZG25" s="62"/>
      <c r="BZK25" s="62"/>
      <c r="BZO25" s="62"/>
      <c r="BZS25" s="62"/>
      <c r="BZW25" s="62"/>
      <c r="CAA25" s="62"/>
      <c r="CAE25" s="62"/>
      <c r="CAI25" s="62"/>
      <c r="CAM25" s="62"/>
      <c r="CAQ25" s="62"/>
      <c r="CAU25" s="62"/>
      <c r="CAY25" s="62"/>
      <c r="CBC25" s="62"/>
      <c r="CBG25" s="62"/>
      <c r="CBK25" s="62"/>
      <c r="CBO25" s="62"/>
      <c r="CBS25" s="62"/>
      <c r="CBW25" s="62"/>
      <c r="CCA25" s="62"/>
      <c r="CCE25" s="62"/>
      <c r="CCI25" s="62"/>
      <c r="CCM25" s="62"/>
      <c r="CCQ25" s="62"/>
      <c r="CCU25" s="62"/>
      <c r="CCY25" s="62"/>
      <c r="CDC25" s="62"/>
      <c r="CDG25" s="62"/>
      <c r="CDK25" s="62"/>
      <c r="CDO25" s="62"/>
      <c r="CDS25" s="62"/>
      <c r="CDW25" s="62"/>
      <c r="CEA25" s="62"/>
      <c r="CEE25" s="62"/>
      <c r="CEI25" s="62"/>
      <c r="CEM25" s="62"/>
      <c r="CEQ25" s="62"/>
      <c r="CEU25" s="62"/>
      <c r="CEY25" s="62"/>
      <c r="CFC25" s="62"/>
      <c r="CFG25" s="62"/>
      <c r="CFK25" s="62"/>
      <c r="CFO25" s="62"/>
      <c r="CFS25" s="62"/>
      <c r="CFW25" s="62"/>
      <c r="CGA25" s="62"/>
      <c r="CGE25" s="62"/>
      <c r="CGI25" s="62"/>
      <c r="CGM25" s="62"/>
      <c r="CGQ25" s="62"/>
      <c r="CGU25" s="62"/>
      <c r="CGY25" s="62"/>
      <c r="CHC25" s="62"/>
      <c r="CHG25" s="62"/>
      <c r="CHK25" s="62"/>
      <c r="CHO25" s="62"/>
      <c r="CHS25" s="62"/>
      <c r="CHW25" s="62"/>
      <c r="CIA25" s="62"/>
      <c r="CIE25" s="62"/>
      <c r="CII25" s="62"/>
      <c r="CIM25" s="62"/>
      <c r="CIQ25" s="62"/>
      <c r="CIU25" s="62"/>
      <c r="CIY25" s="62"/>
      <c r="CJC25" s="62"/>
      <c r="CJG25" s="62"/>
      <c r="CJK25" s="62"/>
      <c r="CJO25" s="62"/>
      <c r="CJS25" s="62"/>
      <c r="CJW25" s="62"/>
      <c r="CKA25" s="62"/>
      <c r="CKE25" s="62"/>
      <c r="CKI25" s="62"/>
      <c r="CKM25" s="62"/>
      <c r="CKQ25" s="62"/>
      <c r="CKU25" s="62"/>
      <c r="CKY25" s="62"/>
      <c r="CLC25" s="62"/>
      <c r="CLG25" s="62"/>
      <c r="CLK25" s="62"/>
      <c r="CLO25" s="62"/>
      <c r="CLS25" s="62"/>
      <c r="CLW25" s="62"/>
      <c r="CMA25" s="62"/>
      <c r="CME25" s="62"/>
      <c r="CMI25" s="62"/>
      <c r="CMM25" s="62"/>
      <c r="CMQ25" s="62"/>
      <c r="CMU25" s="62"/>
      <c r="CMY25" s="62"/>
      <c r="CNC25" s="62"/>
      <c r="CNG25" s="62"/>
      <c r="CNK25" s="62"/>
      <c r="CNO25" s="62"/>
      <c r="CNS25" s="62"/>
      <c r="CNW25" s="62"/>
      <c r="COA25" s="62"/>
      <c r="COE25" s="62"/>
      <c r="COI25" s="62"/>
      <c r="COM25" s="62"/>
      <c r="COQ25" s="62"/>
      <c r="COU25" s="62"/>
      <c r="COY25" s="62"/>
      <c r="CPC25" s="62"/>
      <c r="CPG25" s="62"/>
      <c r="CPK25" s="62"/>
      <c r="CPO25" s="62"/>
      <c r="CPS25" s="62"/>
      <c r="CPW25" s="62"/>
      <c r="CQA25" s="62"/>
      <c r="CQE25" s="62"/>
      <c r="CQI25" s="62"/>
      <c r="CQM25" s="62"/>
      <c r="CQQ25" s="62"/>
      <c r="CQU25" s="62"/>
      <c r="CQY25" s="62"/>
      <c r="CRC25" s="62"/>
      <c r="CRG25" s="62"/>
      <c r="CRK25" s="62"/>
      <c r="CRO25" s="62"/>
      <c r="CRS25" s="62"/>
      <c r="CRW25" s="62"/>
      <c r="CSA25" s="62"/>
      <c r="CSE25" s="62"/>
      <c r="CSI25" s="62"/>
      <c r="CSM25" s="62"/>
      <c r="CSQ25" s="62"/>
      <c r="CSU25" s="62"/>
      <c r="CSY25" s="62"/>
      <c r="CTC25" s="62"/>
      <c r="CTG25" s="62"/>
      <c r="CTK25" s="62"/>
      <c r="CTO25" s="62"/>
      <c r="CTS25" s="62"/>
      <c r="CTW25" s="62"/>
      <c r="CUA25" s="62"/>
      <c r="CUE25" s="62"/>
      <c r="CUI25" s="62"/>
      <c r="CUM25" s="62"/>
      <c r="CUQ25" s="62"/>
      <c r="CUU25" s="62"/>
      <c r="CUY25" s="62"/>
      <c r="CVC25" s="62"/>
      <c r="CVG25" s="62"/>
      <c r="CVK25" s="62"/>
      <c r="CVO25" s="62"/>
      <c r="CVS25" s="62"/>
      <c r="CVW25" s="62"/>
      <c r="CWA25" s="62"/>
      <c r="CWE25" s="62"/>
      <c r="CWI25" s="62"/>
      <c r="CWM25" s="62"/>
      <c r="CWQ25" s="62"/>
      <c r="CWU25" s="62"/>
      <c r="CWY25" s="62"/>
      <c r="CXC25" s="62"/>
      <c r="CXG25" s="62"/>
      <c r="CXK25" s="62"/>
      <c r="CXO25" s="62"/>
      <c r="CXS25" s="62"/>
      <c r="CXW25" s="62"/>
      <c r="CYA25" s="62"/>
      <c r="CYE25" s="62"/>
      <c r="CYI25" s="62"/>
      <c r="CYM25" s="62"/>
      <c r="CYQ25" s="62"/>
      <c r="CYU25" s="62"/>
      <c r="CYY25" s="62"/>
      <c r="CZC25" s="62"/>
      <c r="CZG25" s="62"/>
      <c r="CZK25" s="62"/>
      <c r="CZO25" s="62"/>
      <c r="CZS25" s="62"/>
      <c r="CZW25" s="62"/>
      <c r="DAA25" s="62"/>
      <c r="DAE25" s="62"/>
      <c r="DAI25" s="62"/>
      <c r="DAM25" s="62"/>
      <c r="DAQ25" s="62"/>
      <c r="DAU25" s="62"/>
      <c r="DAY25" s="62"/>
      <c r="DBC25" s="62"/>
      <c r="DBG25" s="62"/>
      <c r="DBK25" s="62"/>
      <c r="DBO25" s="62"/>
      <c r="DBS25" s="62"/>
      <c r="DBW25" s="62"/>
      <c r="DCA25" s="62"/>
      <c r="DCE25" s="62"/>
      <c r="DCI25" s="62"/>
      <c r="DCM25" s="62"/>
      <c r="DCQ25" s="62"/>
      <c r="DCU25" s="62"/>
      <c r="DCY25" s="62"/>
      <c r="DDC25" s="62"/>
      <c r="DDG25" s="62"/>
      <c r="DDK25" s="62"/>
      <c r="DDO25" s="62"/>
      <c r="DDS25" s="62"/>
      <c r="DDW25" s="62"/>
      <c r="DEA25" s="62"/>
      <c r="DEE25" s="62"/>
      <c r="DEI25" s="62"/>
      <c r="DEM25" s="62"/>
      <c r="DEQ25" s="62"/>
      <c r="DEU25" s="62"/>
      <c r="DEY25" s="62"/>
      <c r="DFC25" s="62"/>
      <c r="DFG25" s="62"/>
      <c r="DFK25" s="62"/>
      <c r="DFO25" s="62"/>
      <c r="DFS25" s="62"/>
      <c r="DFW25" s="62"/>
      <c r="DGA25" s="62"/>
      <c r="DGE25" s="62"/>
      <c r="DGI25" s="62"/>
      <c r="DGM25" s="62"/>
      <c r="DGQ25" s="62"/>
      <c r="DGU25" s="62"/>
      <c r="DGY25" s="62"/>
      <c r="DHC25" s="62"/>
      <c r="DHG25" s="62"/>
      <c r="DHK25" s="62"/>
      <c r="DHO25" s="62"/>
      <c r="DHS25" s="62"/>
      <c r="DHW25" s="62"/>
      <c r="DIA25" s="62"/>
      <c r="DIE25" s="62"/>
      <c r="DII25" s="62"/>
      <c r="DIM25" s="62"/>
      <c r="DIQ25" s="62"/>
      <c r="DIU25" s="62"/>
      <c r="DIY25" s="62"/>
      <c r="DJC25" s="62"/>
      <c r="DJG25" s="62"/>
      <c r="DJK25" s="62"/>
      <c r="DJO25" s="62"/>
      <c r="DJS25" s="62"/>
      <c r="DJW25" s="62"/>
      <c r="DKA25" s="62"/>
      <c r="DKE25" s="62"/>
      <c r="DKI25" s="62"/>
      <c r="DKM25" s="62"/>
      <c r="DKQ25" s="62"/>
      <c r="DKU25" s="62"/>
      <c r="DKY25" s="62"/>
      <c r="DLC25" s="62"/>
      <c r="DLG25" s="62"/>
      <c r="DLK25" s="62"/>
      <c r="DLO25" s="62"/>
      <c r="DLS25" s="62"/>
      <c r="DLW25" s="62"/>
      <c r="DMA25" s="62"/>
      <c r="DME25" s="62"/>
      <c r="DMI25" s="62"/>
      <c r="DMM25" s="62"/>
      <c r="DMQ25" s="62"/>
      <c r="DMU25" s="62"/>
      <c r="DMY25" s="62"/>
      <c r="DNC25" s="62"/>
      <c r="DNG25" s="62"/>
      <c r="DNK25" s="62"/>
      <c r="DNO25" s="62"/>
      <c r="DNS25" s="62"/>
      <c r="DNW25" s="62"/>
      <c r="DOA25" s="62"/>
      <c r="DOE25" s="62"/>
      <c r="DOI25" s="62"/>
      <c r="DOM25" s="62"/>
      <c r="DOQ25" s="62"/>
      <c r="DOU25" s="62"/>
      <c r="DOY25" s="62"/>
      <c r="DPC25" s="62"/>
      <c r="DPG25" s="62"/>
      <c r="DPK25" s="62"/>
      <c r="DPO25" s="62"/>
      <c r="DPS25" s="62"/>
      <c r="DPW25" s="62"/>
      <c r="DQA25" s="62"/>
      <c r="DQE25" s="62"/>
      <c r="DQI25" s="62"/>
      <c r="DQM25" s="62"/>
      <c r="DQQ25" s="62"/>
      <c r="DQU25" s="62"/>
      <c r="DQY25" s="62"/>
      <c r="DRC25" s="62"/>
      <c r="DRG25" s="62"/>
      <c r="DRK25" s="62"/>
      <c r="DRO25" s="62"/>
      <c r="DRS25" s="62"/>
      <c r="DRW25" s="62"/>
      <c r="DSA25" s="62"/>
      <c r="DSE25" s="62"/>
      <c r="DSI25" s="62"/>
      <c r="DSM25" s="62"/>
      <c r="DSQ25" s="62"/>
      <c r="DSU25" s="62"/>
      <c r="DSY25" s="62"/>
      <c r="DTC25" s="62"/>
      <c r="DTG25" s="62"/>
      <c r="DTK25" s="62"/>
      <c r="DTO25" s="62"/>
      <c r="DTS25" s="62"/>
      <c r="DTW25" s="62"/>
      <c r="DUA25" s="62"/>
      <c r="DUE25" s="62"/>
      <c r="DUI25" s="62"/>
      <c r="DUM25" s="62"/>
      <c r="DUQ25" s="62"/>
      <c r="DUU25" s="62"/>
      <c r="DUY25" s="62"/>
      <c r="DVC25" s="62"/>
      <c r="DVG25" s="62"/>
      <c r="DVK25" s="62"/>
      <c r="DVO25" s="62"/>
      <c r="DVS25" s="62"/>
      <c r="DVW25" s="62"/>
      <c r="DWA25" s="62"/>
      <c r="DWE25" s="62"/>
      <c r="DWI25" s="62"/>
      <c r="DWM25" s="62"/>
      <c r="DWQ25" s="62"/>
      <c r="DWU25" s="62"/>
      <c r="DWY25" s="62"/>
      <c r="DXC25" s="62"/>
      <c r="DXG25" s="62"/>
      <c r="DXK25" s="62"/>
      <c r="DXO25" s="62"/>
      <c r="DXS25" s="62"/>
      <c r="DXW25" s="62"/>
      <c r="DYA25" s="62"/>
      <c r="DYE25" s="62"/>
      <c r="DYI25" s="62"/>
      <c r="DYM25" s="62"/>
      <c r="DYQ25" s="62"/>
      <c r="DYU25" s="62"/>
      <c r="DYY25" s="62"/>
      <c r="DZC25" s="62"/>
      <c r="DZG25" s="62"/>
      <c r="DZK25" s="62"/>
      <c r="DZO25" s="62"/>
      <c r="DZS25" s="62"/>
      <c r="DZW25" s="62"/>
      <c r="EAA25" s="62"/>
      <c r="EAE25" s="62"/>
      <c r="EAI25" s="62"/>
      <c r="EAM25" s="62"/>
      <c r="EAQ25" s="62"/>
      <c r="EAU25" s="62"/>
      <c r="EAY25" s="62"/>
      <c r="EBC25" s="62"/>
      <c r="EBG25" s="62"/>
      <c r="EBK25" s="62"/>
      <c r="EBO25" s="62"/>
      <c r="EBS25" s="62"/>
      <c r="EBW25" s="62"/>
      <c r="ECA25" s="62"/>
      <c r="ECE25" s="62"/>
      <c r="ECI25" s="62"/>
      <c r="ECM25" s="62"/>
      <c r="ECQ25" s="62"/>
      <c r="ECU25" s="62"/>
      <c r="ECY25" s="62"/>
      <c r="EDC25" s="62"/>
      <c r="EDG25" s="62"/>
      <c r="EDK25" s="62"/>
      <c r="EDO25" s="62"/>
      <c r="EDS25" s="62"/>
      <c r="EDW25" s="62"/>
      <c r="EEA25" s="62"/>
      <c r="EEE25" s="62"/>
      <c r="EEI25" s="62"/>
      <c r="EEM25" s="62"/>
      <c r="EEQ25" s="62"/>
      <c r="EEU25" s="62"/>
      <c r="EEY25" s="62"/>
      <c r="EFC25" s="62"/>
      <c r="EFG25" s="62"/>
      <c r="EFK25" s="62"/>
      <c r="EFO25" s="62"/>
      <c r="EFS25" s="62"/>
      <c r="EFW25" s="62"/>
      <c r="EGA25" s="62"/>
      <c r="EGE25" s="62"/>
      <c r="EGI25" s="62"/>
      <c r="EGM25" s="62"/>
      <c r="EGQ25" s="62"/>
      <c r="EGU25" s="62"/>
      <c r="EGY25" s="62"/>
      <c r="EHC25" s="62"/>
      <c r="EHG25" s="62"/>
      <c r="EHK25" s="62"/>
      <c r="EHO25" s="62"/>
      <c r="EHS25" s="62"/>
      <c r="EHW25" s="62"/>
      <c r="EIA25" s="62"/>
      <c r="EIE25" s="62"/>
      <c r="EII25" s="62"/>
      <c r="EIM25" s="62"/>
      <c r="EIQ25" s="62"/>
      <c r="EIU25" s="62"/>
      <c r="EIY25" s="62"/>
      <c r="EJC25" s="62"/>
      <c r="EJG25" s="62"/>
      <c r="EJK25" s="62"/>
      <c r="EJO25" s="62"/>
      <c r="EJS25" s="62"/>
      <c r="EJW25" s="62"/>
      <c r="EKA25" s="62"/>
      <c r="EKE25" s="62"/>
      <c r="EKI25" s="62"/>
      <c r="EKM25" s="62"/>
      <c r="EKQ25" s="62"/>
      <c r="EKU25" s="62"/>
      <c r="EKY25" s="62"/>
      <c r="ELC25" s="62"/>
      <c r="ELG25" s="62"/>
      <c r="ELK25" s="62"/>
      <c r="ELO25" s="62"/>
      <c r="ELS25" s="62"/>
      <c r="ELW25" s="62"/>
      <c r="EMA25" s="62"/>
      <c r="EME25" s="62"/>
      <c r="EMI25" s="62"/>
      <c r="EMM25" s="62"/>
      <c r="EMQ25" s="62"/>
      <c r="EMU25" s="62"/>
      <c r="EMY25" s="62"/>
      <c r="ENC25" s="62"/>
      <c r="ENG25" s="62"/>
      <c r="ENK25" s="62"/>
      <c r="ENO25" s="62"/>
      <c r="ENS25" s="62"/>
      <c r="ENW25" s="62"/>
      <c r="EOA25" s="62"/>
      <c r="EOE25" s="62"/>
      <c r="EOI25" s="62"/>
      <c r="EOM25" s="62"/>
      <c r="EOQ25" s="62"/>
      <c r="EOU25" s="62"/>
      <c r="EOY25" s="62"/>
      <c r="EPC25" s="62"/>
      <c r="EPG25" s="62"/>
      <c r="EPK25" s="62"/>
      <c r="EPO25" s="62"/>
      <c r="EPS25" s="62"/>
      <c r="EPW25" s="62"/>
      <c r="EQA25" s="62"/>
      <c r="EQE25" s="62"/>
      <c r="EQI25" s="62"/>
      <c r="EQM25" s="62"/>
      <c r="EQQ25" s="62"/>
      <c r="EQU25" s="62"/>
      <c r="EQY25" s="62"/>
      <c r="ERC25" s="62"/>
      <c r="ERG25" s="62"/>
      <c r="ERK25" s="62"/>
      <c r="ERO25" s="62"/>
      <c r="ERS25" s="62"/>
      <c r="ERW25" s="62"/>
      <c r="ESA25" s="62"/>
      <c r="ESE25" s="62"/>
      <c r="ESI25" s="62"/>
      <c r="ESM25" s="62"/>
      <c r="ESQ25" s="62"/>
      <c r="ESU25" s="62"/>
      <c r="ESY25" s="62"/>
      <c r="ETC25" s="62"/>
      <c r="ETG25" s="62"/>
      <c r="ETK25" s="62"/>
      <c r="ETO25" s="62"/>
      <c r="ETS25" s="62"/>
      <c r="ETW25" s="62"/>
      <c r="EUA25" s="62"/>
      <c r="EUE25" s="62"/>
      <c r="EUI25" s="62"/>
      <c r="EUM25" s="62"/>
      <c r="EUQ25" s="62"/>
      <c r="EUU25" s="62"/>
      <c r="EUY25" s="62"/>
      <c r="EVC25" s="62"/>
      <c r="EVG25" s="62"/>
      <c r="EVK25" s="62"/>
      <c r="EVO25" s="62"/>
      <c r="EVS25" s="62"/>
      <c r="EVW25" s="62"/>
      <c r="EWA25" s="62"/>
      <c r="EWE25" s="62"/>
      <c r="EWI25" s="62"/>
      <c r="EWM25" s="62"/>
      <c r="EWQ25" s="62"/>
      <c r="EWU25" s="62"/>
      <c r="EWY25" s="62"/>
      <c r="EXC25" s="62"/>
      <c r="EXG25" s="62"/>
      <c r="EXK25" s="62"/>
      <c r="EXO25" s="62"/>
      <c r="EXS25" s="62"/>
      <c r="EXW25" s="62"/>
      <c r="EYA25" s="62"/>
      <c r="EYE25" s="62"/>
      <c r="EYI25" s="62"/>
      <c r="EYM25" s="62"/>
      <c r="EYQ25" s="62"/>
      <c r="EYU25" s="62"/>
      <c r="EYY25" s="62"/>
      <c r="EZC25" s="62"/>
      <c r="EZG25" s="62"/>
      <c r="EZK25" s="62"/>
      <c r="EZO25" s="62"/>
      <c r="EZS25" s="62"/>
      <c r="EZW25" s="62"/>
      <c r="FAA25" s="62"/>
      <c r="FAE25" s="62"/>
      <c r="FAI25" s="62"/>
      <c r="FAM25" s="62"/>
      <c r="FAQ25" s="62"/>
      <c r="FAU25" s="62"/>
      <c r="FAY25" s="62"/>
      <c r="FBC25" s="62"/>
      <c r="FBG25" s="62"/>
      <c r="FBK25" s="62"/>
      <c r="FBO25" s="62"/>
      <c r="FBS25" s="62"/>
      <c r="FBW25" s="62"/>
      <c r="FCA25" s="62"/>
      <c r="FCE25" s="62"/>
      <c r="FCI25" s="62"/>
      <c r="FCM25" s="62"/>
      <c r="FCQ25" s="62"/>
      <c r="FCU25" s="62"/>
      <c r="FCY25" s="62"/>
      <c r="FDC25" s="62"/>
      <c r="FDG25" s="62"/>
      <c r="FDK25" s="62"/>
      <c r="FDO25" s="62"/>
      <c r="FDS25" s="62"/>
      <c r="FDW25" s="62"/>
      <c r="FEA25" s="62"/>
      <c r="FEE25" s="62"/>
      <c r="FEI25" s="62"/>
      <c r="FEM25" s="62"/>
      <c r="FEQ25" s="62"/>
      <c r="FEU25" s="62"/>
      <c r="FEY25" s="62"/>
      <c r="FFC25" s="62"/>
      <c r="FFG25" s="62"/>
      <c r="FFK25" s="62"/>
      <c r="FFO25" s="62"/>
      <c r="FFS25" s="62"/>
      <c r="FFW25" s="62"/>
      <c r="FGA25" s="62"/>
      <c r="FGE25" s="62"/>
      <c r="FGI25" s="62"/>
      <c r="FGM25" s="62"/>
      <c r="FGQ25" s="62"/>
      <c r="FGU25" s="62"/>
      <c r="FGY25" s="62"/>
      <c r="FHC25" s="62"/>
      <c r="FHG25" s="62"/>
      <c r="FHK25" s="62"/>
      <c r="FHO25" s="62"/>
      <c r="FHS25" s="62"/>
      <c r="FHW25" s="62"/>
      <c r="FIA25" s="62"/>
      <c r="FIE25" s="62"/>
      <c r="FII25" s="62"/>
      <c r="FIM25" s="62"/>
      <c r="FIQ25" s="62"/>
      <c r="FIU25" s="62"/>
      <c r="FIY25" s="62"/>
      <c r="FJC25" s="62"/>
      <c r="FJG25" s="62"/>
      <c r="FJK25" s="62"/>
      <c r="FJO25" s="62"/>
      <c r="FJS25" s="62"/>
      <c r="FJW25" s="62"/>
      <c r="FKA25" s="62"/>
      <c r="FKE25" s="62"/>
      <c r="FKI25" s="62"/>
      <c r="FKM25" s="62"/>
      <c r="FKQ25" s="62"/>
      <c r="FKU25" s="62"/>
      <c r="FKY25" s="62"/>
      <c r="FLC25" s="62"/>
      <c r="FLG25" s="62"/>
      <c r="FLK25" s="62"/>
      <c r="FLO25" s="62"/>
      <c r="FLS25" s="62"/>
      <c r="FLW25" s="62"/>
      <c r="FMA25" s="62"/>
      <c r="FME25" s="62"/>
      <c r="FMI25" s="62"/>
      <c r="FMM25" s="62"/>
      <c r="FMQ25" s="62"/>
      <c r="FMU25" s="62"/>
      <c r="FMY25" s="62"/>
      <c r="FNC25" s="62"/>
      <c r="FNG25" s="62"/>
      <c r="FNK25" s="62"/>
      <c r="FNO25" s="62"/>
      <c r="FNS25" s="62"/>
      <c r="FNW25" s="62"/>
      <c r="FOA25" s="62"/>
      <c r="FOE25" s="62"/>
      <c r="FOI25" s="62"/>
      <c r="FOM25" s="62"/>
      <c r="FOQ25" s="62"/>
      <c r="FOU25" s="62"/>
      <c r="FOY25" s="62"/>
      <c r="FPC25" s="62"/>
      <c r="FPG25" s="62"/>
      <c r="FPK25" s="62"/>
      <c r="FPO25" s="62"/>
      <c r="FPS25" s="62"/>
      <c r="FPW25" s="62"/>
      <c r="FQA25" s="62"/>
      <c r="FQE25" s="62"/>
      <c r="FQI25" s="62"/>
      <c r="FQM25" s="62"/>
      <c r="FQQ25" s="62"/>
      <c r="FQU25" s="62"/>
      <c r="FQY25" s="62"/>
      <c r="FRC25" s="62"/>
      <c r="FRG25" s="62"/>
      <c r="FRK25" s="62"/>
      <c r="FRO25" s="62"/>
      <c r="FRS25" s="62"/>
      <c r="FRW25" s="62"/>
      <c r="FSA25" s="62"/>
      <c r="FSE25" s="62"/>
      <c r="FSI25" s="62"/>
      <c r="FSM25" s="62"/>
      <c r="FSQ25" s="62"/>
      <c r="FSU25" s="62"/>
      <c r="FSY25" s="62"/>
      <c r="FTC25" s="62"/>
      <c r="FTG25" s="62"/>
      <c r="FTK25" s="62"/>
      <c r="FTO25" s="62"/>
      <c r="FTS25" s="62"/>
      <c r="FTW25" s="62"/>
      <c r="FUA25" s="62"/>
      <c r="FUE25" s="62"/>
      <c r="FUI25" s="62"/>
      <c r="FUM25" s="62"/>
      <c r="FUQ25" s="62"/>
      <c r="FUU25" s="62"/>
      <c r="FUY25" s="62"/>
      <c r="FVC25" s="62"/>
      <c r="FVG25" s="62"/>
      <c r="FVK25" s="62"/>
      <c r="FVO25" s="62"/>
      <c r="FVS25" s="62"/>
      <c r="FVW25" s="62"/>
      <c r="FWA25" s="62"/>
      <c r="FWE25" s="62"/>
      <c r="FWI25" s="62"/>
      <c r="FWM25" s="62"/>
      <c r="FWQ25" s="62"/>
      <c r="FWU25" s="62"/>
      <c r="FWY25" s="62"/>
      <c r="FXC25" s="62"/>
      <c r="FXG25" s="62"/>
      <c r="FXK25" s="62"/>
      <c r="FXO25" s="62"/>
      <c r="FXS25" s="62"/>
      <c r="FXW25" s="62"/>
      <c r="FYA25" s="62"/>
      <c r="FYE25" s="62"/>
      <c r="FYI25" s="62"/>
      <c r="FYM25" s="62"/>
      <c r="FYQ25" s="62"/>
      <c r="FYU25" s="62"/>
      <c r="FYY25" s="62"/>
      <c r="FZC25" s="62"/>
      <c r="FZG25" s="62"/>
      <c r="FZK25" s="62"/>
      <c r="FZO25" s="62"/>
      <c r="FZS25" s="62"/>
      <c r="FZW25" s="62"/>
      <c r="GAA25" s="62"/>
      <c r="GAE25" s="62"/>
      <c r="GAI25" s="62"/>
      <c r="GAM25" s="62"/>
      <c r="GAQ25" s="62"/>
      <c r="GAU25" s="62"/>
      <c r="GAY25" s="62"/>
      <c r="GBC25" s="62"/>
      <c r="GBG25" s="62"/>
      <c r="GBK25" s="62"/>
      <c r="GBO25" s="62"/>
      <c r="GBS25" s="62"/>
      <c r="GBW25" s="62"/>
      <c r="GCA25" s="62"/>
      <c r="GCE25" s="62"/>
      <c r="GCI25" s="62"/>
      <c r="GCM25" s="62"/>
      <c r="GCQ25" s="62"/>
      <c r="GCU25" s="62"/>
      <c r="GCY25" s="62"/>
      <c r="GDC25" s="62"/>
      <c r="GDG25" s="62"/>
      <c r="GDK25" s="62"/>
      <c r="GDO25" s="62"/>
      <c r="GDS25" s="62"/>
      <c r="GDW25" s="62"/>
      <c r="GEA25" s="62"/>
      <c r="GEE25" s="62"/>
      <c r="GEI25" s="62"/>
      <c r="GEM25" s="62"/>
      <c r="GEQ25" s="62"/>
      <c r="GEU25" s="62"/>
      <c r="GEY25" s="62"/>
      <c r="GFC25" s="62"/>
      <c r="GFG25" s="62"/>
      <c r="GFK25" s="62"/>
      <c r="GFO25" s="62"/>
      <c r="GFS25" s="62"/>
      <c r="GFW25" s="62"/>
      <c r="GGA25" s="62"/>
      <c r="GGE25" s="62"/>
      <c r="GGI25" s="62"/>
      <c r="GGM25" s="62"/>
      <c r="GGQ25" s="62"/>
      <c r="GGU25" s="62"/>
      <c r="GGY25" s="62"/>
      <c r="GHC25" s="62"/>
      <c r="GHG25" s="62"/>
      <c r="GHK25" s="62"/>
      <c r="GHO25" s="62"/>
      <c r="GHS25" s="62"/>
      <c r="GHW25" s="62"/>
      <c r="GIA25" s="62"/>
      <c r="GIE25" s="62"/>
      <c r="GII25" s="62"/>
      <c r="GIM25" s="62"/>
      <c r="GIQ25" s="62"/>
      <c r="GIU25" s="62"/>
      <c r="GIY25" s="62"/>
      <c r="GJC25" s="62"/>
      <c r="GJG25" s="62"/>
      <c r="GJK25" s="62"/>
      <c r="GJO25" s="62"/>
      <c r="GJS25" s="62"/>
      <c r="GJW25" s="62"/>
      <c r="GKA25" s="62"/>
      <c r="GKE25" s="62"/>
      <c r="GKI25" s="62"/>
      <c r="GKM25" s="62"/>
      <c r="GKQ25" s="62"/>
      <c r="GKU25" s="62"/>
      <c r="GKY25" s="62"/>
      <c r="GLC25" s="62"/>
      <c r="GLG25" s="62"/>
      <c r="GLK25" s="62"/>
      <c r="GLO25" s="62"/>
      <c r="GLS25" s="62"/>
      <c r="GLW25" s="62"/>
      <c r="GMA25" s="62"/>
      <c r="GME25" s="62"/>
      <c r="GMI25" s="62"/>
      <c r="GMM25" s="62"/>
      <c r="GMQ25" s="62"/>
      <c r="GMU25" s="62"/>
      <c r="GMY25" s="62"/>
      <c r="GNC25" s="62"/>
      <c r="GNG25" s="62"/>
      <c r="GNK25" s="62"/>
      <c r="GNO25" s="62"/>
      <c r="GNS25" s="62"/>
      <c r="GNW25" s="62"/>
      <c r="GOA25" s="62"/>
      <c r="GOE25" s="62"/>
      <c r="GOI25" s="62"/>
      <c r="GOM25" s="62"/>
      <c r="GOQ25" s="62"/>
      <c r="GOU25" s="62"/>
      <c r="GOY25" s="62"/>
      <c r="GPC25" s="62"/>
      <c r="GPG25" s="62"/>
      <c r="GPK25" s="62"/>
      <c r="GPO25" s="62"/>
      <c r="GPS25" s="62"/>
      <c r="GPW25" s="62"/>
      <c r="GQA25" s="62"/>
      <c r="GQE25" s="62"/>
      <c r="GQI25" s="62"/>
      <c r="GQM25" s="62"/>
      <c r="GQQ25" s="62"/>
      <c r="GQU25" s="62"/>
      <c r="GQY25" s="62"/>
      <c r="GRC25" s="62"/>
      <c r="GRG25" s="62"/>
      <c r="GRK25" s="62"/>
      <c r="GRO25" s="62"/>
      <c r="GRS25" s="62"/>
      <c r="GRW25" s="62"/>
      <c r="GSA25" s="62"/>
      <c r="GSE25" s="62"/>
      <c r="GSI25" s="62"/>
      <c r="GSM25" s="62"/>
      <c r="GSQ25" s="62"/>
      <c r="GSU25" s="62"/>
      <c r="GSY25" s="62"/>
      <c r="GTC25" s="62"/>
      <c r="GTG25" s="62"/>
      <c r="GTK25" s="62"/>
      <c r="GTO25" s="62"/>
      <c r="GTS25" s="62"/>
      <c r="GTW25" s="62"/>
      <c r="GUA25" s="62"/>
      <c r="GUE25" s="62"/>
      <c r="GUI25" s="62"/>
      <c r="GUM25" s="62"/>
      <c r="GUQ25" s="62"/>
      <c r="GUU25" s="62"/>
      <c r="GUY25" s="62"/>
      <c r="GVC25" s="62"/>
      <c r="GVG25" s="62"/>
      <c r="GVK25" s="62"/>
      <c r="GVO25" s="62"/>
      <c r="GVS25" s="62"/>
      <c r="GVW25" s="62"/>
      <c r="GWA25" s="62"/>
      <c r="GWE25" s="62"/>
      <c r="GWI25" s="62"/>
      <c r="GWM25" s="62"/>
      <c r="GWQ25" s="62"/>
      <c r="GWU25" s="62"/>
      <c r="GWY25" s="62"/>
      <c r="GXC25" s="62"/>
      <c r="GXG25" s="62"/>
      <c r="GXK25" s="62"/>
      <c r="GXO25" s="62"/>
      <c r="GXS25" s="62"/>
      <c r="GXW25" s="62"/>
      <c r="GYA25" s="62"/>
      <c r="GYE25" s="62"/>
      <c r="GYI25" s="62"/>
      <c r="GYM25" s="62"/>
      <c r="GYQ25" s="62"/>
      <c r="GYU25" s="62"/>
      <c r="GYY25" s="62"/>
      <c r="GZC25" s="62"/>
      <c r="GZG25" s="62"/>
      <c r="GZK25" s="62"/>
      <c r="GZO25" s="62"/>
      <c r="GZS25" s="62"/>
      <c r="GZW25" s="62"/>
      <c r="HAA25" s="62"/>
      <c r="HAE25" s="62"/>
      <c r="HAI25" s="62"/>
      <c r="HAM25" s="62"/>
      <c r="HAQ25" s="62"/>
      <c r="HAU25" s="62"/>
      <c r="HAY25" s="62"/>
      <c r="HBC25" s="62"/>
      <c r="HBG25" s="62"/>
      <c r="HBK25" s="62"/>
      <c r="HBO25" s="62"/>
      <c r="HBS25" s="62"/>
      <c r="HBW25" s="62"/>
      <c r="HCA25" s="62"/>
      <c r="HCE25" s="62"/>
      <c r="HCI25" s="62"/>
      <c r="HCM25" s="62"/>
      <c r="HCQ25" s="62"/>
      <c r="HCU25" s="62"/>
      <c r="HCY25" s="62"/>
      <c r="HDC25" s="62"/>
      <c r="HDG25" s="62"/>
      <c r="HDK25" s="62"/>
      <c r="HDO25" s="62"/>
      <c r="HDS25" s="62"/>
      <c r="HDW25" s="62"/>
      <c r="HEA25" s="62"/>
      <c r="HEE25" s="62"/>
      <c r="HEI25" s="62"/>
      <c r="HEM25" s="62"/>
      <c r="HEQ25" s="62"/>
      <c r="HEU25" s="62"/>
      <c r="HEY25" s="62"/>
      <c r="HFC25" s="62"/>
      <c r="HFG25" s="62"/>
      <c r="HFK25" s="62"/>
      <c r="HFO25" s="62"/>
      <c r="HFS25" s="62"/>
      <c r="HFW25" s="62"/>
      <c r="HGA25" s="62"/>
      <c r="HGE25" s="62"/>
      <c r="HGI25" s="62"/>
      <c r="HGM25" s="62"/>
      <c r="HGQ25" s="62"/>
      <c r="HGU25" s="62"/>
      <c r="HGY25" s="62"/>
      <c r="HHC25" s="62"/>
      <c r="HHG25" s="62"/>
      <c r="HHK25" s="62"/>
      <c r="HHO25" s="62"/>
      <c r="HHS25" s="62"/>
      <c r="HHW25" s="62"/>
      <c r="HIA25" s="62"/>
      <c r="HIE25" s="62"/>
      <c r="HII25" s="62"/>
      <c r="HIM25" s="62"/>
      <c r="HIQ25" s="62"/>
      <c r="HIU25" s="62"/>
      <c r="HIY25" s="62"/>
      <c r="HJC25" s="62"/>
      <c r="HJG25" s="62"/>
      <c r="HJK25" s="62"/>
      <c r="HJO25" s="62"/>
      <c r="HJS25" s="62"/>
      <c r="HJW25" s="62"/>
      <c r="HKA25" s="62"/>
      <c r="HKE25" s="62"/>
      <c r="HKI25" s="62"/>
      <c r="HKM25" s="62"/>
      <c r="HKQ25" s="62"/>
      <c r="HKU25" s="62"/>
      <c r="HKY25" s="62"/>
      <c r="HLC25" s="62"/>
      <c r="HLG25" s="62"/>
      <c r="HLK25" s="62"/>
      <c r="HLO25" s="62"/>
      <c r="HLS25" s="62"/>
      <c r="HLW25" s="62"/>
      <c r="HMA25" s="62"/>
      <c r="HME25" s="62"/>
      <c r="HMI25" s="62"/>
      <c r="HMM25" s="62"/>
      <c r="HMQ25" s="62"/>
      <c r="HMU25" s="62"/>
      <c r="HMY25" s="62"/>
      <c r="HNC25" s="62"/>
      <c r="HNG25" s="62"/>
      <c r="HNK25" s="62"/>
      <c r="HNO25" s="62"/>
      <c r="HNS25" s="62"/>
      <c r="HNW25" s="62"/>
      <c r="HOA25" s="62"/>
      <c r="HOE25" s="62"/>
      <c r="HOI25" s="62"/>
      <c r="HOM25" s="62"/>
      <c r="HOQ25" s="62"/>
      <c r="HOU25" s="62"/>
      <c r="HOY25" s="62"/>
      <c r="HPC25" s="62"/>
      <c r="HPG25" s="62"/>
      <c r="HPK25" s="62"/>
      <c r="HPO25" s="62"/>
      <c r="HPS25" s="62"/>
      <c r="HPW25" s="62"/>
      <c r="HQA25" s="62"/>
      <c r="HQE25" s="62"/>
      <c r="HQI25" s="62"/>
      <c r="HQM25" s="62"/>
      <c r="HQQ25" s="62"/>
      <c r="HQU25" s="62"/>
      <c r="HQY25" s="62"/>
      <c r="HRC25" s="62"/>
      <c r="HRG25" s="62"/>
      <c r="HRK25" s="62"/>
      <c r="HRO25" s="62"/>
      <c r="HRS25" s="62"/>
      <c r="HRW25" s="62"/>
      <c r="HSA25" s="62"/>
      <c r="HSE25" s="62"/>
      <c r="HSI25" s="62"/>
      <c r="HSM25" s="62"/>
      <c r="HSQ25" s="62"/>
      <c r="HSU25" s="62"/>
      <c r="HSY25" s="62"/>
      <c r="HTC25" s="62"/>
      <c r="HTG25" s="62"/>
      <c r="HTK25" s="62"/>
      <c r="HTO25" s="62"/>
      <c r="HTS25" s="62"/>
      <c r="HTW25" s="62"/>
      <c r="HUA25" s="62"/>
      <c r="HUE25" s="62"/>
      <c r="HUI25" s="62"/>
      <c r="HUM25" s="62"/>
      <c r="HUQ25" s="62"/>
      <c r="HUU25" s="62"/>
      <c r="HUY25" s="62"/>
      <c r="HVC25" s="62"/>
      <c r="HVG25" s="62"/>
      <c r="HVK25" s="62"/>
      <c r="HVO25" s="62"/>
      <c r="HVS25" s="62"/>
      <c r="HVW25" s="62"/>
      <c r="HWA25" s="62"/>
      <c r="HWE25" s="62"/>
      <c r="HWI25" s="62"/>
      <c r="HWM25" s="62"/>
      <c r="HWQ25" s="62"/>
      <c r="HWU25" s="62"/>
      <c r="HWY25" s="62"/>
      <c r="HXC25" s="62"/>
      <c r="HXG25" s="62"/>
      <c r="HXK25" s="62"/>
      <c r="HXO25" s="62"/>
      <c r="HXS25" s="62"/>
      <c r="HXW25" s="62"/>
      <c r="HYA25" s="62"/>
      <c r="HYE25" s="62"/>
      <c r="HYI25" s="62"/>
      <c r="HYM25" s="62"/>
      <c r="HYQ25" s="62"/>
      <c r="HYU25" s="62"/>
      <c r="HYY25" s="62"/>
      <c r="HZC25" s="62"/>
      <c r="HZG25" s="62"/>
      <c r="HZK25" s="62"/>
      <c r="HZO25" s="62"/>
      <c r="HZS25" s="62"/>
      <c r="HZW25" s="62"/>
      <c r="IAA25" s="62"/>
      <c r="IAE25" s="62"/>
      <c r="IAI25" s="62"/>
      <c r="IAM25" s="62"/>
      <c r="IAQ25" s="62"/>
      <c r="IAU25" s="62"/>
      <c r="IAY25" s="62"/>
      <c r="IBC25" s="62"/>
      <c r="IBG25" s="62"/>
      <c r="IBK25" s="62"/>
      <c r="IBO25" s="62"/>
      <c r="IBS25" s="62"/>
      <c r="IBW25" s="62"/>
      <c r="ICA25" s="62"/>
      <c r="ICE25" s="62"/>
      <c r="ICI25" s="62"/>
      <c r="ICM25" s="62"/>
      <c r="ICQ25" s="62"/>
      <c r="ICU25" s="62"/>
      <c r="ICY25" s="62"/>
      <c r="IDC25" s="62"/>
      <c r="IDG25" s="62"/>
      <c r="IDK25" s="62"/>
      <c r="IDO25" s="62"/>
      <c r="IDS25" s="62"/>
      <c r="IDW25" s="62"/>
      <c r="IEA25" s="62"/>
      <c r="IEE25" s="62"/>
      <c r="IEI25" s="62"/>
      <c r="IEM25" s="62"/>
      <c r="IEQ25" s="62"/>
      <c r="IEU25" s="62"/>
      <c r="IEY25" s="62"/>
      <c r="IFC25" s="62"/>
      <c r="IFG25" s="62"/>
      <c r="IFK25" s="62"/>
      <c r="IFO25" s="62"/>
      <c r="IFS25" s="62"/>
      <c r="IFW25" s="62"/>
      <c r="IGA25" s="62"/>
      <c r="IGE25" s="62"/>
      <c r="IGI25" s="62"/>
      <c r="IGM25" s="62"/>
      <c r="IGQ25" s="62"/>
      <c r="IGU25" s="62"/>
      <c r="IGY25" s="62"/>
      <c r="IHC25" s="62"/>
      <c r="IHG25" s="62"/>
      <c r="IHK25" s="62"/>
      <c r="IHO25" s="62"/>
      <c r="IHS25" s="62"/>
      <c r="IHW25" s="62"/>
      <c r="IIA25" s="62"/>
      <c r="IIE25" s="62"/>
      <c r="III25" s="62"/>
      <c r="IIM25" s="62"/>
      <c r="IIQ25" s="62"/>
      <c r="IIU25" s="62"/>
      <c r="IIY25" s="62"/>
      <c r="IJC25" s="62"/>
      <c r="IJG25" s="62"/>
      <c r="IJK25" s="62"/>
      <c r="IJO25" s="62"/>
      <c r="IJS25" s="62"/>
      <c r="IJW25" s="62"/>
      <c r="IKA25" s="62"/>
      <c r="IKE25" s="62"/>
      <c r="IKI25" s="62"/>
      <c r="IKM25" s="62"/>
      <c r="IKQ25" s="62"/>
      <c r="IKU25" s="62"/>
      <c r="IKY25" s="62"/>
      <c r="ILC25" s="62"/>
      <c r="ILG25" s="62"/>
      <c r="ILK25" s="62"/>
      <c r="ILO25" s="62"/>
      <c r="ILS25" s="62"/>
      <c r="ILW25" s="62"/>
      <c r="IMA25" s="62"/>
      <c r="IME25" s="62"/>
      <c r="IMI25" s="62"/>
      <c r="IMM25" s="62"/>
      <c r="IMQ25" s="62"/>
      <c r="IMU25" s="62"/>
      <c r="IMY25" s="62"/>
      <c r="INC25" s="62"/>
      <c r="ING25" s="62"/>
      <c r="INK25" s="62"/>
      <c r="INO25" s="62"/>
      <c r="INS25" s="62"/>
      <c r="INW25" s="62"/>
      <c r="IOA25" s="62"/>
      <c r="IOE25" s="62"/>
      <c r="IOI25" s="62"/>
      <c r="IOM25" s="62"/>
      <c r="IOQ25" s="62"/>
      <c r="IOU25" s="62"/>
      <c r="IOY25" s="62"/>
      <c r="IPC25" s="62"/>
      <c r="IPG25" s="62"/>
      <c r="IPK25" s="62"/>
      <c r="IPO25" s="62"/>
      <c r="IPS25" s="62"/>
      <c r="IPW25" s="62"/>
      <c r="IQA25" s="62"/>
      <c r="IQE25" s="62"/>
      <c r="IQI25" s="62"/>
      <c r="IQM25" s="62"/>
      <c r="IQQ25" s="62"/>
      <c r="IQU25" s="62"/>
      <c r="IQY25" s="62"/>
      <c r="IRC25" s="62"/>
      <c r="IRG25" s="62"/>
      <c r="IRK25" s="62"/>
      <c r="IRO25" s="62"/>
      <c r="IRS25" s="62"/>
      <c r="IRW25" s="62"/>
      <c r="ISA25" s="62"/>
      <c r="ISE25" s="62"/>
      <c r="ISI25" s="62"/>
      <c r="ISM25" s="62"/>
      <c r="ISQ25" s="62"/>
      <c r="ISU25" s="62"/>
      <c r="ISY25" s="62"/>
      <c r="ITC25" s="62"/>
      <c r="ITG25" s="62"/>
      <c r="ITK25" s="62"/>
      <c r="ITO25" s="62"/>
      <c r="ITS25" s="62"/>
      <c r="ITW25" s="62"/>
      <c r="IUA25" s="62"/>
      <c r="IUE25" s="62"/>
      <c r="IUI25" s="62"/>
      <c r="IUM25" s="62"/>
      <c r="IUQ25" s="62"/>
      <c r="IUU25" s="62"/>
      <c r="IUY25" s="62"/>
      <c r="IVC25" s="62"/>
      <c r="IVG25" s="62"/>
      <c r="IVK25" s="62"/>
      <c r="IVO25" s="62"/>
      <c r="IVS25" s="62"/>
      <c r="IVW25" s="62"/>
      <c r="IWA25" s="62"/>
      <c r="IWE25" s="62"/>
      <c r="IWI25" s="62"/>
      <c r="IWM25" s="62"/>
      <c r="IWQ25" s="62"/>
      <c r="IWU25" s="62"/>
      <c r="IWY25" s="62"/>
      <c r="IXC25" s="62"/>
      <c r="IXG25" s="62"/>
      <c r="IXK25" s="62"/>
      <c r="IXO25" s="62"/>
      <c r="IXS25" s="62"/>
      <c r="IXW25" s="62"/>
      <c r="IYA25" s="62"/>
      <c r="IYE25" s="62"/>
      <c r="IYI25" s="62"/>
      <c r="IYM25" s="62"/>
      <c r="IYQ25" s="62"/>
      <c r="IYU25" s="62"/>
      <c r="IYY25" s="62"/>
      <c r="IZC25" s="62"/>
      <c r="IZG25" s="62"/>
      <c r="IZK25" s="62"/>
      <c r="IZO25" s="62"/>
      <c r="IZS25" s="62"/>
      <c r="IZW25" s="62"/>
      <c r="JAA25" s="62"/>
      <c r="JAE25" s="62"/>
      <c r="JAI25" s="62"/>
      <c r="JAM25" s="62"/>
      <c r="JAQ25" s="62"/>
      <c r="JAU25" s="62"/>
      <c r="JAY25" s="62"/>
      <c r="JBC25" s="62"/>
      <c r="JBG25" s="62"/>
      <c r="JBK25" s="62"/>
      <c r="JBO25" s="62"/>
      <c r="JBS25" s="62"/>
      <c r="JBW25" s="62"/>
      <c r="JCA25" s="62"/>
      <c r="JCE25" s="62"/>
      <c r="JCI25" s="62"/>
      <c r="JCM25" s="62"/>
      <c r="JCQ25" s="62"/>
      <c r="JCU25" s="62"/>
      <c r="JCY25" s="62"/>
      <c r="JDC25" s="62"/>
      <c r="JDG25" s="62"/>
      <c r="JDK25" s="62"/>
      <c r="JDO25" s="62"/>
      <c r="JDS25" s="62"/>
      <c r="JDW25" s="62"/>
      <c r="JEA25" s="62"/>
      <c r="JEE25" s="62"/>
      <c r="JEI25" s="62"/>
      <c r="JEM25" s="62"/>
      <c r="JEQ25" s="62"/>
      <c r="JEU25" s="62"/>
      <c r="JEY25" s="62"/>
      <c r="JFC25" s="62"/>
      <c r="JFG25" s="62"/>
      <c r="JFK25" s="62"/>
      <c r="JFO25" s="62"/>
      <c r="JFS25" s="62"/>
      <c r="JFW25" s="62"/>
      <c r="JGA25" s="62"/>
      <c r="JGE25" s="62"/>
      <c r="JGI25" s="62"/>
      <c r="JGM25" s="62"/>
      <c r="JGQ25" s="62"/>
      <c r="JGU25" s="62"/>
      <c r="JGY25" s="62"/>
      <c r="JHC25" s="62"/>
      <c r="JHG25" s="62"/>
      <c r="JHK25" s="62"/>
      <c r="JHO25" s="62"/>
      <c r="JHS25" s="62"/>
      <c r="JHW25" s="62"/>
      <c r="JIA25" s="62"/>
      <c r="JIE25" s="62"/>
      <c r="JII25" s="62"/>
      <c r="JIM25" s="62"/>
      <c r="JIQ25" s="62"/>
      <c r="JIU25" s="62"/>
      <c r="JIY25" s="62"/>
      <c r="JJC25" s="62"/>
      <c r="JJG25" s="62"/>
      <c r="JJK25" s="62"/>
      <c r="JJO25" s="62"/>
      <c r="JJS25" s="62"/>
      <c r="JJW25" s="62"/>
      <c r="JKA25" s="62"/>
      <c r="JKE25" s="62"/>
      <c r="JKI25" s="62"/>
      <c r="JKM25" s="62"/>
      <c r="JKQ25" s="62"/>
      <c r="JKU25" s="62"/>
      <c r="JKY25" s="62"/>
      <c r="JLC25" s="62"/>
      <c r="JLG25" s="62"/>
      <c r="JLK25" s="62"/>
      <c r="JLO25" s="62"/>
      <c r="JLS25" s="62"/>
      <c r="JLW25" s="62"/>
      <c r="JMA25" s="62"/>
      <c r="JME25" s="62"/>
      <c r="JMI25" s="62"/>
      <c r="JMM25" s="62"/>
      <c r="JMQ25" s="62"/>
      <c r="JMU25" s="62"/>
      <c r="JMY25" s="62"/>
      <c r="JNC25" s="62"/>
      <c r="JNG25" s="62"/>
      <c r="JNK25" s="62"/>
      <c r="JNO25" s="62"/>
      <c r="JNS25" s="62"/>
      <c r="JNW25" s="62"/>
      <c r="JOA25" s="62"/>
      <c r="JOE25" s="62"/>
      <c r="JOI25" s="62"/>
      <c r="JOM25" s="62"/>
      <c r="JOQ25" s="62"/>
      <c r="JOU25" s="62"/>
      <c r="JOY25" s="62"/>
      <c r="JPC25" s="62"/>
      <c r="JPG25" s="62"/>
      <c r="JPK25" s="62"/>
      <c r="JPO25" s="62"/>
      <c r="JPS25" s="62"/>
      <c r="JPW25" s="62"/>
      <c r="JQA25" s="62"/>
      <c r="JQE25" s="62"/>
      <c r="JQI25" s="62"/>
      <c r="JQM25" s="62"/>
      <c r="JQQ25" s="62"/>
      <c r="JQU25" s="62"/>
      <c r="JQY25" s="62"/>
      <c r="JRC25" s="62"/>
      <c r="JRG25" s="62"/>
      <c r="JRK25" s="62"/>
      <c r="JRO25" s="62"/>
      <c r="JRS25" s="62"/>
      <c r="JRW25" s="62"/>
      <c r="JSA25" s="62"/>
      <c r="JSE25" s="62"/>
      <c r="JSI25" s="62"/>
      <c r="JSM25" s="62"/>
      <c r="JSQ25" s="62"/>
      <c r="JSU25" s="62"/>
      <c r="JSY25" s="62"/>
      <c r="JTC25" s="62"/>
      <c r="JTG25" s="62"/>
      <c r="JTK25" s="62"/>
      <c r="JTO25" s="62"/>
      <c r="JTS25" s="62"/>
      <c r="JTW25" s="62"/>
      <c r="JUA25" s="62"/>
      <c r="JUE25" s="62"/>
      <c r="JUI25" s="62"/>
      <c r="JUM25" s="62"/>
      <c r="JUQ25" s="62"/>
      <c r="JUU25" s="62"/>
      <c r="JUY25" s="62"/>
      <c r="JVC25" s="62"/>
      <c r="JVG25" s="62"/>
      <c r="JVK25" s="62"/>
      <c r="JVO25" s="62"/>
      <c r="JVS25" s="62"/>
      <c r="JVW25" s="62"/>
      <c r="JWA25" s="62"/>
      <c r="JWE25" s="62"/>
      <c r="JWI25" s="62"/>
      <c r="JWM25" s="62"/>
      <c r="JWQ25" s="62"/>
      <c r="JWU25" s="62"/>
      <c r="JWY25" s="62"/>
      <c r="JXC25" s="62"/>
      <c r="JXG25" s="62"/>
      <c r="JXK25" s="62"/>
      <c r="JXO25" s="62"/>
      <c r="JXS25" s="62"/>
      <c r="JXW25" s="62"/>
      <c r="JYA25" s="62"/>
      <c r="JYE25" s="62"/>
      <c r="JYI25" s="62"/>
      <c r="JYM25" s="62"/>
      <c r="JYQ25" s="62"/>
      <c r="JYU25" s="62"/>
      <c r="JYY25" s="62"/>
      <c r="JZC25" s="62"/>
      <c r="JZG25" s="62"/>
      <c r="JZK25" s="62"/>
      <c r="JZO25" s="62"/>
      <c r="JZS25" s="62"/>
      <c r="JZW25" s="62"/>
      <c r="KAA25" s="62"/>
      <c r="KAE25" s="62"/>
      <c r="KAI25" s="62"/>
      <c r="KAM25" s="62"/>
      <c r="KAQ25" s="62"/>
      <c r="KAU25" s="62"/>
      <c r="KAY25" s="62"/>
      <c r="KBC25" s="62"/>
      <c r="KBG25" s="62"/>
      <c r="KBK25" s="62"/>
      <c r="KBO25" s="62"/>
      <c r="KBS25" s="62"/>
      <c r="KBW25" s="62"/>
      <c r="KCA25" s="62"/>
      <c r="KCE25" s="62"/>
      <c r="KCI25" s="62"/>
      <c r="KCM25" s="62"/>
      <c r="KCQ25" s="62"/>
      <c r="KCU25" s="62"/>
      <c r="KCY25" s="62"/>
      <c r="KDC25" s="62"/>
      <c r="KDG25" s="62"/>
      <c r="KDK25" s="62"/>
      <c r="KDO25" s="62"/>
      <c r="KDS25" s="62"/>
      <c r="KDW25" s="62"/>
      <c r="KEA25" s="62"/>
      <c r="KEE25" s="62"/>
      <c r="KEI25" s="62"/>
      <c r="KEM25" s="62"/>
      <c r="KEQ25" s="62"/>
      <c r="KEU25" s="62"/>
      <c r="KEY25" s="62"/>
      <c r="KFC25" s="62"/>
      <c r="KFG25" s="62"/>
      <c r="KFK25" s="62"/>
      <c r="KFO25" s="62"/>
      <c r="KFS25" s="62"/>
      <c r="KFW25" s="62"/>
      <c r="KGA25" s="62"/>
      <c r="KGE25" s="62"/>
      <c r="KGI25" s="62"/>
      <c r="KGM25" s="62"/>
      <c r="KGQ25" s="62"/>
      <c r="KGU25" s="62"/>
      <c r="KGY25" s="62"/>
      <c r="KHC25" s="62"/>
      <c r="KHG25" s="62"/>
      <c r="KHK25" s="62"/>
      <c r="KHO25" s="62"/>
      <c r="KHS25" s="62"/>
      <c r="KHW25" s="62"/>
      <c r="KIA25" s="62"/>
      <c r="KIE25" s="62"/>
      <c r="KII25" s="62"/>
      <c r="KIM25" s="62"/>
      <c r="KIQ25" s="62"/>
      <c r="KIU25" s="62"/>
      <c r="KIY25" s="62"/>
      <c r="KJC25" s="62"/>
      <c r="KJG25" s="62"/>
      <c r="KJK25" s="62"/>
      <c r="KJO25" s="62"/>
      <c r="KJS25" s="62"/>
      <c r="KJW25" s="62"/>
      <c r="KKA25" s="62"/>
      <c r="KKE25" s="62"/>
      <c r="KKI25" s="62"/>
      <c r="KKM25" s="62"/>
      <c r="KKQ25" s="62"/>
      <c r="KKU25" s="62"/>
      <c r="KKY25" s="62"/>
      <c r="KLC25" s="62"/>
      <c r="KLG25" s="62"/>
      <c r="KLK25" s="62"/>
      <c r="KLO25" s="62"/>
      <c r="KLS25" s="62"/>
      <c r="KLW25" s="62"/>
      <c r="KMA25" s="62"/>
      <c r="KME25" s="62"/>
      <c r="KMI25" s="62"/>
      <c r="KMM25" s="62"/>
      <c r="KMQ25" s="62"/>
      <c r="KMU25" s="62"/>
      <c r="KMY25" s="62"/>
      <c r="KNC25" s="62"/>
      <c r="KNG25" s="62"/>
      <c r="KNK25" s="62"/>
      <c r="KNO25" s="62"/>
      <c r="KNS25" s="62"/>
      <c r="KNW25" s="62"/>
      <c r="KOA25" s="62"/>
      <c r="KOE25" s="62"/>
      <c r="KOI25" s="62"/>
      <c r="KOM25" s="62"/>
      <c r="KOQ25" s="62"/>
      <c r="KOU25" s="62"/>
      <c r="KOY25" s="62"/>
      <c r="KPC25" s="62"/>
      <c r="KPG25" s="62"/>
      <c r="KPK25" s="62"/>
      <c r="KPO25" s="62"/>
      <c r="KPS25" s="62"/>
      <c r="KPW25" s="62"/>
      <c r="KQA25" s="62"/>
      <c r="KQE25" s="62"/>
      <c r="KQI25" s="62"/>
      <c r="KQM25" s="62"/>
      <c r="KQQ25" s="62"/>
      <c r="KQU25" s="62"/>
      <c r="KQY25" s="62"/>
      <c r="KRC25" s="62"/>
      <c r="KRG25" s="62"/>
      <c r="KRK25" s="62"/>
      <c r="KRO25" s="62"/>
      <c r="KRS25" s="62"/>
      <c r="KRW25" s="62"/>
      <c r="KSA25" s="62"/>
      <c r="KSE25" s="62"/>
      <c r="KSI25" s="62"/>
      <c r="KSM25" s="62"/>
      <c r="KSQ25" s="62"/>
      <c r="KSU25" s="62"/>
      <c r="KSY25" s="62"/>
      <c r="KTC25" s="62"/>
      <c r="KTG25" s="62"/>
      <c r="KTK25" s="62"/>
      <c r="KTO25" s="62"/>
      <c r="KTS25" s="62"/>
      <c r="KTW25" s="62"/>
      <c r="KUA25" s="62"/>
      <c r="KUE25" s="62"/>
      <c r="KUI25" s="62"/>
      <c r="KUM25" s="62"/>
      <c r="KUQ25" s="62"/>
      <c r="KUU25" s="62"/>
      <c r="KUY25" s="62"/>
      <c r="KVC25" s="62"/>
      <c r="KVG25" s="62"/>
      <c r="KVK25" s="62"/>
      <c r="KVO25" s="62"/>
      <c r="KVS25" s="62"/>
      <c r="KVW25" s="62"/>
      <c r="KWA25" s="62"/>
      <c r="KWE25" s="62"/>
      <c r="KWI25" s="62"/>
      <c r="KWM25" s="62"/>
      <c r="KWQ25" s="62"/>
      <c r="KWU25" s="62"/>
      <c r="KWY25" s="62"/>
      <c r="KXC25" s="62"/>
      <c r="KXG25" s="62"/>
      <c r="KXK25" s="62"/>
      <c r="KXO25" s="62"/>
      <c r="KXS25" s="62"/>
      <c r="KXW25" s="62"/>
      <c r="KYA25" s="62"/>
      <c r="KYE25" s="62"/>
      <c r="KYI25" s="62"/>
      <c r="KYM25" s="62"/>
      <c r="KYQ25" s="62"/>
      <c r="KYU25" s="62"/>
      <c r="KYY25" s="62"/>
      <c r="KZC25" s="62"/>
      <c r="KZG25" s="62"/>
      <c r="KZK25" s="62"/>
      <c r="KZO25" s="62"/>
      <c r="KZS25" s="62"/>
      <c r="KZW25" s="62"/>
      <c r="LAA25" s="62"/>
      <c r="LAE25" s="62"/>
      <c r="LAI25" s="62"/>
      <c r="LAM25" s="62"/>
      <c r="LAQ25" s="62"/>
      <c r="LAU25" s="62"/>
      <c r="LAY25" s="62"/>
      <c r="LBC25" s="62"/>
      <c r="LBG25" s="62"/>
      <c r="LBK25" s="62"/>
      <c r="LBO25" s="62"/>
      <c r="LBS25" s="62"/>
      <c r="LBW25" s="62"/>
      <c r="LCA25" s="62"/>
      <c r="LCE25" s="62"/>
      <c r="LCI25" s="62"/>
      <c r="LCM25" s="62"/>
      <c r="LCQ25" s="62"/>
      <c r="LCU25" s="62"/>
      <c r="LCY25" s="62"/>
      <c r="LDC25" s="62"/>
      <c r="LDG25" s="62"/>
      <c r="LDK25" s="62"/>
      <c r="LDO25" s="62"/>
      <c r="LDS25" s="62"/>
      <c r="LDW25" s="62"/>
      <c r="LEA25" s="62"/>
      <c r="LEE25" s="62"/>
      <c r="LEI25" s="62"/>
      <c r="LEM25" s="62"/>
      <c r="LEQ25" s="62"/>
      <c r="LEU25" s="62"/>
      <c r="LEY25" s="62"/>
      <c r="LFC25" s="62"/>
      <c r="LFG25" s="62"/>
      <c r="LFK25" s="62"/>
      <c r="LFO25" s="62"/>
      <c r="LFS25" s="62"/>
      <c r="LFW25" s="62"/>
      <c r="LGA25" s="62"/>
      <c r="LGE25" s="62"/>
      <c r="LGI25" s="62"/>
      <c r="LGM25" s="62"/>
      <c r="LGQ25" s="62"/>
      <c r="LGU25" s="62"/>
      <c r="LGY25" s="62"/>
      <c r="LHC25" s="62"/>
      <c r="LHG25" s="62"/>
      <c r="LHK25" s="62"/>
      <c r="LHO25" s="62"/>
      <c r="LHS25" s="62"/>
      <c r="LHW25" s="62"/>
      <c r="LIA25" s="62"/>
      <c r="LIE25" s="62"/>
      <c r="LII25" s="62"/>
      <c r="LIM25" s="62"/>
      <c r="LIQ25" s="62"/>
      <c r="LIU25" s="62"/>
      <c r="LIY25" s="62"/>
      <c r="LJC25" s="62"/>
      <c r="LJG25" s="62"/>
      <c r="LJK25" s="62"/>
      <c r="LJO25" s="62"/>
      <c r="LJS25" s="62"/>
      <c r="LJW25" s="62"/>
      <c r="LKA25" s="62"/>
      <c r="LKE25" s="62"/>
      <c r="LKI25" s="62"/>
      <c r="LKM25" s="62"/>
      <c r="LKQ25" s="62"/>
      <c r="LKU25" s="62"/>
      <c r="LKY25" s="62"/>
      <c r="LLC25" s="62"/>
      <c r="LLG25" s="62"/>
      <c r="LLK25" s="62"/>
      <c r="LLO25" s="62"/>
      <c r="LLS25" s="62"/>
      <c r="LLW25" s="62"/>
      <c r="LMA25" s="62"/>
      <c r="LME25" s="62"/>
      <c r="LMI25" s="62"/>
      <c r="LMM25" s="62"/>
      <c r="LMQ25" s="62"/>
      <c r="LMU25" s="62"/>
      <c r="LMY25" s="62"/>
      <c r="LNC25" s="62"/>
      <c r="LNG25" s="62"/>
      <c r="LNK25" s="62"/>
      <c r="LNO25" s="62"/>
      <c r="LNS25" s="62"/>
      <c r="LNW25" s="62"/>
      <c r="LOA25" s="62"/>
      <c r="LOE25" s="62"/>
      <c r="LOI25" s="62"/>
      <c r="LOM25" s="62"/>
      <c r="LOQ25" s="62"/>
      <c r="LOU25" s="62"/>
      <c r="LOY25" s="62"/>
      <c r="LPC25" s="62"/>
      <c r="LPG25" s="62"/>
      <c r="LPK25" s="62"/>
      <c r="LPO25" s="62"/>
      <c r="LPS25" s="62"/>
      <c r="LPW25" s="62"/>
      <c r="LQA25" s="62"/>
      <c r="LQE25" s="62"/>
      <c r="LQI25" s="62"/>
      <c r="LQM25" s="62"/>
      <c r="LQQ25" s="62"/>
      <c r="LQU25" s="62"/>
      <c r="LQY25" s="62"/>
      <c r="LRC25" s="62"/>
      <c r="LRG25" s="62"/>
      <c r="LRK25" s="62"/>
      <c r="LRO25" s="62"/>
      <c r="LRS25" s="62"/>
      <c r="LRW25" s="62"/>
      <c r="LSA25" s="62"/>
      <c r="LSE25" s="62"/>
      <c r="LSI25" s="62"/>
      <c r="LSM25" s="62"/>
      <c r="LSQ25" s="62"/>
      <c r="LSU25" s="62"/>
      <c r="LSY25" s="62"/>
      <c r="LTC25" s="62"/>
      <c r="LTG25" s="62"/>
      <c r="LTK25" s="62"/>
      <c r="LTO25" s="62"/>
      <c r="LTS25" s="62"/>
      <c r="LTW25" s="62"/>
      <c r="LUA25" s="62"/>
      <c r="LUE25" s="62"/>
      <c r="LUI25" s="62"/>
      <c r="LUM25" s="62"/>
      <c r="LUQ25" s="62"/>
      <c r="LUU25" s="62"/>
      <c r="LUY25" s="62"/>
      <c r="LVC25" s="62"/>
      <c r="LVG25" s="62"/>
      <c r="LVK25" s="62"/>
      <c r="LVO25" s="62"/>
      <c r="LVS25" s="62"/>
      <c r="LVW25" s="62"/>
      <c r="LWA25" s="62"/>
      <c r="LWE25" s="62"/>
      <c r="LWI25" s="62"/>
      <c r="LWM25" s="62"/>
      <c r="LWQ25" s="62"/>
      <c r="LWU25" s="62"/>
      <c r="LWY25" s="62"/>
      <c r="LXC25" s="62"/>
      <c r="LXG25" s="62"/>
      <c r="LXK25" s="62"/>
      <c r="LXO25" s="62"/>
      <c r="LXS25" s="62"/>
      <c r="LXW25" s="62"/>
      <c r="LYA25" s="62"/>
      <c r="LYE25" s="62"/>
      <c r="LYI25" s="62"/>
      <c r="LYM25" s="62"/>
      <c r="LYQ25" s="62"/>
      <c r="LYU25" s="62"/>
      <c r="LYY25" s="62"/>
      <c r="LZC25" s="62"/>
      <c r="LZG25" s="62"/>
      <c r="LZK25" s="62"/>
      <c r="LZO25" s="62"/>
      <c r="LZS25" s="62"/>
      <c r="LZW25" s="62"/>
      <c r="MAA25" s="62"/>
      <c r="MAE25" s="62"/>
      <c r="MAI25" s="62"/>
      <c r="MAM25" s="62"/>
      <c r="MAQ25" s="62"/>
      <c r="MAU25" s="62"/>
      <c r="MAY25" s="62"/>
      <c r="MBC25" s="62"/>
      <c r="MBG25" s="62"/>
      <c r="MBK25" s="62"/>
      <c r="MBO25" s="62"/>
      <c r="MBS25" s="62"/>
      <c r="MBW25" s="62"/>
      <c r="MCA25" s="62"/>
      <c r="MCE25" s="62"/>
      <c r="MCI25" s="62"/>
      <c r="MCM25" s="62"/>
      <c r="MCQ25" s="62"/>
      <c r="MCU25" s="62"/>
      <c r="MCY25" s="62"/>
      <c r="MDC25" s="62"/>
      <c r="MDG25" s="62"/>
      <c r="MDK25" s="62"/>
      <c r="MDO25" s="62"/>
      <c r="MDS25" s="62"/>
      <c r="MDW25" s="62"/>
      <c r="MEA25" s="62"/>
      <c r="MEE25" s="62"/>
      <c r="MEI25" s="62"/>
      <c r="MEM25" s="62"/>
      <c r="MEQ25" s="62"/>
      <c r="MEU25" s="62"/>
      <c r="MEY25" s="62"/>
      <c r="MFC25" s="62"/>
      <c r="MFG25" s="62"/>
      <c r="MFK25" s="62"/>
      <c r="MFO25" s="62"/>
      <c r="MFS25" s="62"/>
      <c r="MFW25" s="62"/>
      <c r="MGA25" s="62"/>
      <c r="MGE25" s="62"/>
      <c r="MGI25" s="62"/>
      <c r="MGM25" s="62"/>
      <c r="MGQ25" s="62"/>
      <c r="MGU25" s="62"/>
      <c r="MGY25" s="62"/>
      <c r="MHC25" s="62"/>
      <c r="MHG25" s="62"/>
      <c r="MHK25" s="62"/>
      <c r="MHO25" s="62"/>
      <c r="MHS25" s="62"/>
      <c r="MHW25" s="62"/>
      <c r="MIA25" s="62"/>
      <c r="MIE25" s="62"/>
      <c r="MII25" s="62"/>
      <c r="MIM25" s="62"/>
      <c r="MIQ25" s="62"/>
      <c r="MIU25" s="62"/>
      <c r="MIY25" s="62"/>
      <c r="MJC25" s="62"/>
      <c r="MJG25" s="62"/>
      <c r="MJK25" s="62"/>
      <c r="MJO25" s="62"/>
      <c r="MJS25" s="62"/>
      <c r="MJW25" s="62"/>
      <c r="MKA25" s="62"/>
      <c r="MKE25" s="62"/>
      <c r="MKI25" s="62"/>
      <c r="MKM25" s="62"/>
      <c r="MKQ25" s="62"/>
      <c r="MKU25" s="62"/>
      <c r="MKY25" s="62"/>
      <c r="MLC25" s="62"/>
      <c r="MLG25" s="62"/>
      <c r="MLK25" s="62"/>
      <c r="MLO25" s="62"/>
      <c r="MLS25" s="62"/>
      <c r="MLW25" s="62"/>
      <c r="MMA25" s="62"/>
      <c r="MME25" s="62"/>
      <c r="MMI25" s="62"/>
      <c r="MMM25" s="62"/>
      <c r="MMQ25" s="62"/>
      <c r="MMU25" s="62"/>
      <c r="MMY25" s="62"/>
      <c r="MNC25" s="62"/>
      <c r="MNG25" s="62"/>
      <c r="MNK25" s="62"/>
      <c r="MNO25" s="62"/>
      <c r="MNS25" s="62"/>
      <c r="MNW25" s="62"/>
      <c r="MOA25" s="62"/>
      <c r="MOE25" s="62"/>
      <c r="MOI25" s="62"/>
      <c r="MOM25" s="62"/>
      <c r="MOQ25" s="62"/>
      <c r="MOU25" s="62"/>
      <c r="MOY25" s="62"/>
      <c r="MPC25" s="62"/>
      <c r="MPG25" s="62"/>
      <c r="MPK25" s="62"/>
      <c r="MPO25" s="62"/>
      <c r="MPS25" s="62"/>
      <c r="MPW25" s="62"/>
      <c r="MQA25" s="62"/>
      <c r="MQE25" s="62"/>
      <c r="MQI25" s="62"/>
      <c r="MQM25" s="62"/>
      <c r="MQQ25" s="62"/>
      <c r="MQU25" s="62"/>
      <c r="MQY25" s="62"/>
      <c r="MRC25" s="62"/>
      <c r="MRG25" s="62"/>
      <c r="MRK25" s="62"/>
      <c r="MRO25" s="62"/>
      <c r="MRS25" s="62"/>
      <c r="MRW25" s="62"/>
      <c r="MSA25" s="62"/>
      <c r="MSE25" s="62"/>
      <c r="MSI25" s="62"/>
      <c r="MSM25" s="62"/>
      <c r="MSQ25" s="62"/>
      <c r="MSU25" s="62"/>
      <c r="MSY25" s="62"/>
      <c r="MTC25" s="62"/>
      <c r="MTG25" s="62"/>
      <c r="MTK25" s="62"/>
      <c r="MTO25" s="62"/>
      <c r="MTS25" s="62"/>
      <c r="MTW25" s="62"/>
      <c r="MUA25" s="62"/>
      <c r="MUE25" s="62"/>
      <c r="MUI25" s="62"/>
      <c r="MUM25" s="62"/>
      <c r="MUQ25" s="62"/>
      <c r="MUU25" s="62"/>
      <c r="MUY25" s="62"/>
      <c r="MVC25" s="62"/>
      <c r="MVG25" s="62"/>
      <c r="MVK25" s="62"/>
      <c r="MVO25" s="62"/>
      <c r="MVS25" s="62"/>
      <c r="MVW25" s="62"/>
      <c r="MWA25" s="62"/>
      <c r="MWE25" s="62"/>
      <c r="MWI25" s="62"/>
      <c r="MWM25" s="62"/>
      <c r="MWQ25" s="62"/>
      <c r="MWU25" s="62"/>
      <c r="MWY25" s="62"/>
      <c r="MXC25" s="62"/>
      <c r="MXG25" s="62"/>
      <c r="MXK25" s="62"/>
      <c r="MXO25" s="62"/>
      <c r="MXS25" s="62"/>
      <c r="MXW25" s="62"/>
      <c r="MYA25" s="62"/>
      <c r="MYE25" s="62"/>
      <c r="MYI25" s="62"/>
      <c r="MYM25" s="62"/>
      <c r="MYQ25" s="62"/>
      <c r="MYU25" s="62"/>
      <c r="MYY25" s="62"/>
      <c r="MZC25" s="62"/>
      <c r="MZG25" s="62"/>
      <c r="MZK25" s="62"/>
      <c r="MZO25" s="62"/>
      <c r="MZS25" s="62"/>
      <c r="MZW25" s="62"/>
      <c r="NAA25" s="62"/>
      <c r="NAE25" s="62"/>
      <c r="NAI25" s="62"/>
      <c r="NAM25" s="62"/>
      <c r="NAQ25" s="62"/>
      <c r="NAU25" s="62"/>
      <c r="NAY25" s="62"/>
      <c r="NBC25" s="62"/>
      <c r="NBG25" s="62"/>
      <c r="NBK25" s="62"/>
      <c r="NBO25" s="62"/>
      <c r="NBS25" s="62"/>
      <c r="NBW25" s="62"/>
      <c r="NCA25" s="62"/>
      <c r="NCE25" s="62"/>
      <c r="NCI25" s="62"/>
      <c r="NCM25" s="62"/>
      <c r="NCQ25" s="62"/>
      <c r="NCU25" s="62"/>
      <c r="NCY25" s="62"/>
      <c r="NDC25" s="62"/>
      <c r="NDG25" s="62"/>
      <c r="NDK25" s="62"/>
      <c r="NDO25" s="62"/>
      <c r="NDS25" s="62"/>
      <c r="NDW25" s="62"/>
      <c r="NEA25" s="62"/>
      <c r="NEE25" s="62"/>
      <c r="NEI25" s="62"/>
      <c r="NEM25" s="62"/>
      <c r="NEQ25" s="62"/>
      <c r="NEU25" s="62"/>
      <c r="NEY25" s="62"/>
      <c r="NFC25" s="62"/>
      <c r="NFG25" s="62"/>
      <c r="NFK25" s="62"/>
      <c r="NFO25" s="62"/>
      <c r="NFS25" s="62"/>
      <c r="NFW25" s="62"/>
      <c r="NGA25" s="62"/>
      <c r="NGE25" s="62"/>
      <c r="NGI25" s="62"/>
      <c r="NGM25" s="62"/>
      <c r="NGQ25" s="62"/>
      <c r="NGU25" s="62"/>
      <c r="NGY25" s="62"/>
      <c r="NHC25" s="62"/>
      <c r="NHG25" s="62"/>
      <c r="NHK25" s="62"/>
      <c r="NHO25" s="62"/>
      <c r="NHS25" s="62"/>
      <c r="NHW25" s="62"/>
      <c r="NIA25" s="62"/>
      <c r="NIE25" s="62"/>
      <c r="NII25" s="62"/>
      <c r="NIM25" s="62"/>
      <c r="NIQ25" s="62"/>
      <c r="NIU25" s="62"/>
      <c r="NIY25" s="62"/>
      <c r="NJC25" s="62"/>
      <c r="NJG25" s="62"/>
      <c r="NJK25" s="62"/>
      <c r="NJO25" s="62"/>
      <c r="NJS25" s="62"/>
      <c r="NJW25" s="62"/>
      <c r="NKA25" s="62"/>
      <c r="NKE25" s="62"/>
      <c r="NKI25" s="62"/>
      <c r="NKM25" s="62"/>
      <c r="NKQ25" s="62"/>
      <c r="NKU25" s="62"/>
      <c r="NKY25" s="62"/>
      <c r="NLC25" s="62"/>
      <c r="NLG25" s="62"/>
      <c r="NLK25" s="62"/>
      <c r="NLO25" s="62"/>
      <c r="NLS25" s="62"/>
      <c r="NLW25" s="62"/>
      <c r="NMA25" s="62"/>
      <c r="NME25" s="62"/>
      <c r="NMI25" s="62"/>
      <c r="NMM25" s="62"/>
      <c r="NMQ25" s="62"/>
      <c r="NMU25" s="62"/>
      <c r="NMY25" s="62"/>
      <c r="NNC25" s="62"/>
      <c r="NNG25" s="62"/>
      <c r="NNK25" s="62"/>
      <c r="NNO25" s="62"/>
      <c r="NNS25" s="62"/>
      <c r="NNW25" s="62"/>
      <c r="NOA25" s="62"/>
      <c r="NOE25" s="62"/>
      <c r="NOI25" s="62"/>
      <c r="NOM25" s="62"/>
      <c r="NOQ25" s="62"/>
      <c r="NOU25" s="62"/>
      <c r="NOY25" s="62"/>
      <c r="NPC25" s="62"/>
      <c r="NPG25" s="62"/>
      <c r="NPK25" s="62"/>
      <c r="NPO25" s="62"/>
      <c r="NPS25" s="62"/>
      <c r="NPW25" s="62"/>
      <c r="NQA25" s="62"/>
      <c r="NQE25" s="62"/>
      <c r="NQI25" s="62"/>
      <c r="NQM25" s="62"/>
      <c r="NQQ25" s="62"/>
      <c r="NQU25" s="62"/>
      <c r="NQY25" s="62"/>
      <c r="NRC25" s="62"/>
      <c r="NRG25" s="62"/>
      <c r="NRK25" s="62"/>
      <c r="NRO25" s="62"/>
      <c r="NRS25" s="62"/>
      <c r="NRW25" s="62"/>
      <c r="NSA25" s="62"/>
      <c r="NSE25" s="62"/>
      <c r="NSI25" s="62"/>
      <c r="NSM25" s="62"/>
      <c r="NSQ25" s="62"/>
      <c r="NSU25" s="62"/>
      <c r="NSY25" s="62"/>
      <c r="NTC25" s="62"/>
      <c r="NTG25" s="62"/>
      <c r="NTK25" s="62"/>
      <c r="NTO25" s="62"/>
      <c r="NTS25" s="62"/>
      <c r="NTW25" s="62"/>
      <c r="NUA25" s="62"/>
      <c r="NUE25" s="62"/>
      <c r="NUI25" s="62"/>
      <c r="NUM25" s="62"/>
      <c r="NUQ25" s="62"/>
      <c r="NUU25" s="62"/>
      <c r="NUY25" s="62"/>
      <c r="NVC25" s="62"/>
      <c r="NVG25" s="62"/>
      <c r="NVK25" s="62"/>
      <c r="NVO25" s="62"/>
      <c r="NVS25" s="62"/>
      <c r="NVW25" s="62"/>
      <c r="NWA25" s="62"/>
      <c r="NWE25" s="62"/>
      <c r="NWI25" s="62"/>
      <c r="NWM25" s="62"/>
      <c r="NWQ25" s="62"/>
      <c r="NWU25" s="62"/>
      <c r="NWY25" s="62"/>
      <c r="NXC25" s="62"/>
      <c r="NXG25" s="62"/>
      <c r="NXK25" s="62"/>
      <c r="NXO25" s="62"/>
      <c r="NXS25" s="62"/>
      <c r="NXW25" s="62"/>
      <c r="NYA25" s="62"/>
      <c r="NYE25" s="62"/>
      <c r="NYI25" s="62"/>
      <c r="NYM25" s="62"/>
      <c r="NYQ25" s="62"/>
      <c r="NYU25" s="62"/>
      <c r="NYY25" s="62"/>
      <c r="NZC25" s="62"/>
      <c r="NZG25" s="62"/>
      <c r="NZK25" s="62"/>
      <c r="NZO25" s="62"/>
      <c r="NZS25" s="62"/>
      <c r="NZW25" s="62"/>
      <c r="OAA25" s="62"/>
      <c r="OAE25" s="62"/>
      <c r="OAI25" s="62"/>
      <c r="OAM25" s="62"/>
      <c r="OAQ25" s="62"/>
      <c r="OAU25" s="62"/>
      <c r="OAY25" s="62"/>
      <c r="OBC25" s="62"/>
      <c r="OBG25" s="62"/>
      <c r="OBK25" s="62"/>
      <c r="OBO25" s="62"/>
      <c r="OBS25" s="62"/>
      <c r="OBW25" s="62"/>
      <c r="OCA25" s="62"/>
      <c r="OCE25" s="62"/>
      <c r="OCI25" s="62"/>
      <c r="OCM25" s="62"/>
      <c r="OCQ25" s="62"/>
      <c r="OCU25" s="62"/>
      <c r="OCY25" s="62"/>
      <c r="ODC25" s="62"/>
      <c r="ODG25" s="62"/>
      <c r="ODK25" s="62"/>
      <c r="ODO25" s="62"/>
      <c r="ODS25" s="62"/>
      <c r="ODW25" s="62"/>
      <c r="OEA25" s="62"/>
      <c r="OEE25" s="62"/>
      <c r="OEI25" s="62"/>
      <c r="OEM25" s="62"/>
      <c r="OEQ25" s="62"/>
      <c r="OEU25" s="62"/>
      <c r="OEY25" s="62"/>
      <c r="OFC25" s="62"/>
      <c r="OFG25" s="62"/>
      <c r="OFK25" s="62"/>
      <c r="OFO25" s="62"/>
      <c r="OFS25" s="62"/>
      <c r="OFW25" s="62"/>
      <c r="OGA25" s="62"/>
      <c r="OGE25" s="62"/>
      <c r="OGI25" s="62"/>
      <c r="OGM25" s="62"/>
      <c r="OGQ25" s="62"/>
      <c r="OGU25" s="62"/>
      <c r="OGY25" s="62"/>
      <c r="OHC25" s="62"/>
      <c r="OHG25" s="62"/>
      <c r="OHK25" s="62"/>
      <c r="OHO25" s="62"/>
      <c r="OHS25" s="62"/>
      <c r="OHW25" s="62"/>
      <c r="OIA25" s="62"/>
      <c r="OIE25" s="62"/>
      <c r="OII25" s="62"/>
      <c r="OIM25" s="62"/>
      <c r="OIQ25" s="62"/>
      <c r="OIU25" s="62"/>
      <c r="OIY25" s="62"/>
      <c r="OJC25" s="62"/>
      <c r="OJG25" s="62"/>
      <c r="OJK25" s="62"/>
      <c r="OJO25" s="62"/>
      <c r="OJS25" s="62"/>
      <c r="OJW25" s="62"/>
      <c r="OKA25" s="62"/>
      <c r="OKE25" s="62"/>
      <c r="OKI25" s="62"/>
      <c r="OKM25" s="62"/>
      <c r="OKQ25" s="62"/>
      <c r="OKU25" s="62"/>
      <c r="OKY25" s="62"/>
      <c r="OLC25" s="62"/>
      <c r="OLG25" s="62"/>
      <c r="OLK25" s="62"/>
      <c r="OLO25" s="62"/>
      <c r="OLS25" s="62"/>
      <c r="OLW25" s="62"/>
      <c r="OMA25" s="62"/>
      <c r="OME25" s="62"/>
      <c r="OMI25" s="62"/>
      <c r="OMM25" s="62"/>
      <c r="OMQ25" s="62"/>
      <c r="OMU25" s="62"/>
      <c r="OMY25" s="62"/>
      <c r="ONC25" s="62"/>
      <c r="ONG25" s="62"/>
      <c r="ONK25" s="62"/>
      <c r="ONO25" s="62"/>
      <c r="ONS25" s="62"/>
      <c r="ONW25" s="62"/>
      <c r="OOA25" s="62"/>
      <c r="OOE25" s="62"/>
      <c r="OOI25" s="62"/>
      <c r="OOM25" s="62"/>
      <c r="OOQ25" s="62"/>
      <c r="OOU25" s="62"/>
      <c r="OOY25" s="62"/>
      <c r="OPC25" s="62"/>
      <c r="OPG25" s="62"/>
      <c r="OPK25" s="62"/>
      <c r="OPO25" s="62"/>
      <c r="OPS25" s="62"/>
      <c r="OPW25" s="62"/>
      <c r="OQA25" s="62"/>
      <c r="OQE25" s="62"/>
      <c r="OQI25" s="62"/>
      <c r="OQM25" s="62"/>
      <c r="OQQ25" s="62"/>
      <c r="OQU25" s="62"/>
      <c r="OQY25" s="62"/>
      <c r="ORC25" s="62"/>
      <c r="ORG25" s="62"/>
      <c r="ORK25" s="62"/>
      <c r="ORO25" s="62"/>
      <c r="ORS25" s="62"/>
      <c r="ORW25" s="62"/>
      <c r="OSA25" s="62"/>
      <c r="OSE25" s="62"/>
      <c r="OSI25" s="62"/>
      <c r="OSM25" s="62"/>
      <c r="OSQ25" s="62"/>
      <c r="OSU25" s="62"/>
      <c r="OSY25" s="62"/>
      <c r="OTC25" s="62"/>
      <c r="OTG25" s="62"/>
      <c r="OTK25" s="62"/>
      <c r="OTO25" s="62"/>
      <c r="OTS25" s="62"/>
      <c r="OTW25" s="62"/>
      <c r="OUA25" s="62"/>
      <c r="OUE25" s="62"/>
      <c r="OUI25" s="62"/>
      <c r="OUM25" s="62"/>
      <c r="OUQ25" s="62"/>
      <c r="OUU25" s="62"/>
      <c r="OUY25" s="62"/>
      <c r="OVC25" s="62"/>
      <c r="OVG25" s="62"/>
      <c r="OVK25" s="62"/>
      <c r="OVO25" s="62"/>
      <c r="OVS25" s="62"/>
      <c r="OVW25" s="62"/>
      <c r="OWA25" s="62"/>
      <c r="OWE25" s="62"/>
      <c r="OWI25" s="62"/>
      <c r="OWM25" s="62"/>
      <c r="OWQ25" s="62"/>
      <c r="OWU25" s="62"/>
      <c r="OWY25" s="62"/>
      <c r="OXC25" s="62"/>
      <c r="OXG25" s="62"/>
      <c r="OXK25" s="62"/>
      <c r="OXO25" s="62"/>
      <c r="OXS25" s="62"/>
      <c r="OXW25" s="62"/>
      <c r="OYA25" s="62"/>
      <c r="OYE25" s="62"/>
      <c r="OYI25" s="62"/>
      <c r="OYM25" s="62"/>
      <c r="OYQ25" s="62"/>
      <c r="OYU25" s="62"/>
      <c r="OYY25" s="62"/>
      <c r="OZC25" s="62"/>
      <c r="OZG25" s="62"/>
      <c r="OZK25" s="62"/>
      <c r="OZO25" s="62"/>
      <c r="OZS25" s="62"/>
      <c r="OZW25" s="62"/>
      <c r="PAA25" s="62"/>
      <c r="PAE25" s="62"/>
      <c r="PAI25" s="62"/>
      <c r="PAM25" s="62"/>
      <c r="PAQ25" s="62"/>
      <c r="PAU25" s="62"/>
      <c r="PAY25" s="62"/>
      <c r="PBC25" s="62"/>
      <c r="PBG25" s="62"/>
      <c r="PBK25" s="62"/>
      <c r="PBO25" s="62"/>
      <c r="PBS25" s="62"/>
      <c r="PBW25" s="62"/>
      <c r="PCA25" s="62"/>
      <c r="PCE25" s="62"/>
      <c r="PCI25" s="62"/>
      <c r="PCM25" s="62"/>
      <c r="PCQ25" s="62"/>
      <c r="PCU25" s="62"/>
      <c r="PCY25" s="62"/>
      <c r="PDC25" s="62"/>
      <c r="PDG25" s="62"/>
      <c r="PDK25" s="62"/>
      <c r="PDO25" s="62"/>
      <c r="PDS25" s="62"/>
      <c r="PDW25" s="62"/>
      <c r="PEA25" s="62"/>
      <c r="PEE25" s="62"/>
      <c r="PEI25" s="62"/>
      <c r="PEM25" s="62"/>
      <c r="PEQ25" s="62"/>
      <c r="PEU25" s="62"/>
      <c r="PEY25" s="62"/>
      <c r="PFC25" s="62"/>
      <c r="PFG25" s="62"/>
      <c r="PFK25" s="62"/>
      <c r="PFO25" s="62"/>
      <c r="PFS25" s="62"/>
      <c r="PFW25" s="62"/>
      <c r="PGA25" s="62"/>
      <c r="PGE25" s="62"/>
      <c r="PGI25" s="62"/>
      <c r="PGM25" s="62"/>
      <c r="PGQ25" s="62"/>
      <c r="PGU25" s="62"/>
      <c r="PGY25" s="62"/>
      <c r="PHC25" s="62"/>
      <c r="PHG25" s="62"/>
      <c r="PHK25" s="62"/>
      <c r="PHO25" s="62"/>
      <c r="PHS25" s="62"/>
      <c r="PHW25" s="62"/>
      <c r="PIA25" s="62"/>
      <c r="PIE25" s="62"/>
      <c r="PII25" s="62"/>
      <c r="PIM25" s="62"/>
      <c r="PIQ25" s="62"/>
      <c r="PIU25" s="62"/>
      <c r="PIY25" s="62"/>
      <c r="PJC25" s="62"/>
      <c r="PJG25" s="62"/>
      <c r="PJK25" s="62"/>
      <c r="PJO25" s="62"/>
      <c r="PJS25" s="62"/>
      <c r="PJW25" s="62"/>
      <c r="PKA25" s="62"/>
      <c r="PKE25" s="62"/>
      <c r="PKI25" s="62"/>
      <c r="PKM25" s="62"/>
      <c r="PKQ25" s="62"/>
      <c r="PKU25" s="62"/>
      <c r="PKY25" s="62"/>
      <c r="PLC25" s="62"/>
      <c r="PLG25" s="62"/>
      <c r="PLK25" s="62"/>
      <c r="PLO25" s="62"/>
      <c r="PLS25" s="62"/>
      <c r="PLW25" s="62"/>
      <c r="PMA25" s="62"/>
      <c r="PME25" s="62"/>
      <c r="PMI25" s="62"/>
      <c r="PMM25" s="62"/>
      <c r="PMQ25" s="62"/>
      <c r="PMU25" s="62"/>
      <c r="PMY25" s="62"/>
      <c r="PNC25" s="62"/>
      <c r="PNG25" s="62"/>
      <c r="PNK25" s="62"/>
      <c r="PNO25" s="62"/>
      <c r="PNS25" s="62"/>
      <c r="PNW25" s="62"/>
      <c r="POA25" s="62"/>
      <c r="POE25" s="62"/>
      <c r="POI25" s="62"/>
      <c r="POM25" s="62"/>
      <c r="POQ25" s="62"/>
      <c r="POU25" s="62"/>
      <c r="POY25" s="62"/>
      <c r="PPC25" s="62"/>
      <c r="PPG25" s="62"/>
      <c r="PPK25" s="62"/>
      <c r="PPO25" s="62"/>
      <c r="PPS25" s="62"/>
      <c r="PPW25" s="62"/>
      <c r="PQA25" s="62"/>
      <c r="PQE25" s="62"/>
      <c r="PQI25" s="62"/>
      <c r="PQM25" s="62"/>
      <c r="PQQ25" s="62"/>
      <c r="PQU25" s="62"/>
      <c r="PQY25" s="62"/>
      <c r="PRC25" s="62"/>
      <c r="PRG25" s="62"/>
      <c r="PRK25" s="62"/>
      <c r="PRO25" s="62"/>
      <c r="PRS25" s="62"/>
      <c r="PRW25" s="62"/>
      <c r="PSA25" s="62"/>
      <c r="PSE25" s="62"/>
      <c r="PSI25" s="62"/>
      <c r="PSM25" s="62"/>
      <c r="PSQ25" s="62"/>
      <c r="PSU25" s="62"/>
      <c r="PSY25" s="62"/>
      <c r="PTC25" s="62"/>
      <c r="PTG25" s="62"/>
      <c r="PTK25" s="62"/>
      <c r="PTO25" s="62"/>
      <c r="PTS25" s="62"/>
      <c r="PTW25" s="62"/>
      <c r="PUA25" s="62"/>
      <c r="PUE25" s="62"/>
      <c r="PUI25" s="62"/>
      <c r="PUM25" s="62"/>
      <c r="PUQ25" s="62"/>
      <c r="PUU25" s="62"/>
      <c r="PUY25" s="62"/>
      <c r="PVC25" s="62"/>
      <c r="PVG25" s="62"/>
      <c r="PVK25" s="62"/>
      <c r="PVO25" s="62"/>
      <c r="PVS25" s="62"/>
      <c r="PVW25" s="62"/>
      <c r="PWA25" s="62"/>
      <c r="PWE25" s="62"/>
      <c r="PWI25" s="62"/>
      <c r="PWM25" s="62"/>
      <c r="PWQ25" s="62"/>
      <c r="PWU25" s="62"/>
      <c r="PWY25" s="62"/>
      <c r="PXC25" s="62"/>
      <c r="PXG25" s="62"/>
      <c r="PXK25" s="62"/>
      <c r="PXO25" s="62"/>
      <c r="PXS25" s="62"/>
      <c r="PXW25" s="62"/>
      <c r="PYA25" s="62"/>
      <c r="PYE25" s="62"/>
      <c r="PYI25" s="62"/>
      <c r="PYM25" s="62"/>
      <c r="PYQ25" s="62"/>
      <c r="PYU25" s="62"/>
      <c r="PYY25" s="62"/>
      <c r="PZC25" s="62"/>
      <c r="PZG25" s="62"/>
      <c r="PZK25" s="62"/>
      <c r="PZO25" s="62"/>
      <c r="PZS25" s="62"/>
      <c r="PZW25" s="62"/>
      <c r="QAA25" s="62"/>
      <c r="QAE25" s="62"/>
      <c r="QAI25" s="62"/>
      <c r="QAM25" s="62"/>
      <c r="QAQ25" s="62"/>
      <c r="QAU25" s="62"/>
      <c r="QAY25" s="62"/>
      <c r="QBC25" s="62"/>
      <c r="QBG25" s="62"/>
      <c r="QBK25" s="62"/>
      <c r="QBO25" s="62"/>
      <c r="QBS25" s="62"/>
      <c r="QBW25" s="62"/>
      <c r="QCA25" s="62"/>
      <c r="QCE25" s="62"/>
      <c r="QCI25" s="62"/>
      <c r="QCM25" s="62"/>
      <c r="QCQ25" s="62"/>
      <c r="QCU25" s="62"/>
      <c r="QCY25" s="62"/>
      <c r="QDC25" s="62"/>
      <c r="QDG25" s="62"/>
      <c r="QDK25" s="62"/>
      <c r="QDO25" s="62"/>
      <c r="QDS25" s="62"/>
      <c r="QDW25" s="62"/>
      <c r="QEA25" s="62"/>
      <c r="QEE25" s="62"/>
      <c r="QEI25" s="62"/>
      <c r="QEM25" s="62"/>
      <c r="QEQ25" s="62"/>
      <c r="QEU25" s="62"/>
      <c r="QEY25" s="62"/>
      <c r="QFC25" s="62"/>
      <c r="QFG25" s="62"/>
      <c r="QFK25" s="62"/>
      <c r="QFO25" s="62"/>
      <c r="QFS25" s="62"/>
      <c r="QFW25" s="62"/>
      <c r="QGA25" s="62"/>
      <c r="QGE25" s="62"/>
      <c r="QGI25" s="62"/>
      <c r="QGM25" s="62"/>
      <c r="QGQ25" s="62"/>
      <c r="QGU25" s="62"/>
      <c r="QGY25" s="62"/>
      <c r="QHC25" s="62"/>
      <c r="QHG25" s="62"/>
      <c r="QHK25" s="62"/>
      <c r="QHO25" s="62"/>
      <c r="QHS25" s="62"/>
      <c r="QHW25" s="62"/>
      <c r="QIA25" s="62"/>
      <c r="QIE25" s="62"/>
      <c r="QII25" s="62"/>
      <c r="QIM25" s="62"/>
      <c r="QIQ25" s="62"/>
      <c r="QIU25" s="62"/>
      <c r="QIY25" s="62"/>
      <c r="QJC25" s="62"/>
      <c r="QJG25" s="62"/>
      <c r="QJK25" s="62"/>
      <c r="QJO25" s="62"/>
      <c r="QJS25" s="62"/>
      <c r="QJW25" s="62"/>
      <c r="QKA25" s="62"/>
      <c r="QKE25" s="62"/>
      <c r="QKI25" s="62"/>
      <c r="QKM25" s="62"/>
      <c r="QKQ25" s="62"/>
      <c r="QKU25" s="62"/>
      <c r="QKY25" s="62"/>
      <c r="QLC25" s="62"/>
      <c r="QLG25" s="62"/>
      <c r="QLK25" s="62"/>
      <c r="QLO25" s="62"/>
      <c r="QLS25" s="62"/>
      <c r="QLW25" s="62"/>
      <c r="QMA25" s="62"/>
      <c r="QME25" s="62"/>
      <c r="QMI25" s="62"/>
      <c r="QMM25" s="62"/>
      <c r="QMQ25" s="62"/>
      <c r="QMU25" s="62"/>
      <c r="QMY25" s="62"/>
      <c r="QNC25" s="62"/>
      <c r="QNG25" s="62"/>
      <c r="QNK25" s="62"/>
      <c r="QNO25" s="62"/>
      <c r="QNS25" s="62"/>
      <c r="QNW25" s="62"/>
      <c r="QOA25" s="62"/>
      <c r="QOE25" s="62"/>
      <c r="QOI25" s="62"/>
      <c r="QOM25" s="62"/>
      <c r="QOQ25" s="62"/>
      <c r="QOU25" s="62"/>
      <c r="QOY25" s="62"/>
      <c r="QPC25" s="62"/>
      <c r="QPG25" s="62"/>
      <c r="QPK25" s="62"/>
      <c r="QPO25" s="62"/>
      <c r="QPS25" s="62"/>
      <c r="QPW25" s="62"/>
      <c r="QQA25" s="62"/>
      <c r="QQE25" s="62"/>
      <c r="QQI25" s="62"/>
      <c r="QQM25" s="62"/>
      <c r="QQQ25" s="62"/>
      <c r="QQU25" s="62"/>
      <c r="QQY25" s="62"/>
      <c r="QRC25" s="62"/>
      <c r="QRG25" s="62"/>
      <c r="QRK25" s="62"/>
      <c r="QRO25" s="62"/>
      <c r="QRS25" s="62"/>
      <c r="QRW25" s="62"/>
      <c r="QSA25" s="62"/>
      <c r="QSE25" s="62"/>
      <c r="QSI25" s="62"/>
      <c r="QSM25" s="62"/>
      <c r="QSQ25" s="62"/>
      <c r="QSU25" s="62"/>
      <c r="QSY25" s="62"/>
      <c r="QTC25" s="62"/>
      <c r="QTG25" s="62"/>
      <c r="QTK25" s="62"/>
      <c r="QTO25" s="62"/>
      <c r="QTS25" s="62"/>
      <c r="QTW25" s="62"/>
      <c r="QUA25" s="62"/>
      <c r="QUE25" s="62"/>
      <c r="QUI25" s="62"/>
      <c r="QUM25" s="62"/>
      <c r="QUQ25" s="62"/>
      <c r="QUU25" s="62"/>
      <c r="QUY25" s="62"/>
      <c r="QVC25" s="62"/>
      <c r="QVG25" s="62"/>
      <c r="QVK25" s="62"/>
      <c r="QVO25" s="62"/>
      <c r="QVS25" s="62"/>
      <c r="QVW25" s="62"/>
      <c r="QWA25" s="62"/>
      <c r="QWE25" s="62"/>
      <c r="QWI25" s="62"/>
      <c r="QWM25" s="62"/>
      <c r="QWQ25" s="62"/>
      <c r="QWU25" s="62"/>
      <c r="QWY25" s="62"/>
      <c r="QXC25" s="62"/>
      <c r="QXG25" s="62"/>
      <c r="QXK25" s="62"/>
      <c r="QXO25" s="62"/>
      <c r="QXS25" s="62"/>
      <c r="QXW25" s="62"/>
      <c r="QYA25" s="62"/>
      <c r="QYE25" s="62"/>
      <c r="QYI25" s="62"/>
      <c r="QYM25" s="62"/>
      <c r="QYQ25" s="62"/>
      <c r="QYU25" s="62"/>
      <c r="QYY25" s="62"/>
      <c r="QZC25" s="62"/>
      <c r="QZG25" s="62"/>
      <c r="QZK25" s="62"/>
      <c r="QZO25" s="62"/>
      <c r="QZS25" s="62"/>
      <c r="QZW25" s="62"/>
      <c r="RAA25" s="62"/>
      <c r="RAE25" s="62"/>
      <c r="RAI25" s="62"/>
      <c r="RAM25" s="62"/>
      <c r="RAQ25" s="62"/>
      <c r="RAU25" s="62"/>
      <c r="RAY25" s="62"/>
      <c r="RBC25" s="62"/>
      <c r="RBG25" s="62"/>
      <c r="RBK25" s="62"/>
      <c r="RBO25" s="62"/>
      <c r="RBS25" s="62"/>
      <c r="RBW25" s="62"/>
      <c r="RCA25" s="62"/>
      <c r="RCE25" s="62"/>
      <c r="RCI25" s="62"/>
      <c r="RCM25" s="62"/>
      <c r="RCQ25" s="62"/>
      <c r="RCU25" s="62"/>
      <c r="RCY25" s="62"/>
      <c r="RDC25" s="62"/>
      <c r="RDG25" s="62"/>
      <c r="RDK25" s="62"/>
      <c r="RDO25" s="62"/>
      <c r="RDS25" s="62"/>
      <c r="RDW25" s="62"/>
      <c r="REA25" s="62"/>
      <c r="REE25" s="62"/>
      <c r="REI25" s="62"/>
      <c r="REM25" s="62"/>
      <c r="REQ25" s="62"/>
      <c r="REU25" s="62"/>
      <c r="REY25" s="62"/>
      <c r="RFC25" s="62"/>
      <c r="RFG25" s="62"/>
      <c r="RFK25" s="62"/>
      <c r="RFO25" s="62"/>
      <c r="RFS25" s="62"/>
      <c r="RFW25" s="62"/>
      <c r="RGA25" s="62"/>
      <c r="RGE25" s="62"/>
      <c r="RGI25" s="62"/>
      <c r="RGM25" s="62"/>
      <c r="RGQ25" s="62"/>
      <c r="RGU25" s="62"/>
      <c r="RGY25" s="62"/>
      <c r="RHC25" s="62"/>
      <c r="RHG25" s="62"/>
      <c r="RHK25" s="62"/>
      <c r="RHO25" s="62"/>
      <c r="RHS25" s="62"/>
      <c r="RHW25" s="62"/>
      <c r="RIA25" s="62"/>
      <c r="RIE25" s="62"/>
      <c r="RII25" s="62"/>
      <c r="RIM25" s="62"/>
      <c r="RIQ25" s="62"/>
      <c r="RIU25" s="62"/>
      <c r="RIY25" s="62"/>
      <c r="RJC25" s="62"/>
      <c r="RJG25" s="62"/>
      <c r="RJK25" s="62"/>
      <c r="RJO25" s="62"/>
      <c r="RJS25" s="62"/>
      <c r="RJW25" s="62"/>
      <c r="RKA25" s="62"/>
      <c r="RKE25" s="62"/>
      <c r="RKI25" s="62"/>
      <c r="RKM25" s="62"/>
      <c r="RKQ25" s="62"/>
      <c r="RKU25" s="62"/>
      <c r="RKY25" s="62"/>
      <c r="RLC25" s="62"/>
      <c r="RLG25" s="62"/>
      <c r="RLK25" s="62"/>
      <c r="RLO25" s="62"/>
      <c r="RLS25" s="62"/>
      <c r="RLW25" s="62"/>
      <c r="RMA25" s="62"/>
      <c r="RME25" s="62"/>
      <c r="RMI25" s="62"/>
      <c r="RMM25" s="62"/>
      <c r="RMQ25" s="62"/>
      <c r="RMU25" s="62"/>
      <c r="RMY25" s="62"/>
      <c r="RNC25" s="62"/>
      <c r="RNG25" s="62"/>
      <c r="RNK25" s="62"/>
      <c r="RNO25" s="62"/>
      <c r="RNS25" s="62"/>
      <c r="RNW25" s="62"/>
      <c r="ROA25" s="62"/>
      <c r="ROE25" s="62"/>
      <c r="ROI25" s="62"/>
      <c r="ROM25" s="62"/>
      <c r="ROQ25" s="62"/>
      <c r="ROU25" s="62"/>
      <c r="ROY25" s="62"/>
      <c r="RPC25" s="62"/>
      <c r="RPG25" s="62"/>
      <c r="RPK25" s="62"/>
      <c r="RPO25" s="62"/>
      <c r="RPS25" s="62"/>
      <c r="RPW25" s="62"/>
      <c r="RQA25" s="62"/>
      <c r="RQE25" s="62"/>
      <c r="RQI25" s="62"/>
      <c r="RQM25" s="62"/>
      <c r="RQQ25" s="62"/>
      <c r="RQU25" s="62"/>
      <c r="RQY25" s="62"/>
      <c r="RRC25" s="62"/>
      <c r="RRG25" s="62"/>
      <c r="RRK25" s="62"/>
      <c r="RRO25" s="62"/>
      <c r="RRS25" s="62"/>
      <c r="RRW25" s="62"/>
      <c r="RSA25" s="62"/>
      <c r="RSE25" s="62"/>
      <c r="RSI25" s="62"/>
      <c r="RSM25" s="62"/>
      <c r="RSQ25" s="62"/>
      <c r="RSU25" s="62"/>
      <c r="RSY25" s="62"/>
      <c r="RTC25" s="62"/>
      <c r="RTG25" s="62"/>
      <c r="RTK25" s="62"/>
      <c r="RTO25" s="62"/>
      <c r="RTS25" s="62"/>
      <c r="RTW25" s="62"/>
      <c r="RUA25" s="62"/>
      <c r="RUE25" s="62"/>
      <c r="RUI25" s="62"/>
      <c r="RUM25" s="62"/>
      <c r="RUQ25" s="62"/>
      <c r="RUU25" s="62"/>
      <c r="RUY25" s="62"/>
      <c r="RVC25" s="62"/>
      <c r="RVG25" s="62"/>
      <c r="RVK25" s="62"/>
      <c r="RVO25" s="62"/>
      <c r="RVS25" s="62"/>
      <c r="RVW25" s="62"/>
      <c r="RWA25" s="62"/>
      <c r="RWE25" s="62"/>
      <c r="RWI25" s="62"/>
      <c r="RWM25" s="62"/>
      <c r="RWQ25" s="62"/>
      <c r="RWU25" s="62"/>
      <c r="RWY25" s="62"/>
      <c r="RXC25" s="62"/>
      <c r="RXG25" s="62"/>
      <c r="RXK25" s="62"/>
      <c r="RXO25" s="62"/>
      <c r="RXS25" s="62"/>
      <c r="RXW25" s="62"/>
      <c r="RYA25" s="62"/>
      <c r="RYE25" s="62"/>
      <c r="RYI25" s="62"/>
      <c r="RYM25" s="62"/>
      <c r="RYQ25" s="62"/>
      <c r="RYU25" s="62"/>
      <c r="RYY25" s="62"/>
      <c r="RZC25" s="62"/>
      <c r="RZG25" s="62"/>
      <c r="RZK25" s="62"/>
      <c r="RZO25" s="62"/>
      <c r="RZS25" s="62"/>
      <c r="RZW25" s="62"/>
      <c r="SAA25" s="62"/>
      <c r="SAE25" s="62"/>
      <c r="SAI25" s="62"/>
      <c r="SAM25" s="62"/>
      <c r="SAQ25" s="62"/>
      <c r="SAU25" s="62"/>
      <c r="SAY25" s="62"/>
      <c r="SBC25" s="62"/>
      <c r="SBG25" s="62"/>
      <c r="SBK25" s="62"/>
      <c r="SBO25" s="62"/>
      <c r="SBS25" s="62"/>
      <c r="SBW25" s="62"/>
      <c r="SCA25" s="62"/>
      <c r="SCE25" s="62"/>
      <c r="SCI25" s="62"/>
      <c r="SCM25" s="62"/>
      <c r="SCQ25" s="62"/>
      <c r="SCU25" s="62"/>
      <c r="SCY25" s="62"/>
      <c r="SDC25" s="62"/>
      <c r="SDG25" s="62"/>
      <c r="SDK25" s="62"/>
      <c r="SDO25" s="62"/>
      <c r="SDS25" s="62"/>
      <c r="SDW25" s="62"/>
      <c r="SEA25" s="62"/>
      <c r="SEE25" s="62"/>
      <c r="SEI25" s="62"/>
      <c r="SEM25" s="62"/>
      <c r="SEQ25" s="62"/>
      <c r="SEU25" s="62"/>
      <c r="SEY25" s="62"/>
      <c r="SFC25" s="62"/>
      <c r="SFG25" s="62"/>
      <c r="SFK25" s="62"/>
      <c r="SFO25" s="62"/>
      <c r="SFS25" s="62"/>
      <c r="SFW25" s="62"/>
      <c r="SGA25" s="62"/>
      <c r="SGE25" s="62"/>
      <c r="SGI25" s="62"/>
      <c r="SGM25" s="62"/>
      <c r="SGQ25" s="62"/>
      <c r="SGU25" s="62"/>
      <c r="SGY25" s="62"/>
      <c r="SHC25" s="62"/>
      <c r="SHG25" s="62"/>
      <c r="SHK25" s="62"/>
      <c r="SHO25" s="62"/>
      <c r="SHS25" s="62"/>
      <c r="SHW25" s="62"/>
      <c r="SIA25" s="62"/>
      <c r="SIE25" s="62"/>
      <c r="SII25" s="62"/>
      <c r="SIM25" s="62"/>
      <c r="SIQ25" s="62"/>
      <c r="SIU25" s="62"/>
      <c r="SIY25" s="62"/>
      <c r="SJC25" s="62"/>
      <c r="SJG25" s="62"/>
      <c r="SJK25" s="62"/>
      <c r="SJO25" s="62"/>
      <c r="SJS25" s="62"/>
      <c r="SJW25" s="62"/>
      <c r="SKA25" s="62"/>
      <c r="SKE25" s="62"/>
      <c r="SKI25" s="62"/>
      <c r="SKM25" s="62"/>
      <c r="SKQ25" s="62"/>
      <c r="SKU25" s="62"/>
      <c r="SKY25" s="62"/>
      <c r="SLC25" s="62"/>
      <c r="SLG25" s="62"/>
      <c r="SLK25" s="62"/>
      <c r="SLO25" s="62"/>
      <c r="SLS25" s="62"/>
      <c r="SLW25" s="62"/>
      <c r="SMA25" s="62"/>
      <c r="SME25" s="62"/>
      <c r="SMI25" s="62"/>
      <c r="SMM25" s="62"/>
      <c r="SMQ25" s="62"/>
      <c r="SMU25" s="62"/>
      <c r="SMY25" s="62"/>
      <c r="SNC25" s="62"/>
      <c r="SNG25" s="62"/>
      <c r="SNK25" s="62"/>
      <c r="SNO25" s="62"/>
      <c r="SNS25" s="62"/>
      <c r="SNW25" s="62"/>
      <c r="SOA25" s="62"/>
      <c r="SOE25" s="62"/>
      <c r="SOI25" s="62"/>
      <c r="SOM25" s="62"/>
      <c r="SOQ25" s="62"/>
      <c r="SOU25" s="62"/>
      <c r="SOY25" s="62"/>
      <c r="SPC25" s="62"/>
      <c r="SPG25" s="62"/>
      <c r="SPK25" s="62"/>
      <c r="SPO25" s="62"/>
      <c r="SPS25" s="62"/>
      <c r="SPW25" s="62"/>
      <c r="SQA25" s="62"/>
      <c r="SQE25" s="62"/>
      <c r="SQI25" s="62"/>
      <c r="SQM25" s="62"/>
      <c r="SQQ25" s="62"/>
      <c r="SQU25" s="62"/>
      <c r="SQY25" s="62"/>
      <c r="SRC25" s="62"/>
      <c r="SRG25" s="62"/>
      <c r="SRK25" s="62"/>
      <c r="SRO25" s="62"/>
      <c r="SRS25" s="62"/>
      <c r="SRW25" s="62"/>
      <c r="SSA25" s="62"/>
      <c r="SSE25" s="62"/>
      <c r="SSI25" s="62"/>
      <c r="SSM25" s="62"/>
      <c r="SSQ25" s="62"/>
      <c r="SSU25" s="62"/>
      <c r="SSY25" s="62"/>
      <c r="STC25" s="62"/>
      <c r="STG25" s="62"/>
      <c r="STK25" s="62"/>
      <c r="STO25" s="62"/>
      <c r="STS25" s="62"/>
      <c r="STW25" s="62"/>
      <c r="SUA25" s="62"/>
      <c r="SUE25" s="62"/>
      <c r="SUI25" s="62"/>
      <c r="SUM25" s="62"/>
      <c r="SUQ25" s="62"/>
      <c r="SUU25" s="62"/>
      <c r="SUY25" s="62"/>
      <c r="SVC25" s="62"/>
      <c r="SVG25" s="62"/>
      <c r="SVK25" s="62"/>
      <c r="SVO25" s="62"/>
      <c r="SVS25" s="62"/>
      <c r="SVW25" s="62"/>
      <c r="SWA25" s="62"/>
      <c r="SWE25" s="62"/>
      <c r="SWI25" s="62"/>
      <c r="SWM25" s="62"/>
      <c r="SWQ25" s="62"/>
      <c r="SWU25" s="62"/>
      <c r="SWY25" s="62"/>
      <c r="SXC25" s="62"/>
      <c r="SXG25" s="62"/>
      <c r="SXK25" s="62"/>
      <c r="SXO25" s="62"/>
      <c r="SXS25" s="62"/>
      <c r="SXW25" s="62"/>
      <c r="SYA25" s="62"/>
      <c r="SYE25" s="62"/>
      <c r="SYI25" s="62"/>
      <c r="SYM25" s="62"/>
      <c r="SYQ25" s="62"/>
      <c r="SYU25" s="62"/>
      <c r="SYY25" s="62"/>
      <c r="SZC25" s="62"/>
      <c r="SZG25" s="62"/>
      <c r="SZK25" s="62"/>
      <c r="SZO25" s="62"/>
      <c r="SZS25" s="62"/>
      <c r="SZW25" s="62"/>
      <c r="TAA25" s="62"/>
      <c r="TAE25" s="62"/>
      <c r="TAI25" s="62"/>
      <c r="TAM25" s="62"/>
      <c r="TAQ25" s="62"/>
      <c r="TAU25" s="62"/>
      <c r="TAY25" s="62"/>
      <c r="TBC25" s="62"/>
      <c r="TBG25" s="62"/>
      <c r="TBK25" s="62"/>
      <c r="TBO25" s="62"/>
      <c r="TBS25" s="62"/>
      <c r="TBW25" s="62"/>
      <c r="TCA25" s="62"/>
      <c r="TCE25" s="62"/>
      <c r="TCI25" s="62"/>
      <c r="TCM25" s="62"/>
      <c r="TCQ25" s="62"/>
      <c r="TCU25" s="62"/>
      <c r="TCY25" s="62"/>
      <c r="TDC25" s="62"/>
      <c r="TDG25" s="62"/>
      <c r="TDK25" s="62"/>
      <c r="TDO25" s="62"/>
      <c r="TDS25" s="62"/>
      <c r="TDW25" s="62"/>
      <c r="TEA25" s="62"/>
      <c r="TEE25" s="62"/>
      <c r="TEI25" s="62"/>
      <c r="TEM25" s="62"/>
      <c r="TEQ25" s="62"/>
      <c r="TEU25" s="62"/>
      <c r="TEY25" s="62"/>
      <c r="TFC25" s="62"/>
      <c r="TFG25" s="62"/>
      <c r="TFK25" s="62"/>
      <c r="TFO25" s="62"/>
      <c r="TFS25" s="62"/>
      <c r="TFW25" s="62"/>
      <c r="TGA25" s="62"/>
      <c r="TGE25" s="62"/>
      <c r="TGI25" s="62"/>
      <c r="TGM25" s="62"/>
      <c r="TGQ25" s="62"/>
      <c r="TGU25" s="62"/>
      <c r="TGY25" s="62"/>
      <c r="THC25" s="62"/>
      <c r="THG25" s="62"/>
      <c r="THK25" s="62"/>
      <c r="THO25" s="62"/>
      <c r="THS25" s="62"/>
      <c r="THW25" s="62"/>
      <c r="TIA25" s="62"/>
      <c r="TIE25" s="62"/>
      <c r="TII25" s="62"/>
      <c r="TIM25" s="62"/>
      <c r="TIQ25" s="62"/>
      <c r="TIU25" s="62"/>
      <c r="TIY25" s="62"/>
      <c r="TJC25" s="62"/>
      <c r="TJG25" s="62"/>
      <c r="TJK25" s="62"/>
      <c r="TJO25" s="62"/>
      <c r="TJS25" s="62"/>
      <c r="TJW25" s="62"/>
      <c r="TKA25" s="62"/>
      <c r="TKE25" s="62"/>
      <c r="TKI25" s="62"/>
      <c r="TKM25" s="62"/>
      <c r="TKQ25" s="62"/>
      <c r="TKU25" s="62"/>
      <c r="TKY25" s="62"/>
      <c r="TLC25" s="62"/>
      <c r="TLG25" s="62"/>
      <c r="TLK25" s="62"/>
      <c r="TLO25" s="62"/>
      <c r="TLS25" s="62"/>
      <c r="TLW25" s="62"/>
      <c r="TMA25" s="62"/>
      <c r="TME25" s="62"/>
      <c r="TMI25" s="62"/>
      <c r="TMM25" s="62"/>
      <c r="TMQ25" s="62"/>
      <c r="TMU25" s="62"/>
      <c r="TMY25" s="62"/>
      <c r="TNC25" s="62"/>
      <c r="TNG25" s="62"/>
      <c r="TNK25" s="62"/>
      <c r="TNO25" s="62"/>
      <c r="TNS25" s="62"/>
      <c r="TNW25" s="62"/>
      <c r="TOA25" s="62"/>
      <c r="TOE25" s="62"/>
      <c r="TOI25" s="62"/>
      <c r="TOM25" s="62"/>
      <c r="TOQ25" s="62"/>
      <c r="TOU25" s="62"/>
      <c r="TOY25" s="62"/>
      <c r="TPC25" s="62"/>
      <c r="TPG25" s="62"/>
      <c r="TPK25" s="62"/>
      <c r="TPO25" s="62"/>
      <c r="TPS25" s="62"/>
      <c r="TPW25" s="62"/>
      <c r="TQA25" s="62"/>
      <c r="TQE25" s="62"/>
      <c r="TQI25" s="62"/>
      <c r="TQM25" s="62"/>
      <c r="TQQ25" s="62"/>
      <c r="TQU25" s="62"/>
      <c r="TQY25" s="62"/>
      <c r="TRC25" s="62"/>
      <c r="TRG25" s="62"/>
      <c r="TRK25" s="62"/>
      <c r="TRO25" s="62"/>
      <c r="TRS25" s="62"/>
      <c r="TRW25" s="62"/>
      <c r="TSA25" s="62"/>
      <c r="TSE25" s="62"/>
      <c r="TSI25" s="62"/>
      <c r="TSM25" s="62"/>
      <c r="TSQ25" s="62"/>
      <c r="TSU25" s="62"/>
      <c r="TSY25" s="62"/>
      <c r="TTC25" s="62"/>
      <c r="TTG25" s="62"/>
      <c r="TTK25" s="62"/>
      <c r="TTO25" s="62"/>
      <c r="TTS25" s="62"/>
      <c r="TTW25" s="62"/>
      <c r="TUA25" s="62"/>
      <c r="TUE25" s="62"/>
      <c r="TUI25" s="62"/>
      <c r="TUM25" s="62"/>
      <c r="TUQ25" s="62"/>
      <c r="TUU25" s="62"/>
      <c r="TUY25" s="62"/>
      <c r="TVC25" s="62"/>
      <c r="TVG25" s="62"/>
      <c r="TVK25" s="62"/>
      <c r="TVO25" s="62"/>
      <c r="TVS25" s="62"/>
      <c r="TVW25" s="62"/>
      <c r="TWA25" s="62"/>
      <c r="TWE25" s="62"/>
      <c r="TWI25" s="62"/>
      <c r="TWM25" s="62"/>
      <c r="TWQ25" s="62"/>
      <c r="TWU25" s="62"/>
      <c r="TWY25" s="62"/>
      <c r="TXC25" s="62"/>
      <c r="TXG25" s="62"/>
      <c r="TXK25" s="62"/>
      <c r="TXO25" s="62"/>
      <c r="TXS25" s="62"/>
      <c r="TXW25" s="62"/>
      <c r="TYA25" s="62"/>
      <c r="TYE25" s="62"/>
      <c r="TYI25" s="62"/>
      <c r="TYM25" s="62"/>
      <c r="TYQ25" s="62"/>
      <c r="TYU25" s="62"/>
      <c r="TYY25" s="62"/>
      <c r="TZC25" s="62"/>
      <c r="TZG25" s="62"/>
      <c r="TZK25" s="62"/>
      <c r="TZO25" s="62"/>
      <c r="TZS25" s="62"/>
      <c r="TZW25" s="62"/>
      <c r="UAA25" s="62"/>
      <c r="UAE25" s="62"/>
      <c r="UAI25" s="62"/>
      <c r="UAM25" s="62"/>
      <c r="UAQ25" s="62"/>
      <c r="UAU25" s="62"/>
      <c r="UAY25" s="62"/>
      <c r="UBC25" s="62"/>
      <c r="UBG25" s="62"/>
      <c r="UBK25" s="62"/>
      <c r="UBO25" s="62"/>
      <c r="UBS25" s="62"/>
      <c r="UBW25" s="62"/>
      <c r="UCA25" s="62"/>
      <c r="UCE25" s="62"/>
      <c r="UCI25" s="62"/>
      <c r="UCM25" s="62"/>
      <c r="UCQ25" s="62"/>
      <c r="UCU25" s="62"/>
      <c r="UCY25" s="62"/>
      <c r="UDC25" s="62"/>
      <c r="UDG25" s="62"/>
      <c r="UDK25" s="62"/>
      <c r="UDO25" s="62"/>
      <c r="UDS25" s="62"/>
      <c r="UDW25" s="62"/>
      <c r="UEA25" s="62"/>
      <c r="UEE25" s="62"/>
      <c r="UEI25" s="62"/>
      <c r="UEM25" s="62"/>
      <c r="UEQ25" s="62"/>
      <c r="UEU25" s="62"/>
      <c r="UEY25" s="62"/>
      <c r="UFC25" s="62"/>
      <c r="UFG25" s="62"/>
      <c r="UFK25" s="62"/>
      <c r="UFO25" s="62"/>
      <c r="UFS25" s="62"/>
      <c r="UFW25" s="62"/>
      <c r="UGA25" s="62"/>
      <c r="UGE25" s="62"/>
      <c r="UGI25" s="62"/>
      <c r="UGM25" s="62"/>
      <c r="UGQ25" s="62"/>
      <c r="UGU25" s="62"/>
      <c r="UGY25" s="62"/>
      <c r="UHC25" s="62"/>
      <c r="UHG25" s="62"/>
      <c r="UHK25" s="62"/>
      <c r="UHO25" s="62"/>
      <c r="UHS25" s="62"/>
      <c r="UHW25" s="62"/>
      <c r="UIA25" s="62"/>
      <c r="UIE25" s="62"/>
      <c r="UII25" s="62"/>
      <c r="UIM25" s="62"/>
      <c r="UIQ25" s="62"/>
      <c r="UIU25" s="62"/>
      <c r="UIY25" s="62"/>
      <c r="UJC25" s="62"/>
      <c r="UJG25" s="62"/>
      <c r="UJK25" s="62"/>
      <c r="UJO25" s="62"/>
      <c r="UJS25" s="62"/>
      <c r="UJW25" s="62"/>
      <c r="UKA25" s="62"/>
      <c r="UKE25" s="62"/>
      <c r="UKI25" s="62"/>
      <c r="UKM25" s="62"/>
      <c r="UKQ25" s="62"/>
      <c r="UKU25" s="62"/>
      <c r="UKY25" s="62"/>
      <c r="ULC25" s="62"/>
      <c r="ULG25" s="62"/>
      <c r="ULK25" s="62"/>
      <c r="ULO25" s="62"/>
      <c r="ULS25" s="62"/>
      <c r="ULW25" s="62"/>
      <c r="UMA25" s="62"/>
      <c r="UME25" s="62"/>
      <c r="UMI25" s="62"/>
      <c r="UMM25" s="62"/>
      <c r="UMQ25" s="62"/>
      <c r="UMU25" s="62"/>
      <c r="UMY25" s="62"/>
      <c r="UNC25" s="62"/>
      <c r="UNG25" s="62"/>
      <c r="UNK25" s="62"/>
      <c r="UNO25" s="62"/>
      <c r="UNS25" s="62"/>
      <c r="UNW25" s="62"/>
      <c r="UOA25" s="62"/>
      <c r="UOE25" s="62"/>
      <c r="UOI25" s="62"/>
      <c r="UOM25" s="62"/>
      <c r="UOQ25" s="62"/>
      <c r="UOU25" s="62"/>
      <c r="UOY25" s="62"/>
      <c r="UPC25" s="62"/>
      <c r="UPG25" s="62"/>
      <c r="UPK25" s="62"/>
      <c r="UPO25" s="62"/>
      <c r="UPS25" s="62"/>
      <c r="UPW25" s="62"/>
      <c r="UQA25" s="62"/>
      <c r="UQE25" s="62"/>
      <c r="UQI25" s="62"/>
      <c r="UQM25" s="62"/>
      <c r="UQQ25" s="62"/>
      <c r="UQU25" s="62"/>
      <c r="UQY25" s="62"/>
      <c r="URC25" s="62"/>
      <c r="URG25" s="62"/>
      <c r="URK25" s="62"/>
      <c r="URO25" s="62"/>
      <c r="URS25" s="62"/>
      <c r="URW25" s="62"/>
      <c r="USA25" s="62"/>
      <c r="USE25" s="62"/>
      <c r="USI25" s="62"/>
      <c r="USM25" s="62"/>
      <c r="USQ25" s="62"/>
      <c r="USU25" s="62"/>
      <c r="USY25" s="62"/>
      <c r="UTC25" s="62"/>
      <c r="UTG25" s="62"/>
      <c r="UTK25" s="62"/>
      <c r="UTO25" s="62"/>
      <c r="UTS25" s="62"/>
      <c r="UTW25" s="62"/>
      <c r="UUA25" s="62"/>
      <c r="UUE25" s="62"/>
      <c r="UUI25" s="62"/>
      <c r="UUM25" s="62"/>
      <c r="UUQ25" s="62"/>
      <c r="UUU25" s="62"/>
      <c r="UUY25" s="62"/>
      <c r="UVC25" s="62"/>
      <c r="UVG25" s="62"/>
      <c r="UVK25" s="62"/>
      <c r="UVO25" s="62"/>
      <c r="UVS25" s="62"/>
      <c r="UVW25" s="62"/>
      <c r="UWA25" s="62"/>
      <c r="UWE25" s="62"/>
      <c r="UWI25" s="62"/>
      <c r="UWM25" s="62"/>
      <c r="UWQ25" s="62"/>
      <c r="UWU25" s="62"/>
      <c r="UWY25" s="62"/>
      <c r="UXC25" s="62"/>
      <c r="UXG25" s="62"/>
      <c r="UXK25" s="62"/>
      <c r="UXO25" s="62"/>
      <c r="UXS25" s="62"/>
      <c r="UXW25" s="62"/>
      <c r="UYA25" s="62"/>
      <c r="UYE25" s="62"/>
      <c r="UYI25" s="62"/>
      <c r="UYM25" s="62"/>
      <c r="UYQ25" s="62"/>
      <c r="UYU25" s="62"/>
      <c r="UYY25" s="62"/>
      <c r="UZC25" s="62"/>
      <c r="UZG25" s="62"/>
      <c r="UZK25" s="62"/>
      <c r="UZO25" s="62"/>
      <c r="UZS25" s="62"/>
      <c r="UZW25" s="62"/>
      <c r="VAA25" s="62"/>
      <c r="VAE25" s="62"/>
      <c r="VAI25" s="62"/>
      <c r="VAM25" s="62"/>
      <c r="VAQ25" s="62"/>
      <c r="VAU25" s="62"/>
      <c r="VAY25" s="62"/>
      <c r="VBC25" s="62"/>
      <c r="VBG25" s="62"/>
      <c r="VBK25" s="62"/>
      <c r="VBO25" s="62"/>
      <c r="VBS25" s="62"/>
      <c r="VBW25" s="62"/>
      <c r="VCA25" s="62"/>
      <c r="VCE25" s="62"/>
      <c r="VCI25" s="62"/>
      <c r="VCM25" s="62"/>
      <c r="VCQ25" s="62"/>
      <c r="VCU25" s="62"/>
      <c r="VCY25" s="62"/>
      <c r="VDC25" s="62"/>
      <c r="VDG25" s="62"/>
      <c r="VDK25" s="62"/>
      <c r="VDO25" s="62"/>
      <c r="VDS25" s="62"/>
      <c r="VDW25" s="62"/>
      <c r="VEA25" s="62"/>
      <c r="VEE25" s="62"/>
      <c r="VEI25" s="62"/>
      <c r="VEM25" s="62"/>
      <c r="VEQ25" s="62"/>
      <c r="VEU25" s="62"/>
      <c r="VEY25" s="62"/>
      <c r="VFC25" s="62"/>
      <c r="VFG25" s="62"/>
      <c r="VFK25" s="62"/>
      <c r="VFO25" s="62"/>
      <c r="VFS25" s="62"/>
      <c r="VFW25" s="62"/>
      <c r="VGA25" s="62"/>
      <c r="VGE25" s="62"/>
      <c r="VGI25" s="62"/>
      <c r="VGM25" s="62"/>
      <c r="VGQ25" s="62"/>
      <c r="VGU25" s="62"/>
      <c r="VGY25" s="62"/>
      <c r="VHC25" s="62"/>
      <c r="VHG25" s="62"/>
      <c r="VHK25" s="62"/>
      <c r="VHO25" s="62"/>
      <c r="VHS25" s="62"/>
      <c r="VHW25" s="62"/>
      <c r="VIA25" s="62"/>
      <c r="VIE25" s="62"/>
      <c r="VII25" s="62"/>
      <c r="VIM25" s="62"/>
      <c r="VIQ25" s="62"/>
      <c r="VIU25" s="62"/>
      <c r="VIY25" s="62"/>
      <c r="VJC25" s="62"/>
      <c r="VJG25" s="62"/>
      <c r="VJK25" s="62"/>
      <c r="VJO25" s="62"/>
      <c r="VJS25" s="62"/>
      <c r="VJW25" s="62"/>
      <c r="VKA25" s="62"/>
      <c r="VKE25" s="62"/>
      <c r="VKI25" s="62"/>
      <c r="VKM25" s="62"/>
      <c r="VKQ25" s="62"/>
      <c r="VKU25" s="62"/>
      <c r="VKY25" s="62"/>
      <c r="VLC25" s="62"/>
      <c r="VLG25" s="62"/>
      <c r="VLK25" s="62"/>
      <c r="VLO25" s="62"/>
      <c r="VLS25" s="62"/>
      <c r="VLW25" s="62"/>
      <c r="VMA25" s="62"/>
      <c r="VME25" s="62"/>
      <c r="VMI25" s="62"/>
      <c r="VMM25" s="62"/>
      <c r="VMQ25" s="62"/>
      <c r="VMU25" s="62"/>
      <c r="VMY25" s="62"/>
      <c r="VNC25" s="62"/>
      <c r="VNG25" s="62"/>
      <c r="VNK25" s="62"/>
      <c r="VNO25" s="62"/>
      <c r="VNS25" s="62"/>
      <c r="VNW25" s="62"/>
      <c r="VOA25" s="62"/>
      <c r="VOE25" s="62"/>
      <c r="VOI25" s="62"/>
      <c r="VOM25" s="62"/>
      <c r="VOQ25" s="62"/>
      <c r="VOU25" s="62"/>
      <c r="VOY25" s="62"/>
      <c r="VPC25" s="62"/>
      <c r="VPG25" s="62"/>
      <c r="VPK25" s="62"/>
      <c r="VPO25" s="62"/>
      <c r="VPS25" s="62"/>
      <c r="VPW25" s="62"/>
      <c r="VQA25" s="62"/>
      <c r="VQE25" s="62"/>
      <c r="VQI25" s="62"/>
      <c r="VQM25" s="62"/>
      <c r="VQQ25" s="62"/>
      <c r="VQU25" s="62"/>
      <c r="VQY25" s="62"/>
      <c r="VRC25" s="62"/>
      <c r="VRG25" s="62"/>
      <c r="VRK25" s="62"/>
      <c r="VRO25" s="62"/>
      <c r="VRS25" s="62"/>
      <c r="VRW25" s="62"/>
      <c r="VSA25" s="62"/>
      <c r="VSE25" s="62"/>
      <c r="VSI25" s="62"/>
      <c r="VSM25" s="62"/>
      <c r="VSQ25" s="62"/>
      <c r="VSU25" s="62"/>
      <c r="VSY25" s="62"/>
      <c r="VTC25" s="62"/>
      <c r="VTG25" s="62"/>
      <c r="VTK25" s="62"/>
      <c r="VTO25" s="62"/>
      <c r="VTS25" s="62"/>
      <c r="VTW25" s="62"/>
      <c r="VUA25" s="62"/>
      <c r="VUE25" s="62"/>
      <c r="VUI25" s="62"/>
      <c r="VUM25" s="62"/>
      <c r="VUQ25" s="62"/>
      <c r="VUU25" s="62"/>
      <c r="VUY25" s="62"/>
      <c r="VVC25" s="62"/>
      <c r="VVG25" s="62"/>
      <c r="VVK25" s="62"/>
      <c r="VVO25" s="62"/>
      <c r="VVS25" s="62"/>
      <c r="VVW25" s="62"/>
      <c r="VWA25" s="62"/>
      <c r="VWE25" s="62"/>
      <c r="VWI25" s="62"/>
      <c r="VWM25" s="62"/>
      <c r="VWQ25" s="62"/>
      <c r="VWU25" s="62"/>
      <c r="VWY25" s="62"/>
      <c r="VXC25" s="62"/>
      <c r="VXG25" s="62"/>
      <c r="VXK25" s="62"/>
      <c r="VXO25" s="62"/>
      <c r="VXS25" s="62"/>
      <c r="VXW25" s="62"/>
      <c r="VYA25" s="62"/>
      <c r="VYE25" s="62"/>
      <c r="VYI25" s="62"/>
      <c r="VYM25" s="62"/>
      <c r="VYQ25" s="62"/>
      <c r="VYU25" s="62"/>
      <c r="VYY25" s="62"/>
      <c r="VZC25" s="62"/>
      <c r="VZG25" s="62"/>
      <c r="VZK25" s="62"/>
      <c r="VZO25" s="62"/>
      <c r="VZS25" s="62"/>
      <c r="VZW25" s="62"/>
      <c r="WAA25" s="62"/>
      <c r="WAE25" s="62"/>
      <c r="WAI25" s="62"/>
      <c r="WAM25" s="62"/>
      <c r="WAQ25" s="62"/>
      <c r="WAU25" s="62"/>
      <c r="WAY25" s="62"/>
      <c r="WBC25" s="62"/>
      <c r="WBG25" s="62"/>
      <c r="WBK25" s="62"/>
      <c r="WBO25" s="62"/>
      <c r="WBS25" s="62"/>
      <c r="WBW25" s="62"/>
      <c r="WCA25" s="62"/>
      <c r="WCE25" s="62"/>
      <c r="WCI25" s="62"/>
      <c r="WCM25" s="62"/>
      <c r="WCQ25" s="62"/>
      <c r="WCU25" s="62"/>
      <c r="WCY25" s="62"/>
      <c r="WDC25" s="62"/>
      <c r="WDG25" s="62"/>
      <c r="WDK25" s="62"/>
      <c r="WDO25" s="62"/>
      <c r="WDS25" s="62"/>
      <c r="WDW25" s="62"/>
      <c r="WEA25" s="62"/>
      <c r="WEE25" s="62"/>
      <c r="WEI25" s="62"/>
      <c r="WEM25" s="62"/>
      <c r="WEQ25" s="62"/>
      <c r="WEU25" s="62"/>
      <c r="WEY25" s="62"/>
      <c r="WFC25" s="62"/>
      <c r="WFG25" s="62"/>
      <c r="WFK25" s="62"/>
      <c r="WFO25" s="62"/>
      <c r="WFS25" s="62"/>
      <c r="WFW25" s="62"/>
      <c r="WGA25" s="62"/>
      <c r="WGE25" s="62"/>
      <c r="WGI25" s="62"/>
      <c r="WGM25" s="62"/>
      <c r="WGQ25" s="62"/>
      <c r="WGU25" s="62"/>
      <c r="WGY25" s="62"/>
      <c r="WHC25" s="62"/>
      <c r="WHG25" s="62"/>
      <c r="WHK25" s="62"/>
      <c r="WHO25" s="62"/>
      <c r="WHS25" s="62"/>
      <c r="WHW25" s="62"/>
      <c r="WIA25" s="62"/>
      <c r="WIE25" s="62"/>
      <c r="WII25" s="62"/>
      <c r="WIM25" s="62"/>
      <c r="WIQ25" s="62"/>
      <c r="WIU25" s="62"/>
      <c r="WIY25" s="62"/>
      <c r="WJC25" s="62"/>
      <c r="WJG25" s="62"/>
      <c r="WJK25" s="62"/>
      <c r="WJO25" s="62"/>
      <c r="WJS25" s="62"/>
      <c r="WJW25" s="62"/>
      <c r="WKA25" s="62"/>
      <c r="WKE25" s="62"/>
      <c r="WKI25" s="62"/>
      <c r="WKM25" s="62"/>
      <c r="WKQ25" s="62"/>
      <c r="WKU25" s="62"/>
      <c r="WKY25" s="62"/>
      <c r="WLC25" s="62"/>
      <c r="WLG25" s="62"/>
      <c r="WLK25" s="62"/>
      <c r="WLO25" s="62"/>
      <c r="WLS25" s="62"/>
      <c r="WLW25" s="62"/>
      <c r="WMA25" s="62"/>
      <c r="WME25" s="62"/>
      <c r="WMI25" s="62"/>
      <c r="WMM25" s="62"/>
      <c r="WMQ25" s="62"/>
      <c r="WMU25" s="62"/>
      <c r="WMY25" s="62"/>
      <c r="WNC25" s="62"/>
      <c r="WNG25" s="62"/>
      <c r="WNK25" s="62"/>
      <c r="WNO25" s="62"/>
      <c r="WNS25" s="62"/>
      <c r="WNW25" s="62"/>
      <c r="WOA25" s="62"/>
      <c r="WOE25" s="62"/>
      <c r="WOI25" s="62"/>
      <c r="WOM25" s="62"/>
      <c r="WOQ25" s="62"/>
      <c r="WOU25" s="62"/>
      <c r="WOY25" s="62"/>
      <c r="WPC25" s="62"/>
      <c r="WPG25" s="62"/>
      <c r="WPK25" s="62"/>
      <c r="WPO25" s="62"/>
      <c r="WPS25" s="62"/>
      <c r="WPW25" s="62"/>
      <c r="WQA25" s="62"/>
      <c r="WQE25" s="62"/>
      <c r="WQI25" s="62"/>
      <c r="WQM25" s="62"/>
      <c r="WQQ25" s="62"/>
      <c r="WQU25" s="62"/>
      <c r="WQY25" s="62"/>
      <c r="WRC25" s="62"/>
      <c r="WRG25" s="62"/>
      <c r="WRK25" s="62"/>
      <c r="WRO25" s="62"/>
      <c r="WRS25" s="62"/>
      <c r="WRW25" s="62"/>
      <c r="WSA25" s="62"/>
      <c r="WSE25" s="62"/>
      <c r="WSI25" s="62"/>
      <c r="WSM25" s="62"/>
      <c r="WSQ25" s="62"/>
      <c r="WSU25" s="62"/>
      <c r="WSY25" s="62"/>
      <c r="WTC25" s="62"/>
      <c r="WTG25" s="62"/>
      <c r="WTK25" s="62"/>
      <c r="WTO25" s="62"/>
      <c r="WTS25" s="62"/>
      <c r="WTW25" s="62"/>
      <c r="WUA25" s="62"/>
      <c r="WUE25" s="62"/>
      <c r="WUI25" s="62"/>
      <c r="WUM25" s="62"/>
      <c r="WUQ25" s="62"/>
      <c r="WUU25" s="62"/>
      <c r="WUY25" s="62"/>
      <c r="WVC25" s="62"/>
      <c r="WVG25" s="62"/>
      <c r="WVK25" s="62"/>
      <c r="WVO25" s="62"/>
      <c r="WVS25" s="62"/>
      <c r="WVW25" s="62"/>
      <c r="WWA25" s="62"/>
      <c r="WWE25" s="62"/>
      <c r="WWI25" s="62"/>
      <c r="WWM25" s="62"/>
      <c r="WWQ25" s="62"/>
      <c r="WWU25" s="62"/>
      <c r="WWY25" s="62"/>
      <c r="WXC25" s="62"/>
      <c r="WXG25" s="62"/>
      <c r="WXK25" s="62"/>
      <c r="WXO25" s="62"/>
      <c r="WXS25" s="62"/>
      <c r="WXW25" s="62"/>
      <c r="WYA25" s="62"/>
      <c r="WYE25" s="62"/>
      <c r="WYI25" s="62"/>
      <c r="WYM25" s="62"/>
      <c r="WYQ25" s="62"/>
      <c r="WYU25" s="62"/>
      <c r="WYY25" s="62"/>
      <c r="WZC25" s="62"/>
      <c r="WZG25" s="62"/>
      <c r="WZK25" s="62"/>
      <c r="WZO25" s="62"/>
      <c r="WZS25" s="62"/>
      <c r="WZW25" s="62"/>
      <c r="XAA25" s="62"/>
      <c r="XAE25" s="62"/>
      <c r="XAI25" s="62"/>
      <c r="XAM25" s="62"/>
      <c r="XAQ25" s="62"/>
      <c r="XAU25" s="62"/>
      <c r="XAY25" s="62"/>
      <c r="XBC25" s="62"/>
      <c r="XBG25" s="62"/>
      <c r="XBK25" s="62"/>
      <c r="XBO25" s="62"/>
      <c r="XBS25" s="62"/>
      <c r="XBW25" s="62"/>
      <c r="XCA25" s="62"/>
      <c r="XCE25" s="62"/>
      <c r="XCI25" s="62"/>
      <c r="XCM25" s="62"/>
      <c r="XCQ25" s="62"/>
      <c r="XCU25" s="62"/>
      <c r="XCY25" s="62"/>
      <c r="XDC25" s="62"/>
      <c r="XDG25" s="62"/>
      <c r="XDK25" s="62"/>
      <c r="XDO25" s="62"/>
      <c r="XDS25" s="62"/>
      <c r="XDW25" s="62"/>
      <c r="XEA25" s="62"/>
      <c r="XEE25" s="62"/>
      <c r="XEI25" s="62"/>
      <c r="XEM25" s="62"/>
      <c r="XEQ25" s="62"/>
      <c r="XEU25" s="62"/>
      <c r="XEY25" s="62"/>
      <c r="XFC25" s="62"/>
    </row>
    <row r="26" spans="1:1023 1027:2047 2051:3071 3075:4095 4099:5119 5123:6143 6147:7167 7171:8191 8195:9215 9219:10239 10243:11263 11267:12287 12291:13311 13315:14335 14339:15359 15363:16383" x14ac:dyDescent="0.2">
      <c r="A26" s="62" t="s">
        <v>677</v>
      </c>
      <c r="B26" s="62" t="s">
        <v>26</v>
      </c>
      <c r="C26" s="62">
        <v>12</v>
      </c>
      <c r="D26" s="62">
        <v>2</v>
      </c>
      <c r="E26" s="62">
        <v>16</v>
      </c>
      <c r="F26" s="62">
        <v>25</v>
      </c>
      <c r="G26" s="62">
        <v>2</v>
      </c>
      <c r="H26" s="62">
        <v>1</v>
      </c>
      <c r="I26" s="62">
        <v>58</v>
      </c>
      <c r="J26" s="62">
        <v>0.4</v>
      </c>
      <c r="K26" s="62">
        <v>1100</v>
      </c>
      <c r="L26" s="62">
        <v>29</v>
      </c>
      <c r="M26" s="62">
        <v>29</v>
      </c>
      <c r="N26">
        <f t="shared" si="0"/>
        <v>58</v>
      </c>
    </row>
    <row r="27" spans="1:1023 1027:2047 2051:3071 3075:4095 4099:5119 5123:6143 6147:7167 7171:8191 8195:9215 9219:10239 10243:11263 11267:12287 12291:13311 13315:14335 14339:15359 15363:16383" x14ac:dyDescent="0.2">
      <c r="A27" s="62" t="s">
        <v>678</v>
      </c>
      <c r="B27" s="62" t="s">
        <v>26</v>
      </c>
      <c r="C27" s="62">
        <v>12</v>
      </c>
      <c r="D27" s="62">
        <v>1</v>
      </c>
      <c r="E27" s="62">
        <v>8</v>
      </c>
      <c r="F27" s="62">
        <v>21</v>
      </c>
      <c r="G27" s="62">
        <v>4</v>
      </c>
      <c r="H27" s="62">
        <v>1</v>
      </c>
      <c r="I27" s="62"/>
      <c r="J27" s="62">
        <v>0.4</v>
      </c>
      <c r="K27" s="62">
        <v>1100</v>
      </c>
      <c r="L27" s="62">
        <v>21</v>
      </c>
      <c r="M27" s="62">
        <v>26</v>
      </c>
      <c r="N27">
        <f t="shared" si="0"/>
        <v>47</v>
      </c>
    </row>
    <row r="28" spans="1:1023 1027:2047 2051:3071 3075:4095 4099:5119 5123:6143 6147:7167 7171:8191 8195:9215 9219:10239 10243:11263 11267:12287 12291:13311 13315:14335 14339:15359 15363:16383" x14ac:dyDescent="0.2">
      <c r="A28" s="62" t="s">
        <v>679</v>
      </c>
      <c r="B28" s="62" t="s">
        <v>26</v>
      </c>
      <c r="C28" s="62">
        <v>12</v>
      </c>
      <c r="D28" s="62">
        <v>0</v>
      </c>
      <c r="E28" s="62">
        <v>13</v>
      </c>
      <c r="F28" s="62">
        <v>6</v>
      </c>
      <c r="G28" s="62">
        <v>0</v>
      </c>
      <c r="H28" s="62">
        <v>0</v>
      </c>
      <c r="I28" s="62">
        <v>31</v>
      </c>
      <c r="J28" s="62">
        <v>0.4</v>
      </c>
      <c r="K28" s="62">
        <v>1100</v>
      </c>
      <c r="L28" s="62">
        <v>25</v>
      </c>
      <c r="M28" s="62">
        <v>6</v>
      </c>
      <c r="N28">
        <f t="shared" si="0"/>
        <v>31</v>
      </c>
    </row>
    <row r="29" spans="1:1023 1027:2047 2051:3071 3075:4095 4099:5119 5123:6143 6147:7167 7171:8191 8195:9215 9219:10239 10243:11263 11267:12287 12291:13311 13315:14335 14339:15359 15363:16383" x14ac:dyDescent="0.2">
      <c r="A29" t="s">
        <v>708</v>
      </c>
      <c r="B29" s="62" t="s">
        <v>795</v>
      </c>
      <c r="C29">
        <v>1</v>
      </c>
      <c r="D29">
        <v>0</v>
      </c>
      <c r="E29" s="62"/>
      <c r="F29" s="62"/>
      <c r="G29" s="62"/>
      <c r="H29" s="62"/>
      <c r="I29" s="62"/>
      <c r="J29" s="62">
        <v>20</v>
      </c>
      <c r="K29" s="62"/>
      <c r="L29">
        <v>1</v>
      </c>
      <c r="M29">
        <v>0</v>
      </c>
      <c r="N29">
        <f t="shared" si="0"/>
        <v>1</v>
      </c>
    </row>
    <row r="30" spans="1:1023 1027:2047 2051:3071 3075:4095 4099:5119 5123:6143 6147:7167 7171:8191 8195:9215 9219:10239 10243:11263 11267:12287 12291:13311 13315:14335 14339:15359 15363:16383" x14ac:dyDescent="0.2">
      <c r="A30" t="s">
        <v>710</v>
      </c>
      <c r="B30" s="62" t="s">
        <v>795</v>
      </c>
      <c r="C30">
        <v>2</v>
      </c>
      <c r="D30">
        <v>1</v>
      </c>
      <c r="E30" s="62"/>
      <c r="F30" s="62"/>
      <c r="G30" s="62"/>
      <c r="H30" s="62"/>
      <c r="I30" s="62"/>
      <c r="J30" s="62">
        <v>10</v>
      </c>
      <c r="K30" s="62"/>
      <c r="L30">
        <v>2</v>
      </c>
      <c r="M30">
        <v>1</v>
      </c>
      <c r="N30">
        <f t="shared" si="0"/>
        <v>3</v>
      </c>
    </row>
    <row r="31" spans="1:1023 1027:2047 2051:3071 3075:4095 4099:5119 5123:6143 6147:7167 7171:8191 8195:9215 9219:10239 10243:11263 11267:12287 12291:13311 13315:14335 14339:15359 15363:16383" x14ac:dyDescent="0.2">
      <c r="A31" t="s">
        <v>712</v>
      </c>
      <c r="B31" s="62" t="s">
        <v>795</v>
      </c>
      <c r="C31">
        <v>0</v>
      </c>
      <c r="D31">
        <v>1</v>
      </c>
      <c r="E31" s="62"/>
      <c r="F31" s="62"/>
      <c r="G31" s="62"/>
      <c r="H31" s="62"/>
      <c r="I31" s="62"/>
      <c r="J31" s="62">
        <v>1.2</v>
      </c>
      <c r="K31" s="62"/>
      <c r="L31">
        <v>0</v>
      </c>
      <c r="M31">
        <v>1</v>
      </c>
      <c r="N31">
        <f t="shared" si="0"/>
        <v>1</v>
      </c>
    </row>
    <row r="32" spans="1:1023 1027:2047 2051:3071 3075:4095 4099:5119 5123:6143 6147:7167 7171:8191 8195:9215 9219:10239 10243:11263 11267:12287 12291:13311 13315:14335 14339:15359 15363:16383" x14ac:dyDescent="0.2">
      <c r="A32" t="s">
        <v>770</v>
      </c>
      <c r="B32" s="62" t="s">
        <v>795</v>
      </c>
      <c r="C32">
        <v>3</v>
      </c>
      <c r="D32">
        <v>1</v>
      </c>
      <c r="E32" s="62"/>
      <c r="F32" s="62"/>
      <c r="G32" s="62"/>
      <c r="H32" s="62"/>
      <c r="I32" s="62"/>
      <c r="J32" s="62">
        <v>20</v>
      </c>
      <c r="K32" s="62"/>
      <c r="L32">
        <v>3</v>
      </c>
      <c r="M32">
        <v>1</v>
      </c>
      <c r="N32">
        <f t="shared" si="0"/>
        <v>4</v>
      </c>
    </row>
    <row r="33" spans="1:14" x14ac:dyDescent="0.2">
      <c r="A33" t="s">
        <v>771</v>
      </c>
      <c r="B33" s="62" t="s">
        <v>795</v>
      </c>
      <c r="C33">
        <v>1</v>
      </c>
      <c r="D33">
        <v>0</v>
      </c>
      <c r="E33" s="62"/>
      <c r="F33" s="62"/>
      <c r="G33" s="62"/>
      <c r="H33" s="62"/>
      <c r="I33" s="62"/>
      <c r="J33" s="62">
        <v>1.2</v>
      </c>
      <c r="K33" s="62"/>
      <c r="L33">
        <v>1</v>
      </c>
      <c r="M33">
        <v>0</v>
      </c>
      <c r="N33">
        <f t="shared" si="0"/>
        <v>1</v>
      </c>
    </row>
    <row r="34" spans="1:14" x14ac:dyDescent="0.2">
      <c r="A34" s="62" t="s">
        <v>680</v>
      </c>
      <c r="B34" s="62" t="s">
        <v>26</v>
      </c>
      <c r="C34" s="62">
        <v>25</v>
      </c>
      <c r="D34" s="62">
        <v>1</v>
      </c>
      <c r="E34" s="62">
        <v>14</v>
      </c>
      <c r="F34" s="62">
        <v>13</v>
      </c>
      <c r="G34" s="62">
        <v>0</v>
      </c>
      <c r="H34" s="62">
        <v>2</v>
      </c>
      <c r="I34" s="62">
        <v>55</v>
      </c>
      <c r="J34" s="62">
        <v>0.4</v>
      </c>
      <c r="K34" s="62">
        <v>1100</v>
      </c>
      <c r="L34" s="62">
        <v>41</v>
      </c>
      <c r="M34" s="62">
        <v>14</v>
      </c>
      <c r="N34">
        <f t="shared" si="0"/>
        <v>55</v>
      </c>
    </row>
    <row r="35" spans="1:14" x14ac:dyDescent="0.2">
      <c r="A35" s="62" t="s">
        <v>681</v>
      </c>
      <c r="B35" s="62" t="s">
        <v>26</v>
      </c>
      <c r="C35" s="62">
        <v>16</v>
      </c>
      <c r="D35" s="62">
        <v>0</v>
      </c>
      <c r="E35" s="62">
        <v>18</v>
      </c>
      <c r="F35" s="62">
        <v>8</v>
      </c>
      <c r="G35" s="62">
        <v>2</v>
      </c>
      <c r="H35" s="62">
        <v>0</v>
      </c>
      <c r="I35" s="62"/>
      <c r="J35" s="62">
        <v>0.4</v>
      </c>
      <c r="K35" s="62">
        <v>1100</v>
      </c>
      <c r="L35" s="62">
        <v>34</v>
      </c>
      <c r="M35" s="62">
        <v>10</v>
      </c>
      <c r="N35">
        <f t="shared" si="0"/>
        <v>44</v>
      </c>
    </row>
    <row r="36" spans="1:14" x14ac:dyDescent="0.2">
      <c r="A36" s="62" t="s">
        <v>682</v>
      </c>
      <c r="B36" s="62" t="s">
        <v>26</v>
      </c>
      <c r="C36" s="62">
        <v>15</v>
      </c>
      <c r="D36" s="62">
        <v>1</v>
      </c>
      <c r="E36" s="62">
        <v>31</v>
      </c>
      <c r="F36" s="62">
        <v>12</v>
      </c>
      <c r="G36" s="62">
        <v>0</v>
      </c>
      <c r="H36" s="62">
        <v>1</v>
      </c>
      <c r="I36" s="62">
        <v>60</v>
      </c>
      <c r="J36" s="62">
        <v>0.4</v>
      </c>
      <c r="K36" s="62">
        <v>1100</v>
      </c>
      <c r="L36" s="62">
        <v>47</v>
      </c>
      <c r="M36" s="62">
        <v>13</v>
      </c>
      <c r="N36">
        <f t="shared" si="0"/>
        <v>60</v>
      </c>
    </row>
    <row r="37" spans="1:14" x14ac:dyDescent="0.2">
      <c r="A37" s="62" t="s">
        <v>683</v>
      </c>
      <c r="B37" s="62" t="s">
        <v>26</v>
      </c>
      <c r="C37" s="62">
        <v>16</v>
      </c>
      <c r="D37" s="62">
        <v>3</v>
      </c>
      <c r="E37" s="62">
        <v>19</v>
      </c>
      <c r="F37" s="62">
        <v>17</v>
      </c>
      <c r="G37" s="62">
        <v>3</v>
      </c>
      <c r="H37" s="62">
        <v>0</v>
      </c>
      <c r="I37" s="62">
        <v>58</v>
      </c>
      <c r="J37" s="62">
        <v>0.4</v>
      </c>
      <c r="K37" s="62">
        <v>1100</v>
      </c>
      <c r="L37" s="62">
        <v>35</v>
      </c>
      <c r="M37" s="62">
        <v>23</v>
      </c>
      <c r="N37">
        <f t="shared" si="0"/>
        <v>58</v>
      </c>
    </row>
    <row r="38" spans="1:14" x14ac:dyDescent="0.2">
      <c r="A38" s="62" t="s">
        <v>684</v>
      </c>
      <c r="B38" s="62" t="s">
        <v>26</v>
      </c>
      <c r="C38" s="62">
        <v>7</v>
      </c>
      <c r="D38" s="62">
        <v>0</v>
      </c>
      <c r="E38" s="62">
        <v>10</v>
      </c>
      <c r="F38" s="62">
        <v>16</v>
      </c>
      <c r="G38" s="62">
        <v>1</v>
      </c>
      <c r="H38" s="62">
        <v>2</v>
      </c>
      <c r="I38" s="62">
        <v>36</v>
      </c>
      <c r="J38" s="62">
        <v>0.4</v>
      </c>
      <c r="K38" s="62">
        <v>1100</v>
      </c>
      <c r="L38" s="62">
        <v>19</v>
      </c>
      <c r="M38" s="62">
        <v>17</v>
      </c>
      <c r="N38">
        <f t="shared" si="0"/>
        <v>36</v>
      </c>
    </row>
    <row r="39" spans="1:14" x14ac:dyDescent="0.2">
      <c r="A39" s="62" t="s">
        <v>685</v>
      </c>
      <c r="B39" s="62" t="s">
        <v>806</v>
      </c>
      <c r="C39" s="62">
        <v>9</v>
      </c>
      <c r="D39" s="62">
        <v>0</v>
      </c>
      <c r="E39" s="62">
        <v>5</v>
      </c>
      <c r="F39" s="62">
        <v>3</v>
      </c>
      <c r="G39" s="62">
        <v>0</v>
      </c>
      <c r="H39" s="62">
        <v>0</v>
      </c>
      <c r="I39" s="62">
        <v>17</v>
      </c>
      <c r="J39" s="62">
        <v>0.4</v>
      </c>
      <c r="K39" s="62">
        <v>1100</v>
      </c>
      <c r="L39" s="62">
        <v>14</v>
      </c>
      <c r="M39" s="62">
        <v>3</v>
      </c>
      <c r="N39">
        <f t="shared" si="0"/>
        <v>17</v>
      </c>
    </row>
    <row r="40" spans="1:14" x14ac:dyDescent="0.2">
      <c r="A40" t="s">
        <v>737</v>
      </c>
      <c r="B40" s="62" t="s">
        <v>806</v>
      </c>
      <c r="C40">
        <v>0</v>
      </c>
      <c r="D40">
        <v>0</v>
      </c>
      <c r="E40" s="62"/>
      <c r="F40" s="62"/>
      <c r="G40" s="62"/>
      <c r="H40" s="62"/>
      <c r="I40" s="62"/>
      <c r="J40" s="62">
        <v>20</v>
      </c>
      <c r="K40" s="62">
        <v>600</v>
      </c>
      <c r="L40">
        <v>0</v>
      </c>
      <c r="M40">
        <v>0</v>
      </c>
      <c r="N40">
        <f t="shared" si="0"/>
        <v>0</v>
      </c>
    </row>
    <row r="41" spans="1:14" x14ac:dyDescent="0.2">
      <c r="A41" s="62" t="s">
        <v>739</v>
      </c>
      <c r="B41" s="62" t="s">
        <v>806</v>
      </c>
      <c r="C41">
        <v>0</v>
      </c>
      <c r="D41">
        <v>0</v>
      </c>
      <c r="E41" s="62"/>
      <c r="F41" s="62"/>
      <c r="G41" s="62"/>
      <c r="H41" s="62"/>
      <c r="I41" s="62"/>
      <c r="J41" s="62">
        <v>10</v>
      </c>
      <c r="K41" s="62">
        <v>600</v>
      </c>
      <c r="L41">
        <v>0</v>
      </c>
      <c r="M41">
        <v>0</v>
      </c>
      <c r="N41">
        <f t="shared" si="0"/>
        <v>0</v>
      </c>
    </row>
    <row r="42" spans="1:14" x14ac:dyDescent="0.2">
      <c r="A42" s="62" t="s">
        <v>741</v>
      </c>
      <c r="B42" s="62" t="s">
        <v>806</v>
      </c>
      <c r="C42">
        <v>5</v>
      </c>
      <c r="D42">
        <v>1</v>
      </c>
      <c r="E42" s="62"/>
      <c r="F42" s="62"/>
      <c r="G42" s="62"/>
      <c r="H42" s="62"/>
      <c r="I42" s="62"/>
      <c r="J42" s="62">
        <v>1.2</v>
      </c>
      <c r="K42" s="62">
        <v>600</v>
      </c>
      <c r="L42">
        <v>5</v>
      </c>
      <c r="M42">
        <v>1</v>
      </c>
      <c r="N42">
        <f t="shared" si="0"/>
        <v>6</v>
      </c>
    </row>
    <row r="43" spans="1:14" x14ac:dyDescent="0.2">
      <c r="A43" t="s">
        <v>743</v>
      </c>
      <c r="B43" s="62" t="s">
        <v>806</v>
      </c>
      <c r="C43">
        <v>5</v>
      </c>
      <c r="D43">
        <v>5</v>
      </c>
      <c r="E43" s="62"/>
      <c r="F43" s="62"/>
      <c r="G43" s="62"/>
      <c r="H43" s="62"/>
      <c r="I43" s="62"/>
      <c r="J43" s="62">
        <v>1.2</v>
      </c>
      <c r="K43" s="62">
        <v>600</v>
      </c>
      <c r="L43">
        <v>5</v>
      </c>
      <c r="M43">
        <v>5</v>
      </c>
      <c r="N43">
        <f t="shared" si="0"/>
        <v>10</v>
      </c>
    </row>
    <row r="44" spans="1:14" x14ac:dyDescent="0.2">
      <c r="A44" t="s">
        <v>748</v>
      </c>
      <c r="B44" s="62" t="s">
        <v>806</v>
      </c>
      <c r="C44">
        <v>0</v>
      </c>
      <c r="D44">
        <v>0</v>
      </c>
      <c r="E44" s="62"/>
      <c r="F44" s="62"/>
      <c r="G44" s="62"/>
      <c r="H44" s="62"/>
      <c r="I44" s="62"/>
      <c r="J44" s="62">
        <v>20</v>
      </c>
      <c r="K44" s="62">
        <v>600</v>
      </c>
      <c r="L44">
        <v>0</v>
      </c>
      <c r="M44">
        <v>0</v>
      </c>
      <c r="N44">
        <f t="shared" si="0"/>
        <v>0</v>
      </c>
    </row>
    <row r="45" spans="1:14" x14ac:dyDescent="0.2">
      <c r="A45" t="s">
        <v>750</v>
      </c>
      <c r="B45" s="62" t="s">
        <v>806</v>
      </c>
      <c r="C45">
        <v>0</v>
      </c>
      <c r="D45">
        <v>0</v>
      </c>
      <c r="E45" s="62"/>
      <c r="F45" s="62"/>
      <c r="G45" s="62"/>
      <c r="H45" s="62"/>
      <c r="I45" s="62"/>
      <c r="J45" s="62">
        <v>10</v>
      </c>
      <c r="K45" s="62">
        <v>600</v>
      </c>
      <c r="L45">
        <v>0</v>
      </c>
      <c r="M45">
        <v>0</v>
      </c>
      <c r="N45">
        <f t="shared" si="0"/>
        <v>0</v>
      </c>
    </row>
    <row r="46" spans="1:14" x14ac:dyDescent="0.2">
      <c r="A46" t="s">
        <v>752</v>
      </c>
      <c r="B46" s="62" t="s">
        <v>806</v>
      </c>
      <c r="C46">
        <v>8</v>
      </c>
      <c r="D46">
        <v>1</v>
      </c>
      <c r="E46" s="62"/>
      <c r="F46" s="62"/>
      <c r="G46" s="62"/>
      <c r="H46" s="62"/>
      <c r="I46" s="62"/>
      <c r="J46" s="62">
        <v>1.2</v>
      </c>
      <c r="K46" s="62">
        <v>600</v>
      </c>
      <c r="L46">
        <v>8</v>
      </c>
      <c r="M46">
        <v>1</v>
      </c>
      <c r="N46">
        <f t="shared" si="0"/>
        <v>9</v>
      </c>
    </row>
    <row r="47" spans="1:14" x14ac:dyDescent="0.2">
      <c r="A47" t="s">
        <v>754</v>
      </c>
      <c r="B47" s="62" t="s">
        <v>806</v>
      </c>
      <c r="C47">
        <v>1</v>
      </c>
      <c r="D47">
        <v>0</v>
      </c>
      <c r="E47" s="62"/>
      <c r="F47" s="62"/>
      <c r="G47" s="62"/>
      <c r="H47" s="62"/>
      <c r="I47" s="62"/>
      <c r="J47" s="62">
        <v>20</v>
      </c>
      <c r="K47" s="62">
        <v>600</v>
      </c>
      <c r="L47">
        <v>1</v>
      </c>
      <c r="M47">
        <v>0</v>
      </c>
      <c r="N47">
        <f t="shared" si="0"/>
        <v>1</v>
      </c>
    </row>
    <row r="48" spans="1:14" x14ac:dyDescent="0.2">
      <c r="A48" t="s">
        <v>719</v>
      </c>
      <c r="B48" s="62" t="s">
        <v>806</v>
      </c>
      <c r="C48">
        <v>0</v>
      </c>
      <c r="D48">
        <v>0</v>
      </c>
      <c r="E48" s="62"/>
      <c r="F48" s="62"/>
      <c r="G48" s="62"/>
      <c r="H48" s="62"/>
      <c r="I48" s="62"/>
      <c r="J48" s="62">
        <v>10</v>
      </c>
      <c r="K48" s="62">
        <v>600</v>
      </c>
      <c r="L48">
        <v>0</v>
      </c>
      <c r="M48">
        <v>0</v>
      </c>
      <c r="N48">
        <f t="shared" si="0"/>
        <v>0</v>
      </c>
    </row>
    <row r="49" spans="1:14" x14ac:dyDescent="0.2">
      <c r="A49" t="s">
        <v>721</v>
      </c>
      <c r="B49" s="62" t="s">
        <v>806</v>
      </c>
      <c r="C49">
        <v>1</v>
      </c>
      <c r="D49">
        <v>0</v>
      </c>
      <c r="E49" s="62"/>
      <c r="F49" s="62"/>
      <c r="G49" s="62"/>
      <c r="H49" s="62"/>
      <c r="I49" s="62"/>
      <c r="J49" s="62">
        <v>10</v>
      </c>
      <c r="K49" s="62">
        <v>600</v>
      </c>
      <c r="L49">
        <v>1</v>
      </c>
      <c r="M49">
        <v>0</v>
      </c>
      <c r="N49">
        <f t="shared" si="0"/>
        <v>1</v>
      </c>
    </row>
    <row r="50" spans="1:14" x14ac:dyDescent="0.2">
      <c r="A50" t="s">
        <v>705</v>
      </c>
      <c r="B50" s="62" t="s">
        <v>806</v>
      </c>
      <c r="C50">
        <v>0</v>
      </c>
      <c r="D50">
        <v>0</v>
      </c>
      <c r="E50" s="62"/>
      <c r="F50" s="62"/>
      <c r="G50" s="62"/>
      <c r="H50" s="62"/>
      <c r="I50" s="62"/>
      <c r="J50" s="62">
        <v>20</v>
      </c>
      <c r="K50" s="62">
        <v>600</v>
      </c>
      <c r="L50">
        <v>0</v>
      </c>
      <c r="M50">
        <v>0</v>
      </c>
      <c r="N50">
        <f t="shared" si="0"/>
        <v>0</v>
      </c>
    </row>
    <row r="51" spans="1:14" x14ac:dyDescent="0.2">
      <c r="A51" t="s">
        <v>707</v>
      </c>
      <c r="B51" s="62" t="s">
        <v>806</v>
      </c>
      <c r="C51">
        <v>2</v>
      </c>
      <c r="D51">
        <v>0</v>
      </c>
      <c r="E51" s="62"/>
      <c r="F51" s="62"/>
      <c r="G51" s="62"/>
      <c r="H51" s="62"/>
      <c r="I51" s="62"/>
      <c r="J51" s="62">
        <v>1.2</v>
      </c>
      <c r="K51" s="62">
        <v>600</v>
      </c>
      <c r="L51">
        <v>2</v>
      </c>
      <c r="M51">
        <v>0</v>
      </c>
      <c r="N51">
        <f t="shared" si="0"/>
        <v>2</v>
      </c>
    </row>
    <row r="52" spans="1:14" x14ac:dyDescent="0.2">
      <c r="A52" t="s">
        <v>772</v>
      </c>
      <c r="B52" s="62" t="s">
        <v>806</v>
      </c>
      <c r="C52">
        <v>0</v>
      </c>
      <c r="D52">
        <v>0</v>
      </c>
      <c r="E52" s="62"/>
      <c r="F52" s="62"/>
      <c r="G52" s="62"/>
      <c r="H52" s="62"/>
      <c r="I52" s="62"/>
      <c r="J52" s="62">
        <v>20</v>
      </c>
      <c r="K52" s="62">
        <v>600</v>
      </c>
      <c r="L52">
        <v>0</v>
      </c>
      <c r="M52">
        <v>0</v>
      </c>
      <c r="N52">
        <f t="shared" si="0"/>
        <v>0</v>
      </c>
    </row>
    <row r="53" spans="1:14" x14ac:dyDescent="0.2">
      <c r="A53" t="s">
        <v>773</v>
      </c>
      <c r="B53" s="62" t="s">
        <v>806</v>
      </c>
      <c r="C53">
        <v>2</v>
      </c>
      <c r="D53">
        <v>1</v>
      </c>
      <c r="E53" s="62"/>
      <c r="F53" s="62"/>
      <c r="G53" s="62"/>
      <c r="H53" s="62"/>
      <c r="I53" s="62"/>
      <c r="J53" s="62">
        <v>20</v>
      </c>
      <c r="K53" s="62">
        <v>600</v>
      </c>
      <c r="L53">
        <v>2</v>
      </c>
      <c r="M53">
        <v>1</v>
      </c>
      <c r="N53">
        <f t="shared" si="0"/>
        <v>3</v>
      </c>
    </row>
    <row r="54" spans="1:14" x14ac:dyDescent="0.2">
      <c r="A54" s="62" t="s">
        <v>774</v>
      </c>
      <c r="B54" s="62" t="s">
        <v>806</v>
      </c>
      <c r="C54" s="62">
        <v>0</v>
      </c>
      <c r="D54" s="62">
        <v>0</v>
      </c>
      <c r="E54" s="62"/>
      <c r="F54" s="62"/>
      <c r="G54" s="62"/>
      <c r="H54" s="62"/>
      <c r="I54" s="62"/>
      <c r="J54" s="62">
        <v>1.2</v>
      </c>
      <c r="K54" s="62">
        <v>600</v>
      </c>
      <c r="L54" s="62">
        <v>0</v>
      </c>
      <c r="M54" s="62">
        <v>0</v>
      </c>
      <c r="N54">
        <f t="shared" si="0"/>
        <v>0</v>
      </c>
    </row>
    <row r="55" spans="1:14" x14ac:dyDescent="0.2">
      <c r="A55" s="62" t="s">
        <v>775</v>
      </c>
      <c r="B55" s="62" t="s">
        <v>806</v>
      </c>
      <c r="C55" s="62">
        <v>0</v>
      </c>
      <c r="D55" s="62">
        <v>0</v>
      </c>
      <c r="E55" s="62"/>
      <c r="F55" s="62"/>
      <c r="G55" s="62"/>
      <c r="H55" s="62"/>
      <c r="I55" s="62"/>
      <c r="J55" s="62">
        <v>10</v>
      </c>
      <c r="K55" s="62">
        <v>600</v>
      </c>
      <c r="L55" s="62">
        <v>0</v>
      </c>
      <c r="M55" s="62">
        <v>0</v>
      </c>
      <c r="N55">
        <f t="shared" si="0"/>
        <v>0</v>
      </c>
    </row>
    <row r="56" spans="1:14" x14ac:dyDescent="0.2">
      <c r="A56" s="62" t="s">
        <v>776</v>
      </c>
      <c r="B56" s="62" t="s">
        <v>806</v>
      </c>
      <c r="C56" s="62">
        <v>0</v>
      </c>
      <c r="D56" s="62">
        <v>0</v>
      </c>
      <c r="E56" s="62"/>
      <c r="F56" s="62"/>
      <c r="G56" s="62"/>
      <c r="H56" s="62"/>
      <c r="I56" s="62"/>
      <c r="J56" s="62">
        <v>10</v>
      </c>
      <c r="K56" s="62">
        <v>600</v>
      </c>
      <c r="L56" s="62">
        <v>0</v>
      </c>
      <c r="M56" s="62">
        <v>0</v>
      </c>
      <c r="N56">
        <f t="shared" si="0"/>
        <v>0</v>
      </c>
    </row>
    <row r="57" spans="1:14" x14ac:dyDescent="0.2">
      <c r="A57" s="62" t="s">
        <v>777</v>
      </c>
      <c r="B57" s="62" t="s">
        <v>806</v>
      </c>
      <c r="C57" s="62">
        <v>0</v>
      </c>
      <c r="D57" s="62">
        <v>0</v>
      </c>
      <c r="E57" s="62"/>
      <c r="F57" s="62"/>
      <c r="G57" s="62"/>
      <c r="H57" s="62"/>
      <c r="I57" s="62"/>
      <c r="J57" s="62">
        <v>1.2</v>
      </c>
      <c r="K57" s="62">
        <v>600</v>
      </c>
      <c r="L57" s="62">
        <v>0</v>
      </c>
      <c r="M57" s="62">
        <v>0</v>
      </c>
      <c r="N57">
        <f t="shared" si="0"/>
        <v>0</v>
      </c>
    </row>
    <row r="58" spans="1:14" x14ac:dyDescent="0.2">
      <c r="A58" t="s">
        <v>778</v>
      </c>
      <c r="B58" s="62" t="s">
        <v>795</v>
      </c>
      <c r="C58">
        <v>0</v>
      </c>
      <c r="D58">
        <v>0</v>
      </c>
      <c r="E58" s="62"/>
      <c r="F58" s="62"/>
      <c r="G58" s="62"/>
      <c r="H58" s="62"/>
      <c r="I58" s="62"/>
      <c r="J58" s="62">
        <v>20</v>
      </c>
      <c r="K58" s="62">
        <v>700</v>
      </c>
      <c r="L58">
        <v>0</v>
      </c>
      <c r="M58">
        <v>0</v>
      </c>
      <c r="N58">
        <f t="shared" si="0"/>
        <v>0</v>
      </c>
    </row>
    <row r="59" spans="1:14" x14ac:dyDescent="0.2">
      <c r="A59" t="s">
        <v>746</v>
      </c>
      <c r="B59" s="62" t="s">
        <v>795</v>
      </c>
      <c r="C59">
        <v>0</v>
      </c>
      <c r="D59">
        <v>0</v>
      </c>
      <c r="E59" s="62"/>
      <c r="F59" s="62"/>
      <c r="G59" s="62"/>
      <c r="H59" s="62"/>
      <c r="I59" s="62"/>
      <c r="J59" s="62">
        <v>10</v>
      </c>
      <c r="K59" s="62">
        <v>700</v>
      </c>
      <c r="L59">
        <v>0</v>
      </c>
      <c r="M59">
        <v>0</v>
      </c>
      <c r="N59">
        <f t="shared" si="0"/>
        <v>0</v>
      </c>
    </row>
    <row r="60" spans="1:14" x14ac:dyDescent="0.2">
      <c r="A60" t="s">
        <v>703</v>
      </c>
      <c r="B60" s="62" t="s">
        <v>795</v>
      </c>
      <c r="C60">
        <v>5</v>
      </c>
      <c r="D60">
        <v>2</v>
      </c>
      <c r="E60" s="62"/>
      <c r="F60" s="62"/>
      <c r="G60" s="62"/>
      <c r="H60" s="62"/>
      <c r="I60" s="62"/>
      <c r="J60" s="62">
        <v>1.2</v>
      </c>
      <c r="K60" s="62">
        <v>700</v>
      </c>
      <c r="L60">
        <v>5</v>
      </c>
      <c r="M60">
        <v>2</v>
      </c>
      <c r="N60">
        <f t="shared" si="0"/>
        <v>7</v>
      </c>
    </row>
    <row r="61" spans="1:14" x14ac:dyDescent="0.2">
      <c r="A61" t="s">
        <v>780</v>
      </c>
      <c r="B61" s="62" t="s">
        <v>795</v>
      </c>
      <c r="C61">
        <v>6</v>
      </c>
      <c r="D61">
        <v>2</v>
      </c>
      <c r="E61" s="62"/>
      <c r="F61" s="62"/>
      <c r="G61" s="62"/>
      <c r="H61" s="62"/>
      <c r="I61" s="62"/>
      <c r="J61" s="62">
        <v>20</v>
      </c>
      <c r="K61" s="62">
        <v>700</v>
      </c>
      <c r="L61">
        <v>6</v>
      </c>
      <c r="M61">
        <v>2</v>
      </c>
      <c r="N61">
        <f t="shared" si="0"/>
        <v>8</v>
      </c>
    </row>
    <row r="62" spans="1:14" x14ac:dyDescent="0.2">
      <c r="A62" t="s">
        <v>781</v>
      </c>
      <c r="B62" s="62" t="s">
        <v>795</v>
      </c>
      <c r="C62">
        <v>2</v>
      </c>
      <c r="D62">
        <v>0</v>
      </c>
      <c r="E62" s="62"/>
      <c r="F62" s="62"/>
      <c r="G62" s="62"/>
      <c r="H62" s="62"/>
      <c r="I62" s="62"/>
      <c r="J62" s="62">
        <v>10</v>
      </c>
      <c r="K62" s="62">
        <v>700</v>
      </c>
      <c r="L62">
        <v>2</v>
      </c>
      <c r="M62">
        <v>0</v>
      </c>
      <c r="N62">
        <f t="shared" si="0"/>
        <v>2</v>
      </c>
    </row>
    <row r="63" spans="1:14" x14ac:dyDescent="0.2">
      <c r="A63" t="s">
        <v>782</v>
      </c>
      <c r="B63" s="62" t="s">
        <v>795</v>
      </c>
      <c r="C63">
        <v>5</v>
      </c>
      <c r="D63">
        <v>2</v>
      </c>
      <c r="E63" s="62"/>
      <c r="F63" s="62"/>
      <c r="G63" s="62"/>
      <c r="H63" s="62"/>
      <c r="I63" s="62"/>
      <c r="J63" s="62">
        <v>1.2</v>
      </c>
      <c r="K63" s="62">
        <v>700</v>
      </c>
      <c r="L63">
        <v>5</v>
      </c>
      <c r="M63">
        <v>2</v>
      </c>
      <c r="N63">
        <f t="shared" si="0"/>
        <v>7</v>
      </c>
    </row>
    <row r="64" spans="1:14" x14ac:dyDescent="0.2">
      <c r="A64" t="s">
        <v>783</v>
      </c>
      <c r="B64" s="62" t="s">
        <v>795</v>
      </c>
      <c r="C64">
        <v>0</v>
      </c>
      <c r="D64">
        <v>0</v>
      </c>
      <c r="E64" s="62"/>
      <c r="F64" s="62"/>
      <c r="G64" s="62"/>
      <c r="H64" s="62"/>
      <c r="I64" s="62"/>
      <c r="J64" s="62">
        <v>20</v>
      </c>
      <c r="K64" s="62">
        <v>700</v>
      </c>
      <c r="L64">
        <v>0</v>
      </c>
      <c r="M64">
        <v>0</v>
      </c>
      <c r="N64">
        <f t="shared" si="0"/>
        <v>0</v>
      </c>
    </row>
    <row r="65" spans="1:14" x14ac:dyDescent="0.2">
      <c r="A65" t="s">
        <v>784</v>
      </c>
      <c r="B65" s="62" t="s">
        <v>795</v>
      </c>
      <c r="C65">
        <v>0</v>
      </c>
      <c r="D65">
        <v>0</v>
      </c>
      <c r="E65" s="62"/>
      <c r="F65" s="62"/>
      <c r="G65" s="62"/>
      <c r="H65" s="62"/>
      <c r="I65" s="62"/>
      <c r="J65" s="62">
        <v>10</v>
      </c>
      <c r="K65" s="62">
        <v>700</v>
      </c>
      <c r="L65">
        <v>0</v>
      </c>
      <c r="M65">
        <v>0</v>
      </c>
      <c r="N65">
        <f t="shared" si="0"/>
        <v>0</v>
      </c>
    </row>
    <row r="66" spans="1:14" x14ac:dyDescent="0.2">
      <c r="A66" t="s">
        <v>785</v>
      </c>
      <c r="B66" s="62" t="s">
        <v>795</v>
      </c>
      <c r="C66">
        <v>4</v>
      </c>
      <c r="D66">
        <v>2</v>
      </c>
      <c r="E66" s="62"/>
      <c r="F66" s="62"/>
      <c r="G66" s="62"/>
      <c r="H66" s="62"/>
      <c r="I66" s="62"/>
      <c r="J66" s="62">
        <v>1.2</v>
      </c>
      <c r="K66" s="62">
        <v>700</v>
      </c>
      <c r="L66">
        <v>4</v>
      </c>
      <c r="M66">
        <v>2</v>
      </c>
      <c r="N66">
        <f t="shared" si="0"/>
        <v>6</v>
      </c>
    </row>
    <row r="67" spans="1:14" x14ac:dyDescent="0.2">
      <c r="A67" t="s">
        <v>786</v>
      </c>
      <c r="B67" s="62" t="s">
        <v>795</v>
      </c>
      <c r="C67">
        <v>1</v>
      </c>
      <c r="D67">
        <v>0</v>
      </c>
      <c r="E67" s="62"/>
      <c r="F67" s="62"/>
      <c r="G67" s="62"/>
      <c r="H67" s="62"/>
      <c r="I67" s="62"/>
      <c r="J67" s="62">
        <v>10</v>
      </c>
      <c r="K67" s="62">
        <v>700</v>
      </c>
      <c r="L67">
        <v>1</v>
      </c>
      <c r="M67">
        <v>0</v>
      </c>
      <c r="N67">
        <f t="shared" si="0"/>
        <v>1</v>
      </c>
    </row>
    <row r="68" spans="1:14" x14ac:dyDescent="0.2">
      <c r="A68" t="s">
        <v>787</v>
      </c>
      <c r="B68" s="62" t="s">
        <v>795</v>
      </c>
      <c r="C68">
        <v>4</v>
      </c>
      <c r="D68">
        <v>0</v>
      </c>
      <c r="E68" s="62"/>
      <c r="F68" s="62"/>
      <c r="G68" s="62"/>
      <c r="H68" s="62"/>
      <c r="I68" s="62"/>
      <c r="J68" s="62">
        <v>20</v>
      </c>
      <c r="K68" s="62">
        <v>700</v>
      </c>
      <c r="L68">
        <v>4</v>
      </c>
      <c r="M68">
        <v>0</v>
      </c>
      <c r="N68">
        <f t="shared" ref="N68:N96" si="1">SUM(L68,M68)</f>
        <v>4</v>
      </c>
    </row>
    <row r="69" spans="1:14" x14ac:dyDescent="0.2">
      <c r="A69" t="s">
        <v>788</v>
      </c>
      <c r="B69" s="62" t="s">
        <v>795</v>
      </c>
      <c r="C69">
        <v>0</v>
      </c>
      <c r="D69">
        <v>0</v>
      </c>
      <c r="E69" s="62"/>
      <c r="F69" s="62"/>
      <c r="G69" s="62"/>
      <c r="H69" s="62"/>
      <c r="I69" s="62"/>
      <c r="J69" s="62">
        <v>20</v>
      </c>
      <c r="K69" s="62">
        <v>700</v>
      </c>
      <c r="L69">
        <v>0</v>
      </c>
      <c r="M69">
        <v>0</v>
      </c>
      <c r="N69">
        <f t="shared" si="1"/>
        <v>0</v>
      </c>
    </row>
    <row r="70" spans="1:14" x14ac:dyDescent="0.2">
      <c r="A70" t="s">
        <v>789</v>
      </c>
      <c r="B70" s="62" t="s">
        <v>795</v>
      </c>
      <c r="C70">
        <v>4</v>
      </c>
      <c r="D70">
        <v>0</v>
      </c>
      <c r="E70" s="62"/>
      <c r="F70" s="62"/>
      <c r="G70" s="62"/>
      <c r="H70" s="62"/>
      <c r="I70" s="62"/>
      <c r="J70" s="62">
        <v>1.2</v>
      </c>
      <c r="K70" s="62">
        <v>700</v>
      </c>
      <c r="L70">
        <v>4</v>
      </c>
      <c r="M70">
        <v>0</v>
      </c>
      <c r="N70">
        <f t="shared" si="1"/>
        <v>4</v>
      </c>
    </row>
    <row r="71" spans="1:14" x14ac:dyDescent="0.2">
      <c r="A71" t="s">
        <v>790</v>
      </c>
      <c r="B71" s="62" t="s">
        <v>796</v>
      </c>
      <c r="C71">
        <v>3</v>
      </c>
      <c r="D71">
        <v>0</v>
      </c>
      <c r="E71" s="62"/>
      <c r="F71" s="62"/>
      <c r="G71" s="62"/>
      <c r="H71" s="62"/>
      <c r="I71" s="62"/>
      <c r="J71" s="62">
        <v>1.2</v>
      </c>
      <c r="K71" s="62">
        <v>700</v>
      </c>
      <c r="L71">
        <v>3</v>
      </c>
      <c r="M71">
        <v>0</v>
      </c>
      <c r="N71">
        <f t="shared" si="1"/>
        <v>3</v>
      </c>
    </row>
    <row r="72" spans="1:14" x14ac:dyDescent="0.2">
      <c r="A72" t="s">
        <v>791</v>
      </c>
      <c r="B72" s="62" t="s">
        <v>796</v>
      </c>
      <c r="C72">
        <v>0</v>
      </c>
      <c r="D72">
        <v>0</v>
      </c>
      <c r="E72" s="62"/>
      <c r="F72" s="62"/>
      <c r="G72" s="62"/>
      <c r="H72" s="62"/>
      <c r="I72" s="62"/>
      <c r="J72" s="62">
        <v>10</v>
      </c>
      <c r="K72" s="62">
        <v>175</v>
      </c>
      <c r="L72">
        <v>0</v>
      </c>
      <c r="M72">
        <v>0</v>
      </c>
      <c r="N72">
        <f t="shared" si="1"/>
        <v>0</v>
      </c>
    </row>
    <row r="73" spans="1:14" x14ac:dyDescent="0.2">
      <c r="A73" t="s">
        <v>792</v>
      </c>
      <c r="B73" s="62" t="s">
        <v>796</v>
      </c>
      <c r="C73">
        <v>3</v>
      </c>
      <c r="D73">
        <v>0</v>
      </c>
      <c r="E73" s="62"/>
      <c r="F73" s="62"/>
      <c r="G73" s="62"/>
      <c r="H73" s="62"/>
      <c r="I73" s="62"/>
      <c r="J73" s="62">
        <v>1.2</v>
      </c>
      <c r="K73" s="62">
        <v>50</v>
      </c>
      <c r="L73">
        <v>3</v>
      </c>
      <c r="M73">
        <v>0</v>
      </c>
      <c r="N73">
        <f t="shared" si="1"/>
        <v>3</v>
      </c>
    </row>
    <row r="74" spans="1:14" x14ac:dyDescent="0.2">
      <c r="A74" t="s">
        <v>793</v>
      </c>
      <c r="B74" s="62" t="s">
        <v>796</v>
      </c>
      <c r="C74">
        <v>0</v>
      </c>
      <c r="D74">
        <v>0</v>
      </c>
      <c r="E74" s="62"/>
      <c r="F74" s="62"/>
      <c r="G74" s="62"/>
      <c r="H74" s="62"/>
      <c r="I74" s="62"/>
      <c r="J74" s="62">
        <v>1.2</v>
      </c>
      <c r="K74" s="62">
        <v>50</v>
      </c>
      <c r="L74">
        <v>0</v>
      </c>
      <c r="M74">
        <v>0</v>
      </c>
      <c r="N74">
        <f t="shared" si="1"/>
        <v>0</v>
      </c>
    </row>
    <row r="75" spans="1:14" x14ac:dyDescent="0.2">
      <c r="A75" s="62" t="s">
        <v>686</v>
      </c>
      <c r="B75" s="62" t="s">
        <v>26</v>
      </c>
      <c r="C75" s="62">
        <v>29</v>
      </c>
      <c r="D75" s="62">
        <v>1</v>
      </c>
      <c r="E75" s="62">
        <v>23</v>
      </c>
      <c r="F75" s="62">
        <v>27</v>
      </c>
      <c r="G75" s="62">
        <v>0</v>
      </c>
      <c r="H75" s="62">
        <v>2</v>
      </c>
      <c r="I75" s="62">
        <v>82</v>
      </c>
      <c r="J75" s="62">
        <v>0.4</v>
      </c>
      <c r="K75" s="62">
        <v>1100</v>
      </c>
      <c r="L75" s="62">
        <v>54</v>
      </c>
      <c r="M75" s="62">
        <v>28</v>
      </c>
      <c r="N75">
        <f t="shared" si="1"/>
        <v>82</v>
      </c>
    </row>
    <row r="76" spans="1:14" x14ac:dyDescent="0.2">
      <c r="A76" s="62" t="s">
        <v>687</v>
      </c>
      <c r="B76" s="62" t="s">
        <v>806</v>
      </c>
      <c r="C76" s="62">
        <v>10</v>
      </c>
      <c r="D76" s="62">
        <v>0</v>
      </c>
      <c r="E76" s="62">
        <v>14</v>
      </c>
      <c r="F76" s="62">
        <v>1</v>
      </c>
      <c r="G76" s="62">
        <v>0</v>
      </c>
      <c r="H76" s="62">
        <v>0</v>
      </c>
      <c r="I76" s="62">
        <v>25</v>
      </c>
      <c r="J76" s="62">
        <v>0.4</v>
      </c>
      <c r="K76" s="62">
        <v>1100</v>
      </c>
      <c r="L76" s="62">
        <v>24</v>
      </c>
      <c r="M76" s="62">
        <v>1</v>
      </c>
      <c r="N76">
        <f t="shared" si="1"/>
        <v>25</v>
      </c>
    </row>
    <row r="77" spans="1:14" x14ac:dyDescent="0.2">
      <c r="A77" s="62" t="s">
        <v>688</v>
      </c>
      <c r="B77" s="62" t="s">
        <v>26</v>
      </c>
      <c r="C77" s="62">
        <v>46</v>
      </c>
      <c r="D77" s="62">
        <v>0</v>
      </c>
      <c r="E77" s="62">
        <v>21</v>
      </c>
      <c r="F77" s="62">
        <v>7</v>
      </c>
      <c r="G77" s="62">
        <v>0</v>
      </c>
      <c r="H77" s="62">
        <v>0</v>
      </c>
      <c r="I77" s="62">
        <v>74</v>
      </c>
      <c r="J77" s="62">
        <v>0.4</v>
      </c>
      <c r="K77" s="62">
        <v>1100</v>
      </c>
      <c r="L77" s="62">
        <v>67</v>
      </c>
      <c r="M77" s="62">
        <v>7</v>
      </c>
      <c r="N77">
        <f t="shared" si="1"/>
        <v>74</v>
      </c>
    </row>
    <row r="78" spans="1:14" x14ac:dyDescent="0.2">
      <c r="A78" s="62" t="s">
        <v>689</v>
      </c>
      <c r="B78" s="62" t="s">
        <v>26</v>
      </c>
      <c r="C78" s="62">
        <v>7</v>
      </c>
      <c r="D78" s="62">
        <v>0</v>
      </c>
      <c r="E78" s="62">
        <v>11</v>
      </c>
      <c r="F78" s="62">
        <v>5</v>
      </c>
      <c r="G78" s="62">
        <v>0</v>
      </c>
      <c r="H78" s="62">
        <v>0</v>
      </c>
      <c r="I78" s="62">
        <v>23</v>
      </c>
      <c r="J78" s="62">
        <v>0.4</v>
      </c>
      <c r="K78" s="62">
        <v>1100</v>
      </c>
      <c r="L78" s="62">
        <v>18</v>
      </c>
      <c r="M78" s="62">
        <v>5</v>
      </c>
      <c r="N78">
        <f t="shared" si="1"/>
        <v>23</v>
      </c>
    </row>
    <row r="79" spans="1:14" x14ac:dyDescent="0.2">
      <c r="A79" s="62" t="s">
        <v>690</v>
      </c>
      <c r="B79" s="62" t="s">
        <v>26</v>
      </c>
      <c r="C79" s="62">
        <v>7</v>
      </c>
      <c r="D79" s="62">
        <v>0</v>
      </c>
      <c r="E79" s="62">
        <v>7</v>
      </c>
      <c r="F79" s="62">
        <v>6</v>
      </c>
      <c r="G79" s="62">
        <v>2</v>
      </c>
      <c r="H79" s="62">
        <v>0</v>
      </c>
      <c r="I79" s="62">
        <v>22</v>
      </c>
      <c r="J79" s="62">
        <v>0.4</v>
      </c>
      <c r="K79" s="62">
        <v>1100</v>
      </c>
      <c r="L79" s="62">
        <v>14</v>
      </c>
      <c r="M79" s="62">
        <v>8</v>
      </c>
      <c r="N79">
        <f t="shared" si="1"/>
        <v>22</v>
      </c>
    </row>
    <row r="80" spans="1:14" x14ac:dyDescent="0.2">
      <c r="A80" s="62" t="s">
        <v>691</v>
      </c>
      <c r="B80" s="62" t="s">
        <v>26</v>
      </c>
      <c r="C80" s="62">
        <v>8</v>
      </c>
      <c r="D80" s="62">
        <v>2</v>
      </c>
      <c r="E80" s="62">
        <v>8</v>
      </c>
      <c r="F80" s="62">
        <v>11</v>
      </c>
      <c r="G80" s="62">
        <v>0</v>
      </c>
      <c r="H80" s="62">
        <v>0</v>
      </c>
      <c r="I80" s="62">
        <v>29</v>
      </c>
      <c r="J80" s="62">
        <v>0.4</v>
      </c>
      <c r="K80" s="62">
        <v>1100</v>
      </c>
      <c r="L80" s="62">
        <v>16</v>
      </c>
      <c r="M80" s="62">
        <v>13</v>
      </c>
      <c r="N80">
        <f t="shared" si="1"/>
        <v>29</v>
      </c>
    </row>
    <row r="81" spans="1:14" x14ac:dyDescent="0.2">
      <c r="A81" s="62" t="s">
        <v>692</v>
      </c>
      <c r="B81" s="62" t="s">
        <v>806</v>
      </c>
      <c r="C81" s="62">
        <v>12</v>
      </c>
      <c r="D81" s="62">
        <v>1</v>
      </c>
      <c r="E81" s="62">
        <v>26</v>
      </c>
      <c r="F81" s="62">
        <v>8</v>
      </c>
      <c r="G81" s="62">
        <v>0</v>
      </c>
      <c r="H81" s="62">
        <v>1</v>
      </c>
      <c r="I81" s="62">
        <v>48</v>
      </c>
      <c r="J81" s="62">
        <v>0.4</v>
      </c>
      <c r="K81" s="62">
        <v>600</v>
      </c>
      <c r="L81" s="62">
        <v>39</v>
      </c>
      <c r="M81" s="62">
        <v>9</v>
      </c>
      <c r="N81">
        <f t="shared" si="1"/>
        <v>48</v>
      </c>
    </row>
    <row r="82" spans="1:14" x14ac:dyDescent="0.2">
      <c r="A82" s="62" t="s">
        <v>693</v>
      </c>
      <c r="B82" s="62" t="s">
        <v>26</v>
      </c>
      <c r="C82" s="62">
        <v>6</v>
      </c>
      <c r="D82" s="62">
        <v>2</v>
      </c>
      <c r="E82" s="62">
        <v>6</v>
      </c>
      <c r="F82" s="62">
        <v>9</v>
      </c>
      <c r="G82" s="62">
        <v>0</v>
      </c>
      <c r="H82" s="62">
        <v>0</v>
      </c>
      <c r="I82" s="62">
        <v>23</v>
      </c>
      <c r="J82" s="62">
        <v>0.4</v>
      </c>
      <c r="K82" s="62">
        <v>1100</v>
      </c>
      <c r="L82" s="62">
        <v>12</v>
      </c>
      <c r="M82" s="62">
        <v>11</v>
      </c>
      <c r="N82">
        <f t="shared" si="1"/>
        <v>23</v>
      </c>
    </row>
    <row r="83" spans="1:14" x14ac:dyDescent="0.2">
      <c r="A83" s="62" t="s">
        <v>694</v>
      </c>
      <c r="B83" s="62" t="s">
        <v>26</v>
      </c>
      <c r="C83" s="62">
        <v>5</v>
      </c>
      <c r="D83" s="62">
        <v>1</v>
      </c>
      <c r="E83" s="62">
        <v>8</v>
      </c>
      <c r="F83" s="62">
        <v>2</v>
      </c>
      <c r="G83" s="62">
        <v>0</v>
      </c>
      <c r="H83" s="62">
        <v>0</v>
      </c>
      <c r="I83" s="62">
        <v>16</v>
      </c>
      <c r="J83" s="62">
        <v>0.4</v>
      </c>
      <c r="K83" s="62">
        <v>1100</v>
      </c>
      <c r="L83" s="62">
        <v>13</v>
      </c>
      <c r="M83" s="62">
        <v>3</v>
      </c>
      <c r="N83">
        <f t="shared" si="1"/>
        <v>16</v>
      </c>
    </row>
    <row r="84" spans="1:14" x14ac:dyDescent="0.2">
      <c r="A84" s="62" t="s">
        <v>695</v>
      </c>
      <c r="B84" s="62" t="s">
        <v>806</v>
      </c>
      <c r="C84" s="62">
        <v>7</v>
      </c>
      <c r="D84" s="62">
        <v>1</v>
      </c>
      <c r="E84" s="62">
        <v>17</v>
      </c>
      <c r="F84" s="62">
        <v>5</v>
      </c>
      <c r="G84" s="62">
        <v>0</v>
      </c>
      <c r="H84" s="62">
        <v>1</v>
      </c>
      <c r="I84" s="62">
        <v>31</v>
      </c>
      <c r="J84" s="62">
        <v>0.4</v>
      </c>
      <c r="K84" s="62">
        <v>1100</v>
      </c>
      <c r="L84" s="62">
        <v>25</v>
      </c>
      <c r="M84" s="62">
        <v>6</v>
      </c>
      <c r="N84">
        <f t="shared" si="1"/>
        <v>31</v>
      </c>
    </row>
    <row r="85" spans="1:14" x14ac:dyDescent="0.2">
      <c r="A85" t="s">
        <v>714</v>
      </c>
      <c r="B85" s="62" t="s">
        <v>795</v>
      </c>
      <c r="C85">
        <v>0</v>
      </c>
      <c r="D85">
        <v>0</v>
      </c>
      <c r="J85" s="62">
        <v>20</v>
      </c>
      <c r="L85">
        <v>0</v>
      </c>
      <c r="M85">
        <v>0</v>
      </c>
      <c r="N85">
        <f t="shared" si="1"/>
        <v>0</v>
      </c>
    </row>
    <row r="86" spans="1:14" x14ac:dyDescent="0.2">
      <c r="A86" t="s">
        <v>779</v>
      </c>
      <c r="B86" s="62" t="s">
        <v>795</v>
      </c>
      <c r="C86">
        <v>0</v>
      </c>
      <c r="D86">
        <v>0</v>
      </c>
      <c r="J86" s="62">
        <v>10</v>
      </c>
      <c r="L86">
        <v>0</v>
      </c>
      <c r="M86">
        <v>0</v>
      </c>
      <c r="N86">
        <f t="shared" si="1"/>
        <v>0</v>
      </c>
    </row>
    <row r="87" spans="1:14" x14ac:dyDescent="0.2">
      <c r="A87" t="s">
        <v>717</v>
      </c>
      <c r="B87" s="62" t="s">
        <v>795</v>
      </c>
      <c r="C87">
        <v>4</v>
      </c>
      <c r="D87">
        <v>1</v>
      </c>
      <c r="J87" s="62">
        <v>1.2</v>
      </c>
      <c r="L87">
        <v>4</v>
      </c>
      <c r="M87">
        <v>1</v>
      </c>
      <c r="N87">
        <f t="shared" si="1"/>
        <v>5</v>
      </c>
    </row>
    <row r="88" spans="1:14" x14ac:dyDescent="0.2">
      <c r="A88" t="s">
        <v>723</v>
      </c>
      <c r="B88" s="62" t="s">
        <v>795</v>
      </c>
      <c r="C88">
        <v>0</v>
      </c>
      <c r="D88">
        <v>0</v>
      </c>
      <c r="J88" s="62">
        <v>10</v>
      </c>
      <c r="L88">
        <v>0</v>
      </c>
      <c r="M88">
        <v>0</v>
      </c>
      <c r="N88">
        <f t="shared" si="1"/>
        <v>0</v>
      </c>
    </row>
    <row r="89" spans="1:14" x14ac:dyDescent="0.2">
      <c r="A89" t="s">
        <v>725</v>
      </c>
      <c r="B89" s="62" t="s">
        <v>795</v>
      </c>
      <c r="C89">
        <v>0</v>
      </c>
      <c r="D89">
        <v>0</v>
      </c>
      <c r="J89" s="62">
        <v>20</v>
      </c>
      <c r="L89">
        <v>0</v>
      </c>
      <c r="M89">
        <v>0</v>
      </c>
      <c r="N89">
        <f t="shared" si="1"/>
        <v>0</v>
      </c>
    </row>
    <row r="90" spans="1:14" x14ac:dyDescent="0.2">
      <c r="A90" t="s">
        <v>727</v>
      </c>
      <c r="B90" s="62" t="s">
        <v>795</v>
      </c>
      <c r="C90">
        <v>3</v>
      </c>
      <c r="D90">
        <v>0</v>
      </c>
      <c r="J90" s="62">
        <v>1.2</v>
      </c>
      <c r="L90">
        <v>3</v>
      </c>
      <c r="M90">
        <v>0</v>
      </c>
      <c r="N90">
        <f t="shared" si="1"/>
        <v>3</v>
      </c>
    </row>
    <row r="91" spans="1:14" x14ac:dyDescent="0.2">
      <c r="A91" t="s">
        <v>756</v>
      </c>
      <c r="B91" s="62" t="s">
        <v>795</v>
      </c>
      <c r="C91">
        <v>0</v>
      </c>
      <c r="D91">
        <v>0</v>
      </c>
      <c r="J91" s="62">
        <v>20</v>
      </c>
      <c r="L91">
        <v>0</v>
      </c>
      <c r="M91">
        <v>0</v>
      </c>
      <c r="N91">
        <f t="shared" si="1"/>
        <v>0</v>
      </c>
    </row>
    <row r="92" spans="1:14" x14ac:dyDescent="0.2">
      <c r="A92" t="s">
        <v>735</v>
      </c>
      <c r="B92" s="62" t="s">
        <v>795</v>
      </c>
      <c r="C92">
        <v>0</v>
      </c>
      <c r="D92">
        <v>0</v>
      </c>
      <c r="J92" s="62">
        <v>10</v>
      </c>
      <c r="L92">
        <v>0</v>
      </c>
      <c r="M92">
        <v>0</v>
      </c>
      <c r="N92">
        <f t="shared" si="1"/>
        <v>0</v>
      </c>
    </row>
    <row r="93" spans="1:14" x14ac:dyDescent="0.2">
      <c r="A93" t="s">
        <v>729</v>
      </c>
      <c r="B93" s="62" t="s">
        <v>795</v>
      </c>
      <c r="C93">
        <v>1</v>
      </c>
      <c r="D93">
        <v>0</v>
      </c>
      <c r="J93" s="62">
        <v>1.2</v>
      </c>
      <c r="L93">
        <v>1</v>
      </c>
      <c r="M93">
        <v>0</v>
      </c>
      <c r="N93">
        <f t="shared" si="1"/>
        <v>1</v>
      </c>
    </row>
    <row r="94" spans="1:14" x14ac:dyDescent="0.2">
      <c r="A94" t="s">
        <v>731</v>
      </c>
      <c r="B94" s="62" t="s">
        <v>795</v>
      </c>
      <c r="C94">
        <v>0</v>
      </c>
      <c r="D94">
        <v>0</v>
      </c>
      <c r="J94" s="62">
        <v>20</v>
      </c>
      <c r="L94">
        <v>0</v>
      </c>
      <c r="M94">
        <v>0</v>
      </c>
      <c r="N94">
        <f t="shared" si="1"/>
        <v>0</v>
      </c>
    </row>
    <row r="95" spans="1:14" x14ac:dyDescent="0.2">
      <c r="A95" t="s">
        <v>757</v>
      </c>
      <c r="B95" s="62" t="s">
        <v>795</v>
      </c>
      <c r="C95">
        <v>0</v>
      </c>
      <c r="D95">
        <v>0</v>
      </c>
      <c r="J95" s="62">
        <v>10</v>
      </c>
      <c r="L95">
        <v>0</v>
      </c>
      <c r="M95">
        <v>0</v>
      </c>
      <c r="N95">
        <f t="shared" si="1"/>
        <v>0</v>
      </c>
    </row>
    <row r="96" spans="1:14" x14ac:dyDescent="0.2">
      <c r="A96" t="s">
        <v>733</v>
      </c>
      <c r="B96" s="62" t="s">
        <v>795</v>
      </c>
      <c r="C96">
        <v>3</v>
      </c>
      <c r="D96">
        <v>0</v>
      </c>
      <c r="J96" s="62">
        <v>1.2</v>
      </c>
      <c r="L96">
        <v>3</v>
      </c>
      <c r="M96">
        <v>0</v>
      </c>
      <c r="N96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Sheet</vt:lpstr>
      <vt:lpstr>Official Thesis Sample Logs</vt:lpstr>
      <vt:lpstr>CINMS-All</vt:lpstr>
      <vt:lpstr>All Samples</vt:lpstr>
      <vt:lpstr>Kelp MP Count</vt:lpstr>
      <vt:lpstr>Niskin Blanks</vt:lpstr>
      <vt:lpstr>sample locations</vt:lpstr>
      <vt:lpstr>NA122</vt:lpstr>
      <vt:lpstr>NA123</vt:lpstr>
      <vt:lpstr>NA123_cleaned</vt:lpstr>
      <vt:lpstr>Pelagic Samples</vt:lpstr>
      <vt:lpstr>Benthic Communities</vt:lpstr>
      <vt:lpstr>NA122-cleaned</vt:lpstr>
      <vt:lpstr>original count niskins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2020-11-17T20:30:01Z</dcterms:created>
  <dcterms:modified xsi:type="dcterms:W3CDTF">2022-05-10T16:00:35Z</dcterms:modified>
</cp:coreProperties>
</file>