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commerical-Vs-printed-comparison\data-taking-raw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K39" i="1"/>
  <c r="L31" i="1"/>
  <c r="K31" i="1"/>
  <c r="L23" i="1"/>
  <c r="K23" i="1"/>
  <c r="K15" i="1"/>
  <c r="L15" i="1"/>
  <c r="L7" i="1"/>
  <c r="K7" i="1"/>
  <c r="M47" i="1" l="1"/>
  <c r="N47" i="1" s="1"/>
  <c r="J47" i="1"/>
  <c r="K47" i="1" s="1"/>
  <c r="L47" i="1" s="1"/>
  <c r="M39" i="1"/>
  <c r="N39" i="1" s="1"/>
  <c r="J39" i="1"/>
  <c r="H39" i="1"/>
  <c r="H31" i="1"/>
  <c r="M31" i="1" s="1"/>
  <c r="N31" i="1" s="1"/>
  <c r="J31" i="1"/>
  <c r="M23" i="1"/>
  <c r="J23" i="1"/>
  <c r="N23" i="1" s="1"/>
  <c r="M15" i="1"/>
  <c r="N15" i="1" s="1"/>
  <c r="J15" i="1"/>
  <c r="M7" i="1"/>
  <c r="N7" i="1" s="1"/>
  <c r="J7" i="1"/>
  <c r="E39" i="1" l="1"/>
  <c r="B39" i="1"/>
  <c r="H47" i="1"/>
  <c r="E47" i="1"/>
  <c r="B47" i="1"/>
  <c r="E31" i="1"/>
  <c r="B31" i="1"/>
  <c r="H23" i="1"/>
  <c r="E23" i="1"/>
  <c r="B23" i="1"/>
  <c r="H15" i="1"/>
  <c r="E15" i="1"/>
  <c r="B15" i="1"/>
  <c r="H7" i="1"/>
  <c r="E7" i="1"/>
  <c r="B7" i="1"/>
</calcChain>
</file>

<file path=xl/sharedStrings.xml><?xml version="1.0" encoding="utf-8"?>
<sst xmlns="http://schemas.openxmlformats.org/spreadsheetml/2006/main" count="63" uniqueCount="17">
  <si>
    <t>Trial 1</t>
  </si>
  <si>
    <t>Mass(mg) 200uL</t>
  </si>
  <si>
    <t>Trial 2</t>
  </si>
  <si>
    <t>Trial 3</t>
  </si>
  <si>
    <t>Converted Volume</t>
  </si>
  <si>
    <t>systematic</t>
  </si>
  <si>
    <t>%</t>
  </si>
  <si>
    <t>rand</t>
  </si>
  <si>
    <t>Average</t>
  </si>
  <si>
    <t>Mass(mg) 50uL</t>
  </si>
  <si>
    <t>Mass(mg) 20uL</t>
  </si>
  <si>
    <t>Mass(mg) 10uL</t>
  </si>
  <si>
    <t>Mass(mg) 300uL</t>
  </si>
  <si>
    <t>Mass(mg) 30uL</t>
  </si>
  <si>
    <t>Fahad</t>
  </si>
  <si>
    <t>Martin</t>
  </si>
  <si>
    <t>300uL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</si>
</sst>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31" workbookViewId="0">
      <selection activeCell="H55" sqref="H55"/>
    </sheetView>
  </sheetViews>
  <sheetFormatPr defaultRowHeight="15" x14ac:dyDescent="0.25"/>
  <sheetData>
    <row r="1" spans="1:14" x14ac:dyDescent="0.25">
      <c r="A1" t="s">
        <v>0</v>
      </c>
      <c r="B1" t="s">
        <v>12</v>
      </c>
      <c r="D1" t="s">
        <v>2</v>
      </c>
      <c r="E1" t="s">
        <v>12</v>
      </c>
      <c r="G1" t="s">
        <v>3</v>
      </c>
      <c r="H1" t="s">
        <v>12</v>
      </c>
      <c r="J1" s="1" t="s">
        <v>4</v>
      </c>
      <c r="K1" s="1" t="s">
        <v>5</v>
      </c>
      <c r="L1" t="s">
        <v>6</v>
      </c>
      <c r="M1" s="1" t="s">
        <v>7</v>
      </c>
      <c r="N1" s="1" t="s">
        <v>6</v>
      </c>
    </row>
    <row r="2" spans="1:14" x14ac:dyDescent="0.25">
      <c r="A2">
        <v>1</v>
      </c>
      <c r="B2">
        <v>297.3</v>
      </c>
      <c r="D2">
        <v>1</v>
      </c>
      <c r="E2">
        <v>293.10000000000002</v>
      </c>
      <c r="G2">
        <v>1</v>
      </c>
      <c r="H2">
        <v>296.89999999999998</v>
      </c>
    </row>
    <row r="3" spans="1:14" x14ac:dyDescent="0.25">
      <c r="A3">
        <v>2</v>
      </c>
      <c r="B3">
        <v>301.2</v>
      </c>
      <c r="D3">
        <v>2</v>
      </c>
      <c r="E3">
        <v>296.39999999999998</v>
      </c>
      <c r="G3">
        <v>2</v>
      </c>
      <c r="H3">
        <v>298.10000000000002</v>
      </c>
    </row>
    <row r="4" spans="1:14" x14ac:dyDescent="0.25">
      <c r="A4">
        <v>3</v>
      </c>
      <c r="B4">
        <v>301.3</v>
      </c>
      <c r="D4">
        <v>3</v>
      </c>
      <c r="E4">
        <v>294.8</v>
      </c>
      <c r="G4">
        <v>3</v>
      </c>
      <c r="H4">
        <v>299.3</v>
      </c>
    </row>
    <row r="5" spans="1:14" x14ac:dyDescent="0.25">
      <c r="A5">
        <v>4</v>
      </c>
      <c r="B5">
        <v>300.3</v>
      </c>
      <c r="D5">
        <v>4</v>
      </c>
      <c r="E5">
        <v>295.3</v>
      </c>
      <c r="G5">
        <v>4</v>
      </c>
      <c r="H5">
        <v>297.2</v>
      </c>
    </row>
    <row r="6" spans="1:14" x14ac:dyDescent="0.25">
      <c r="A6">
        <v>5</v>
      </c>
      <c r="B6">
        <v>300.5</v>
      </c>
      <c r="D6">
        <v>5</v>
      </c>
      <c r="E6">
        <v>294.89999999999998</v>
      </c>
      <c r="G6">
        <v>5</v>
      </c>
      <c r="H6">
        <v>296.10000000000002</v>
      </c>
    </row>
    <row r="7" spans="1:14" x14ac:dyDescent="0.25">
      <c r="A7" t="s">
        <v>8</v>
      </c>
      <c r="B7">
        <f>AVERAGE(B2:B6)</f>
        <v>300.12</v>
      </c>
      <c r="D7" t="s">
        <v>8</v>
      </c>
      <c r="E7">
        <f>AVERAGE(E2:E6)</f>
        <v>294.89999999999998</v>
      </c>
      <c r="G7" t="s">
        <v>8</v>
      </c>
      <c r="H7">
        <f>AVERAGE(H2:H6)</f>
        <v>297.52</v>
      </c>
      <c r="J7">
        <f>1.0038*AVERAGE(B7,E7,H7)</f>
        <v>298.64388400000001</v>
      </c>
      <c r="K7">
        <f>J7-300</f>
        <v>-1.3561159999999859</v>
      </c>
      <c r="L7">
        <f>100*(K7/300)</f>
        <v>-0.45203866666666198</v>
      </c>
      <c r="M7">
        <f>STDEV(B7,E7,H7)</f>
        <v>2.6100063856882429</v>
      </c>
      <c r="N7">
        <f>100*(M7/J7)</f>
        <v>0.87395273284359076</v>
      </c>
    </row>
    <row r="9" spans="1:14" x14ac:dyDescent="0.25">
      <c r="A9" t="s">
        <v>0</v>
      </c>
      <c r="B9" t="s">
        <v>1</v>
      </c>
      <c r="D9" t="s">
        <v>2</v>
      </c>
      <c r="E9" t="s">
        <v>1</v>
      </c>
      <c r="G9" t="s">
        <v>3</v>
      </c>
      <c r="H9" t="s">
        <v>1</v>
      </c>
    </row>
    <row r="10" spans="1:14" x14ac:dyDescent="0.25">
      <c r="A10">
        <v>1</v>
      </c>
      <c r="B10">
        <v>199.8</v>
      </c>
      <c r="D10">
        <v>1</v>
      </c>
      <c r="E10">
        <v>200</v>
      </c>
      <c r="G10">
        <v>1</v>
      </c>
      <c r="H10">
        <v>199.9</v>
      </c>
    </row>
    <row r="11" spans="1:14" x14ac:dyDescent="0.25">
      <c r="A11">
        <v>2</v>
      </c>
      <c r="B11">
        <v>200.3</v>
      </c>
      <c r="D11">
        <v>2</v>
      </c>
      <c r="E11">
        <v>201.1</v>
      </c>
      <c r="G11">
        <v>2</v>
      </c>
      <c r="H11">
        <v>199</v>
      </c>
    </row>
    <row r="12" spans="1:14" x14ac:dyDescent="0.25">
      <c r="A12">
        <v>3</v>
      </c>
      <c r="B12">
        <v>200.3</v>
      </c>
      <c r="D12">
        <v>3</v>
      </c>
      <c r="E12">
        <v>200.2</v>
      </c>
      <c r="G12">
        <v>3</v>
      </c>
      <c r="H12">
        <v>198.5</v>
      </c>
    </row>
    <row r="13" spans="1:14" x14ac:dyDescent="0.25">
      <c r="A13">
        <v>4</v>
      </c>
      <c r="B13">
        <v>199.6</v>
      </c>
      <c r="D13">
        <v>4</v>
      </c>
      <c r="E13">
        <v>200.2</v>
      </c>
      <c r="G13">
        <v>4</v>
      </c>
      <c r="H13">
        <v>198.5</v>
      </c>
    </row>
    <row r="14" spans="1:14" x14ac:dyDescent="0.25">
      <c r="A14">
        <v>5</v>
      </c>
      <c r="B14">
        <v>199.1</v>
      </c>
      <c r="D14">
        <v>5</v>
      </c>
      <c r="E14">
        <v>201.8</v>
      </c>
      <c r="G14">
        <v>5</v>
      </c>
      <c r="H14">
        <v>198.8</v>
      </c>
    </row>
    <row r="15" spans="1:14" x14ac:dyDescent="0.25">
      <c r="A15" t="s">
        <v>8</v>
      </c>
      <c r="B15">
        <f>AVERAGE(B10:B14)</f>
        <v>199.82000000000002</v>
      </c>
      <c r="D15" t="s">
        <v>8</v>
      </c>
      <c r="E15">
        <f>AVERAGE(E10:E14)</f>
        <v>200.66</v>
      </c>
      <c r="G15" t="s">
        <v>8</v>
      </c>
      <c r="H15">
        <f>AVERAGE(H10:H14)</f>
        <v>198.94</v>
      </c>
      <c r="J15">
        <f>1.0038*AVERAGE(B15,E15,H15)</f>
        <v>200.56593200000003</v>
      </c>
      <c r="K15">
        <f>J15-200</f>
        <v>0.56593200000003208</v>
      </c>
      <c r="L15">
        <f>100*(K15/200)</f>
        <v>0.28296600000001604</v>
      </c>
      <c r="M15">
        <f t="shared" ref="M15:M31" si="0">STDEV(B15,E15,H15)</f>
        <v>0.86007751588640702</v>
      </c>
      <c r="N15">
        <f t="shared" ref="N15:N31" si="1">100*(M15/J15)</f>
        <v>0.42882532806538992</v>
      </c>
    </row>
    <row r="17" spans="1:14" x14ac:dyDescent="0.25">
      <c r="A17" t="s">
        <v>0</v>
      </c>
      <c r="B17" t="s">
        <v>9</v>
      </c>
      <c r="D17" t="s">
        <v>2</v>
      </c>
      <c r="E17" t="s">
        <v>9</v>
      </c>
      <c r="G17" t="s">
        <v>3</v>
      </c>
      <c r="H17" t="s">
        <v>9</v>
      </c>
    </row>
    <row r="18" spans="1:14" x14ac:dyDescent="0.25">
      <c r="A18">
        <v>1</v>
      </c>
      <c r="B18">
        <v>49.1</v>
      </c>
      <c r="D18">
        <v>1</v>
      </c>
      <c r="E18">
        <v>46.8</v>
      </c>
      <c r="G18">
        <v>1</v>
      </c>
      <c r="H18">
        <v>48.9</v>
      </c>
    </row>
    <row r="19" spans="1:14" x14ac:dyDescent="0.25">
      <c r="A19">
        <v>2</v>
      </c>
      <c r="B19">
        <v>48.7</v>
      </c>
      <c r="D19">
        <v>2</v>
      </c>
      <c r="E19">
        <v>47.2</v>
      </c>
      <c r="G19">
        <v>2</v>
      </c>
      <c r="H19">
        <v>49.1</v>
      </c>
    </row>
    <row r="20" spans="1:14" x14ac:dyDescent="0.25">
      <c r="A20">
        <v>3</v>
      </c>
      <c r="B20">
        <v>48.7</v>
      </c>
      <c r="D20">
        <v>3</v>
      </c>
      <c r="E20">
        <v>47.6</v>
      </c>
      <c r="G20">
        <v>3</v>
      </c>
      <c r="H20">
        <v>49.8</v>
      </c>
    </row>
    <row r="21" spans="1:14" x14ac:dyDescent="0.25">
      <c r="A21">
        <v>4</v>
      </c>
      <c r="B21">
        <v>49.2</v>
      </c>
      <c r="D21">
        <v>4</v>
      </c>
      <c r="E21">
        <v>47.5</v>
      </c>
      <c r="G21">
        <v>4</v>
      </c>
      <c r="H21">
        <v>49</v>
      </c>
    </row>
    <row r="22" spans="1:14" x14ac:dyDescent="0.25">
      <c r="A22">
        <v>5</v>
      </c>
      <c r="B22">
        <v>49.4</v>
      </c>
      <c r="D22">
        <v>5</v>
      </c>
      <c r="E22">
        <v>47.3</v>
      </c>
      <c r="G22">
        <v>5</v>
      </c>
      <c r="H22">
        <v>49.9</v>
      </c>
    </row>
    <row r="23" spans="1:14" x14ac:dyDescent="0.25">
      <c r="A23" t="s">
        <v>8</v>
      </c>
      <c r="B23">
        <f>AVERAGE(B18:B22)</f>
        <v>49.019999999999996</v>
      </c>
      <c r="D23" t="s">
        <v>8</v>
      </c>
      <c r="E23">
        <f>AVERAGE(E18:E22)</f>
        <v>47.279999999999994</v>
      </c>
      <c r="G23" t="s">
        <v>8</v>
      </c>
      <c r="H23">
        <f>AVERAGE(H18:H22)</f>
        <v>49.34</v>
      </c>
      <c r="J23">
        <f>1.0038*AVERAGE(B23,E23,H23)</f>
        <v>48.731143999999993</v>
      </c>
      <c r="K23">
        <f>J23-50</f>
        <v>-1.2688560000000066</v>
      </c>
      <c r="L23">
        <f>100*(K23/50)</f>
        <v>-2.5377120000000133</v>
      </c>
      <c r="M23">
        <f t="shared" si="0"/>
        <v>1.1085726558657947</v>
      </c>
      <c r="N23">
        <f t="shared" si="1"/>
        <v>2.2748750898722898</v>
      </c>
    </row>
    <row r="25" spans="1:14" x14ac:dyDescent="0.25">
      <c r="A25" t="s">
        <v>0</v>
      </c>
      <c r="B25" t="s">
        <v>13</v>
      </c>
      <c r="D25" t="s">
        <v>2</v>
      </c>
      <c r="E25" t="s">
        <v>13</v>
      </c>
      <c r="G25" t="s">
        <v>3</v>
      </c>
      <c r="H25" t="s">
        <v>13</v>
      </c>
    </row>
    <row r="26" spans="1:14" x14ac:dyDescent="0.25">
      <c r="A26">
        <v>1</v>
      </c>
      <c r="B26">
        <v>29.6</v>
      </c>
      <c r="D26">
        <v>1</v>
      </c>
      <c r="E26">
        <v>26.3</v>
      </c>
      <c r="G26">
        <v>1</v>
      </c>
      <c r="H26">
        <v>27.5</v>
      </c>
    </row>
    <row r="27" spans="1:14" x14ac:dyDescent="0.25">
      <c r="A27">
        <v>2</v>
      </c>
      <c r="B27">
        <v>28.7</v>
      </c>
      <c r="D27">
        <v>2</v>
      </c>
      <c r="E27">
        <v>26.6</v>
      </c>
      <c r="G27">
        <v>2</v>
      </c>
      <c r="H27">
        <v>27</v>
      </c>
    </row>
    <row r="28" spans="1:14" x14ac:dyDescent="0.25">
      <c r="A28">
        <v>3</v>
      </c>
      <c r="B28">
        <v>28.9</v>
      </c>
      <c r="D28">
        <v>3</v>
      </c>
      <c r="E28">
        <v>26.4</v>
      </c>
      <c r="G28">
        <v>3</v>
      </c>
      <c r="H28">
        <v>27.1</v>
      </c>
    </row>
    <row r="29" spans="1:14" x14ac:dyDescent="0.25">
      <c r="A29">
        <v>4</v>
      </c>
      <c r="B29">
        <v>29.6</v>
      </c>
      <c r="D29">
        <v>4</v>
      </c>
      <c r="E29">
        <v>26.3</v>
      </c>
      <c r="G29">
        <v>4</v>
      </c>
      <c r="H29">
        <v>27.8</v>
      </c>
    </row>
    <row r="30" spans="1:14" x14ac:dyDescent="0.25">
      <c r="A30">
        <v>5</v>
      </c>
      <c r="B30">
        <v>29.1</v>
      </c>
      <c r="D30">
        <v>5</v>
      </c>
      <c r="E30">
        <v>26.9</v>
      </c>
      <c r="G30">
        <v>5</v>
      </c>
      <c r="H30">
        <v>27.3</v>
      </c>
    </row>
    <row r="31" spans="1:14" x14ac:dyDescent="0.25">
      <c r="A31" t="s">
        <v>8</v>
      </c>
      <c r="B31">
        <f>AVERAGE(B26:B30)</f>
        <v>29.179999999999996</v>
      </c>
      <c r="D31" t="s">
        <v>8</v>
      </c>
      <c r="E31">
        <f>AVERAGE(E26:E30)</f>
        <v>26.5</v>
      </c>
      <c r="G31" t="s">
        <v>8</v>
      </c>
      <c r="H31">
        <f>AVERAGE(H26:H30)</f>
        <v>27.339999999999996</v>
      </c>
      <c r="J31">
        <f t="shared" ref="J31" si="2">1.0038*AVERAGE(B31,E31,H31)</f>
        <v>27.778491999999996</v>
      </c>
      <c r="K31">
        <f>J31-30</f>
        <v>-2.2215080000000036</v>
      </c>
      <c r="L31">
        <f>100*(K31/30)</f>
        <v>-7.4050266666666777</v>
      </c>
      <c r="M31">
        <f t="shared" si="0"/>
        <v>1.3707418915803693</v>
      </c>
      <c r="N31">
        <f t="shared" si="1"/>
        <v>4.9345439326957328</v>
      </c>
    </row>
    <row r="33" spans="1:14" x14ac:dyDescent="0.25">
      <c r="A33" t="s">
        <v>0</v>
      </c>
      <c r="B33" t="s">
        <v>10</v>
      </c>
      <c r="D33" t="s">
        <v>2</v>
      </c>
      <c r="E33" t="s">
        <v>10</v>
      </c>
      <c r="G33" t="s">
        <v>3</v>
      </c>
      <c r="H33" t="s">
        <v>10</v>
      </c>
    </row>
    <row r="34" spans="1:14" x14ac:dyDescent="0.25">
      <c r="A34">
        <v>1</v>
      </c>
      <c r="B34">
        <v>20.2</v>
      </c>
      <c r="D34">
        <v>1</v>
      </c>
      <c r="E34">
        <v>16.2</v>
      </c>
      <c r="G34">
        <v>1</v>
      </c>
      <c r="H34">
        <v>18.899999999999999</v>
      </c>
    </row>
    <row r="35" spans="1:14" x14ac:dyDescent="0.25">
      <c r="A35">
        <v>2</v>
      </c>
      <c r="B35">
        <v>19.3</v>
      </c>
      <c r="D35">
        <v>2</v>
      </c>
      <c r="E35">
        <v>16.7</v>
      </c>
      <c r="G35">
        <v>2</v>
      </c>
      <c r="H35">
        <v>17.5</v>
      </c>
    </row>
    <row r="36" spans="1:14" x14ac:dyDescent="0.25">
      <c r="A36">
        <v>3</v>
      </c>
      <c r="B36">
        <v>19.899999999999999</v>
      </c>
      <c r="D36">
        <v>3</v>
      </c>
      <c r="E36">
        <v>16.100000000000001</v>
      </c>
      <c r="G36">
        <v>3</v>
      </c>
      <c r="H36">
        <v>17.600000000000001</v>
      </c>
    </row>
    <row r="37" spans="1:14" x14ac:dyDescent="0.25">
      <c r="A37">
        <v>4</v>
      </c>
      <c r="B37">
        <v>19.8</v>
      </c>
      <c r="D37">
        <v>4</v>
      </c>
      <c r="E37">
        <v>15.8</v>
      </c>
      <c r="G37">
        <v>4</v>
      </c>
      <c r="H37">
        <v>17.600000000000001</v>
      </c>
    </row>
    <row r="38" spans="1:14" x14ac:dyDescent="0.25">
      <c r="A38">
        <v>5</v>
      </c>
      <c r="B38">
        <v>19.600000000000001</v>
      </c>
      <c r="D38">
        <v>5</v>
      </c>
      <c r="E38">
        <v>15.3</v>
      </c>
      <c r="G38">
        <v>5</v>
      </c>
      <c r="H38">
        <v>17.600000000000001</v>
      </c>
    </row>
    <row r="39" spans="1:14" x14ac:dyDescent="0.25">
      <c r="A39" t="s">
        <v>8</v>
      </c>
      <c r="B39">
        <f>AVERAGE(B34:B38)</f>
        <v>19.760000000000002</v>
      </c>
      <c r="D39" t="s">
        <v>8</v>
      </c>
      <c r="E39">
        <f>AVERAGE(E34:E38)</f>
        <v>16.02</v>
      </c>
      <c r="G39" t="s">
        <v>8</v>
      </c>
      <c r="H39">
        <f>AVERAGE(H34:H38)</f>
        <v>17.839999999999996</v>
      </c>
      <c r="J39">
        <f t="shared" ref="J39" si="3">1.0038*AVERAGE(B39,E39,H39)</f>
        <v>17.941251999999999</v>
      </c>
      <c r="K39">
        <f>J39-20</f>
        <v>-2.0587480000000014</v>
      </c>
      <c r="L39">
        <f>100*(K39/20)</f>
        <v>-10.293740000000007</v>
      </c>
      <c r="M39">
        <f t="shared" ref="M39" si="4">STDEV(B39,E39,H39)</f>
        <v>1.8702228031262311</v>
      </c>
      <c r="N39">
        <f t="shared" ref="N39" si="5">100*(M39/J39)</f>
        <v>10.424148789205075</v>
      </c>
    </row>
    <row r="41" spans="1:14" x14ac:dyDescent="0.25">
      <c r="A41" t="s">
        <v>0</v>
      </c>
      <c r="B41" t="s">
        <v>11</v>
      </c>
      <c r="D41" t="s">
        <v>2</v>
      </c>
      <c r="E41" t="s">
        <v>11</v>
      </c>
      <c r="G41" t="s">
        <v>3</v>
      </c>
      <c r="H41" t="s">
        <v>11</v>
      </c>
    </row>
    <row r="42" spans="1:14" x14ac:dyDescent="0.25">
      <c r="A42">
        <v>1</v>
      </c>
      <c r="B42">
        <v>8.3000000000000007</v>
      </c>
      <c r="D42">
        <v>1</v>
      </c>
      <c r="E42">
        <v>7.6</v>
      </c>
      <c r="G42">
        <v>1</v>
      </c>
      <c r="H42">
        <v>8.1</v>
      </c>
    </row>
    <row r="43" spans="1:14" x14ac:dyDescent="0.25">
      <c r="A43">
        <v>2</v>
      </c>
      <c r="B43">
        <v>7.8</v>
      </c>
      <c r="D43">
        <v>2</v>
      </c>
      <c r="E43">
        <v>7.9</v>
      </c>
      <c r="G43">
        <v>2</v>
      </c>
      <c r="H43">
        <v>7.5</v>
      </c>
    </row>
    <row r="44" spans="1:14" x14ac:dyDescent="0.25">
      <c r="A44">
        <v>3</v>
      </c>
      <c r="B44">
        <v>7.2</v>
      </c>
      <c r="D44">
        <v>3</v>
      </c>
      <c r="E44">
        <v>7.1</v>
      </c>
      <c r="G44">
        <v>3</v>
      </c>
      <c r="H44">
        <v>7.3</v>
      </c>
    </row>
    <row r="45" spans="1:14" x14ac:dyDescent="0.25">
      <c r="A45">
        <v>4</v>
      </c>
      <c r="B45">
        <v>7.7</v>
      </c>
      <c r="D45">
        <v>4</v>
      </c>
      <c r="E45">
        <v>6.5</v>
      </c>
      <c r="G45">
        <v>4</v>
      </c>
      <c r="H45">
        <v>7.9</v>
      </c>
    </row>
    <row r="46" spans="1:14" x14ac:dyDescent="0.25">
      <c r="A46">
        <v>5</v>
      </c>
      <c r="B46">
        <v>8.6999999999999993</v>
      </c>
      <c r="D46">
        <v>5</v>
      </c>
      <c r="E46">
        <v>6.9</v>
      </c>
      <c r="G46">
        <v>5</v>
      </c>
      <c r="H46">
        <v>7.6</v>
      </c>
    </row>
    <row r="47" spans="1:14" x14ac:dyDescent="0.25">
      <c r="A47" t="s">
        <v>8</v>
      </c>
      <c r="B47">
        <f>AVERAGE(B42:B46)</f>
        <v>7.94</v>
      </c>
      <c r="D47" t="s">
        <v>8</v>
      </c>
      <c r="E47">
        <f>AVERAGE(E42:E46)</f>
        <v>7.2</v>
      </c>
      <c r="G47" t="s">
        <v>8</v>
      </c>
      <c r="H47">
        <f>AVERAGE(H42:H46)</f>
        <v>7.68</v>
      </c>
      <c r="J47">
        <f t="shared" ref="J47" si="6">1.0038*AVERAGE(B47,E47,H47)</f>
        <v>7.6355719999999998</v>
      </c>
      <c r="K47">
        <f t="shared" ref="K47" si="7">J47-10</f>
        <v>-2.3644280000000002</v>
      </c>
      <c r="L47">
        <f t="shared" ref="L47" si="8">100*(K47/10)</f>
        <v>-23.644280000000002</v>
      </c>
      <c r="M47">
        <f t="shared" ref="M47" si="9">STDEV(B47,E47,H47)</f>
        <v>0.37541088600802902</v>
      </c>
      <c r="N47">
        <f t="shared" ref="N47" si="10">100*(M47/J47)</f>
        <v>4.9166046238320984</v>
      </c>
    </row>
    <row r="49" spans="2:8" x14ac:dyDescent="0.25">
      <c r="B49" t="s">
        <v>14</v>
      </c>
      <c r="E49" t="s">
        <v>15</v>
      </c>
      <c r="H49" t="s">
        <v>14</v>
      </c>
    </row>
    <row r="52" spans="2:8" x14ac:dyDescent="0.25">
      <c r="B5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2016-04-29T15:44:03Z</dcterms:created>
  <dcterms:modified xsi:type="dcterms:W3CDTF">2016-05-05T15:25:20Z</dcterms:modified>
</cp:coreProperties>
</file>