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jas019\OneDrive - University of Tulsa\TUHand\TUHandshare\"/>
    </mc:Choice>
  </mc:AlternateContent>
  <xr:revisionPtr revIDLastSave="1" documentId="11_8333820C93E5C1C207DFF8F5289FF6E30FDED1DE" xr6:coauthVersionLast="40" xr6:coauthVersionMax="40" xr10:uidLastSave="{459412BB-8248-492D-A6ED-D650C50B2E4A}"/>
  <bookViews>
    <workbookView xWindow="0" yWindow="0" windowWidth="2880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1" l="1"/>
  <c r="G3" i="1"/>
  <c r="G27" i="1"/>
  <c r="G28" i="1"/>
  <c r="G29" i="1"/>
  <c r="G30" i="1"/>
  <c r="G31" i="1"/>
  <c r="G32" i="1"/>
  <c r="G26" i="1" l="1"/>
  <c r="G25" i="1" l="1"/>
  <c r="G24" i="1"/>
  <c r="G15" i="1" l="1"/>
  <c r="G23" i="1" l="1"/>
  <c r="G19" i="1" l="1"/>
  <c r="G20" i="1"/>
  <c r="G21" i="1"/>
  <c r="G22" i="1"/>
  <c r="G16" i="1" l="1"/>
  <c r="G17" i="1"/>
  <c r="G18" i="1"/>
  <c r="G14" i="1" l="1"/>
  <c r="G11" i="1" l="1"/>
  <c r="G12" i="1"/>
  <c r="G13" i="1"/>
  <c r="G5" i="1" l="1"/>
  <c r="G6" i="1"/>
  <c r="G7" i="1"/>
  <c r="G8" i="1"/>
  <c r="G9" i="1"/>
  <c r="G10" i="1"/>
  <c r="G36" i="1" l="1"/>
  <c r="H3" i="1" s="1"/>
  <c r="G4" i="1"/>
  <c r="H14" i="1" l="1"/>
  <c r="H8" i="1"/>
  <c r="H16" i="1"/>
  <c r="H24" i="1"/>
  <c r="H32" i="1"/>
  <c r="H9" i="1"/>
  <c r="H17" i="1"/>
  <c r="H25" i="1"/>
  <c r="H10" i="1"/>
  <c r="H18" i="1"/>
  <c r="H26" i="1"/>
  <c r="H11" i="1"/>
  <c r="H19" i="1"/>
  <c r="H27" i="1"/>
  <c r="H4" i="1"/>
  <c r="H12" i="1"/>
  <c r="H20" i="1"/>
  <c r="H28" i="1"/>
  <c r="H5" i="1"/>
  <c r="H13" i="1"/>
  <c r="H21" i="1"/>
  <c r="H29" i="1"/>
  <c r="H6" i="1"/>
  <c r="H22" i="1"/>
  <c r="H30" i="1"/>
  <c r="H7" i="1"/>
  <c r="H15" i="1"/>
  <c r="H23" i="1"/>
  <c r="H31" i="1"/>
  <c r="H33" i="1"/>
</calcChain>
</file>

<file path=xl/sharedStrings.xml><?xml version="1.0" encoding="utf-8"?>
<sst xmlns="http://schemas.openxmlformats.org/spreadsheetml/2006/main" count="133" uniqueCount="110">
  <si>
    <t>Description</t>
  </si>
  <si>
    <t>Vendor</t>
  </si>
  <si>
    <t>Part Number</t>
  </si>
  <si>
    <t>Link</t>
  </si>
  <si>
    <t>Quantity</t>
  </si>
  <si>
    <t>Unit Price</t>
  </si>
  <si>
    <t>Extended Price</t>
  </si>
  <si>
    <t>McMaster-Carr</t>
  </si>
  <si>
    <t>18"x18"x1/4" Acrylic</t>
  </si>
  <si>
    <t>8473K347</t>
  </si>
  <si>
    <t>https://www.mcmaster.com/#8473k347/=15dbq20</t>
  </si>
  <si>
    <t>Percentage of Total</t>
  </si>
  <si>
    <t>Arduino Uno - R3</t>
  </si>
  <si>
    <t>SparkFun</t>
  </si>
  <si>
    <t>https://www.sparkfun.com/products/11021</t>
  </si>
  <si>
    <t>16mm Ball Screw 1000mm long</t>
  </si>
  <si>
    <t>VXB</t>
  </si>
  <si>
    <t>SFU1605-1000</t>
  </si>
  <si>
    <t>http://www.vxb.com/ProductDetails.asp?ProductCode=SFU1605-1000</t>
  </si>
  <si>
    <t>SFU1605-3 NUT</t>
  </si>
  <si>
    <t>http://www.vxb.com/SFU1605-3-crew-nut-16-mm-ball-screw-single-nut-p/sfu1605-3%20nut.htm</t>
  </si>
  <si>
    <t>1/4" Flexible Shaft Coupling</t>
  </si>
  <si>
    <t>6408K11</t>
  </si>
  <si>
    <t>http://www.mcmaster.com/#6408k11/=13xtqsv</t>
  </si>
  <si>
    <t>16mm Flexible Shaft Coupling</t>
  </si>
  <si>
    <t>6408k11</t>
  </si>
  <si>
    <t>http://www.mcmaster.com/#6408k11/=13xtr06</t>
  </si>
  <si>
    <t>Buna-N Spider for 1-5/64" Outside Diameter Flexible Shaft Coupling</t>
  </si>
  <si>
    <t>6408K84</t>
  </si>
  <si>
    <t>http://www.mcmaster.com/#6408k84/=13sq7qb</t>
  </si>
  <si>
    <t>Dry-Running Mounted Sleeve Bearings for Extreme Misalignment</t>
  </si>
  <si>
    <t>6687K17</t>
  </si>
  <si>
    <t>http://www.mcmaster.com/#6687k17/=1451aue</t>
  </si>
  <si>
    <t>Miniature Guide Rail, 9 mm Wide, for Clean-Room Threaded-Hole Carriage 280mm</t>
  </si>
  <si>
    <t>6725K43</t>
  </si>
  <si>
    <t>http://www.mcmaster.com/#6725k43/=1451fu2</t>
  </si>
  <si>
    <t>Miniature Ball Bearing Carriage</t>
  </si>
  <si>
    <t>8438K3</t>
  </si>
  <si>
    <t>http://www.mcmaster.com/#8438k3/=144zxff</t>
  </si>
  <si>
    <t>Lever-Lock Hinge</t>
  </si>
  <si>
    <t>1604A43</t>
  </si>
  <si>
    <t>http://www.mcmaster.com/#1604a43/=148momd</t>
  </si>
  <si>
    <t>16mm ball screw single nut</t>
  </si>
  <si>
    <t>Digi-key</t>
  </si>
  <si>
    <t>Molex 44914 through-hole plug</t>
  </si>
  <si>
    <t>WM14605-ND</t>
  </si>
  <si>
    <t>http://www.digikey.com/product-detail/en/molex-llc/0449140401/WM14605-ND/3311247</t>
  </si>
  <si>
    <t>Dual H-bridge</t>
  </si>
  <si>
    <t>497-2936-5-ND</t>
  </si>
  <si>
    <t>http://www.digikey.com/product-detail/en/stmicroelectronics/L293D/497-2936-5-ND/634700</t>
  </si>
  <si>
    <t>DIP Socket</t>
  </si>
  <si>
    <t>AE9992-ND</t>
  </si>
  <si>
    <t>http://www.digikey.com/product-detail/en/assmann-wsw-components/A-16-LC-TT/AE9992-ND/821746</t>
  </si>
  <si>
    <t>166 oz-in Stepper Motor</t>
  </si>
  <si>
    <t>AutomationDirect</t>
  </si>
  <si>
    <t>STP-MTR-23055</t>
  </si>
  <si>
    <t>http://www.automationdirect.com/adc/Shopping/Catalog/Motion_Control/Stepper_Systems/Stepper_Motors_-z-_Cables/STP-MTR-23055</t>
  </si>
  <si>
    <t>Hinged Limit Switch</t>
  </si>
  <si>
    <t>Mouser</t>
  </si>
  <si>
    <t>653-SS-5GLT</t>
  </si>
  <si>
    <t>http://www.mouser.com/ProductDetail/Omron/SS-5GLT/?qs=0w99tykdtPIhjRSArlB%2Fzw%3D%3D&amp;gclid=CjwKEAjwps2_BRC5jduHor-h8xESJADGT-Ltdj1gEsSkI7y8c4h-jE3ZFZ3-QqbQ8vRiq6Q5Jp0PaRoCvufw_wcB</t>
  </si>
  <si>
    <t>20W AC Adapter</t>
  </si>
  <si>
    <t>709-GST25A05-P1J</t>
  </si>
  <si>
    <t>http://www.mouser.com/ProductDetail/Mean-Well/GST25A05-P1J/?qs=drgMNd%252bkGPOX8brSXUPVtQ%3D%3D&amp;gclid=CjwKEAjwps2_BRC5jduHor-h8xESJADGT-LtFNRa0uMQWbjSnnddf9cfmhqaAjQxQXecSEuOazT6ExoCzvLw_wcB</t>
  </si>
  <si>
    <t>DC Barrel Jack to Terminal Block</t>
  </si>
  <si>
    <t>992-JACK21-F-TERM</t>
  </si>
  <si>
    <t>http://www.mouser.com/ProductDetail/Gravitech/JACK21-F-TERM/?qs=sGAEpiMZZMv9Q1JI0Mo%2fteGlFukZPWTG</t>
  </si>
  <si>
    <t>sleeve bearing, 1/8" shaft, 1/4" OD</t>
  </si>
  <si>
    <t>6391K113</t>
  </si>
  <si>
    <t>http://www.mcmaster.com/#6391k113/=14roq4b</t>
  </si>
  <si>
    <t>Pulley for Wire Rope 1/2" OD</t>
  </si>
  <si>
    <t>3434T210</t>
  </si>
  <si>
    <t>http://www.mcmaster.com/#3434t21/=13xq9m6</t>
  </si>
  <si>
    <t>Delrin Block (for ball nut mount)</t>
  </si>
  <si>
    <t>8739K94</t>
  </si>
  <si>
    <t>https://www.mcmaster.com/#8739k94/=15dc0kx</t>
  </si>
  <si>
    <t>Alloy Steel Dowel Pin; Black Oxide, 1/8" Diameter, 3/4" Length</t>
  </si>
  <si>
    <t>98381A308</t>
  </si>
  <si>
    <t>https://www.mcmaster.com/#98381a308/=15dq1ls</t>
  </si>
  <si>
    <t>Alloy Steel Dowel Pin; 1/16" Diameter, 3/4" Length</t>
  </si>
  <si>
    <t>98381A422</t>
  </si>
  <si>
    <t>https://www.mcmaster.com/#98381a422/=15dq30i</t>
  </si>
  <si>
    <t>57155K359</t>
  </si>
  <si>
    <t>http://www.mcmaster.com/#57155k359/=13wc40e</t>
  </si>
  <si>
    <t>Alloy Steel Dowel Pin 3/64" diameter</t>
  </si>
  <si>
    <t>98381A984</t>
  </si>
  <si>
    <t>http://www.mcmaster.com/#98381a984/=13xq7mb</t>
  </si>
  <si>
    <t>5/32" Stainless Steel Ball Bearing for .047" shaft</t>
  </si>
  <si>
    <t>https://www.mcmaster.com/#57155k346/=15dqbci</t>
  </si>
  <si>
    <t>57155K346</t>
  </si>
  <si>
    <t>1/4" Stainless Steel Ball Bearing for 1/8" shaft</t>
  </si>
  <si>
    <t>500M 100lbs Dyneema Braided Fishing Line</t>
  </si>
  <si>
    <t>Amazon</t>
  </si>
  <si>
    <t>N/A</t>
  </si>
  <si>
    <t>https://www.amazon.ca/100LB-Dyneema-Strong-Braided-Fishing/dp/B009661Y72</t>
  </si>
  <si>
    <t>http://www.fibreglast.com/product/System-1000-Epoxy/Epoxy_Resins</t>
  </si>
  <si>
    <t>1000/1025-A</t>
  </si>
  <si>
    <t>System 1000 Epoxy Resin and 1025 Hardener</t>
  </si>
  <si>
    <t>29-A</t>
  </si>
  <si>
    <t>1/16" Milled Glass Fibers</t>
  </si>
  <si>
    <t>Fibre Glast</t>
  </si>
  <si>
    <t>http://www.fibreglast.com/product/116_inch_Milled_Glass_Fibers_29/Fillers</t>
  </si>
  <si>
    <t>Total Cost:</t>
  </si>
  <si>
    <t>Dry Woven Carbon Fiber 50"x36"</t>
  </si>
  <si>
    <t>Rock West Comosites</t>
  </si>
  <si>
    <t>13006-D</t>
  </si>
  <si>
    <t>https://www.rockwestcomposites.com/materials-tools/fabrics-pre-pregs-tow/carbon-fiber-fabric/13006-d</t>
  </si>
  <si>
    <t>TU Hand: Bill of Materials</t>
  </si>
  <si>
    <t>https://www.amazon.com/Jagwire-Lex-Derailleur-4mm-Liner/dp/B01789FVYA</t>
  </si>
  <si>
    <t>Derailleur Cable Housing and Ferrules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</si>
</sst>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2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2" fontId="0" fillId="0" borderId="1" xfId="0" applyNumberFormat="1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0" fillId="0" borderId="6" xfId="0" applyNumberFormat="1" applyFont="1" applyBorder="1" applyAlignment="1">
      <alignment horizontal="right"/>
    </xf>
    <xf numFmtId="0" fontId="0" fillId="0" borderId="5" xfId="0" applyFont="1" applyBorder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8" xfId="0" applyFont="1" applyBorder="1"/>
    <xf numFmtId="2" fontId="0" fillId="0" borderId="8" xfId="0" applyNumberFormat="1" applyFont="1" applyBorder="1"/>
    <xf numFmtId="0" fontId="0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2" fontId="0" fillId="0" borderId="8" xfId="0" applyNumberFormat="1" applyFont="1" applyBorder="1" applyAlignment="1">
      <alignment horizontal="right"/>
    </xf>
    <xf numFmtId="0" fontId="0" fillId="0" borderId="0" xfId="0" applyFont="1" applyBorder="1"/>
    <xf numFmtId="2" fontId="0" fillId="0" borderId="0" xfId="0" applyNumberFormat="1" applyFont="1" applyBorder="1" applyAlignment="1">
      <alignment horizontal="right"/>
    </xf>
    <xf numFmtId="2" fontId="0" fillId="0" borderId="0" xfId="0" applyNumberFormat="1" applyFont="1" applyBorder="1"/>
    <xf numFmtId="0" fontId="1" fillId="0" borderId="0" xfId="0" applyFont="1" applyAlignment="1">
      <alignment horizontal="center"/>
    </xf>
    <xf numFmtId="0" fontId="4" fillId="0" borderId="1" xfId="1" applyBorder="1"/>
  </cellXfs>
  <cellStyles count="2">
    <cellStyle name="Hyperlink" xfId="1" builtinId="8"/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33" totalsRowShown="0" headerRowDxfId="12" dataDxfId="10" headerRowBorderDxfId="11" tableBorderDxfId="9" totalsRowBorderDxfId="8">
  <autoFilter ref="A2:H33" xr:uid="{00000000-0009-0000-0100-000001000000}"/>
  <tableColumns count="8">
    <tableColumn id="1" xr3:uid="{00000000-0010-0000-0000-000001000000}" name="Description" dataDxfId="7"/>
    <tableColumn id="2" xr3:uid="{00000000-0010-0000-0000-000002000000}" name="Vendor" dataDxfId="6"/>
    <tableColumn id="3" xr3:uid="{00000000-0010-0000-0000-000003000000}" name="Part Number" dataDxfId="5"/>
    <tableColumn id="4" xr3:uid="{00000000-0010-0000-0000-000004000000}" name="Link" dataDxfId="4"/>
    <tableColumn id="5" xr3:uid="{00000000-0010-0000-0000-000005000000}" name="Quantity" dataDxfId="3"/>
    <tableColumn id="6" xr3:uid="{00000000-0010-0000-0000-000006000000}" name="Unit Price" dataDxfId="2"/>
    <tableColumn id="7" xr3:uid="{00000000-0010-0000-0000-000007000000}" name="Extended Price" dataDxfId="1">
      <calculatedColumnFormula>E3*F3</calculatedColumnFormula>
    </tableColumn>
    <tableColumn id="8" xr3:uid="{00000000-0010-0000-0000-000008000000}" name="Percentage of Total" dataDxfId="0">
      <calculatedColumnFormula>(G3/$G$36)*100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zoomScaleNormal="100" workbookViewId="0">
      <selection activeCell="D26" sqref="D26"/>
    </sheetView>
  </sheetViews>
  <sheetFormatPr defaultRowHeight="15" x14ac:dyDescent="0.25"/>
  <cols>
    <col min="1" max="1" width="74.42578125" customWidth="1"/>
    <col min="2" max="2" width="20.140625" bestFit="1" customWidth="1"/>
    <col min="3" max="3" width="23.5703125" customWidth="1"/>
    <col min="4" max="4" width="14.42578125" customWidth="1"/>
    <col min="5" max="5" width="15.28515625" customWidth="1"/>
    <col min="6" max="6" width="14.5703125" customWidth="1"/>
    <col min="7" max="7" width="19.5703125" customWidth="1"/>
    <col min="8" max="8" width="23.5703125" customWidth="1"/>
  </cols>
  <sheetData>
    <row r="1" spans="1:8" ht="23.25" x14ac:dyDescent="0.35">
      <c r="A1" s="27" t="s">
        <v>107</v>
      </c>
      <c r="B1" s="27"/>
      <c r="C1" s="27"/>
      <c r="D1" s="27"/>
      <c r="E1" s="27"/>
      <c r="F1" s="27"/>
      <c r="G1" s="27"/>
      <c r="H1" s="27"/>
    </row>
    <row r="2" spans="1:8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11</v>
      </c>
    </row>
    <row r="3" spans="1:8" x14ac:dyDescent="0.25">
      <c r="A3" s="9" t="s">
        <v>53</v>
      </c>
      <c r="B3" s="10" t="s">
        <v>54</v>
      </c>
      <c r="C3" s="11" t="s">
        <v>55</v>
      </c>
      <c r="D3" s="10" t="s">
        <v>56</v>
      </c>
      <c r="E3" s="12">
        <v>2</v>
      </c>
      <c r="F3" s="13">
        <v>35.5</v>
      </c>
      <c r="G3" s="1">
        <f t="shared" ref="G3" si="0">E3*F3</f>
        <v>71</v>
      </c>
      <c r="H3" s="14">
        <f>(G3/$G$36)*100</f>
        <v>5.1411500948270659</v>
      </c>
    </row>
    <row r="4" spans="1:8" x14ac:dyDescent="0.25">
      <c r="A4" s="15" t="s">
        <v>8</v>
      </c>
      <c r="B4" s="2" t="s">
        <v>7</v>
      </c>
      <c r="C4" s="21" t="s">
        <v>9</v>
      </c>
      <c r="D4" s="2" t="s">
        <v>10</v>
      </c>
      <c r="E4" s="3">
        <v>1</v>
      </c>
      <c r="F4" s="1">
        <v>150.30000000000001</v>
      </c>
      <c r="G4" s="1">
        <f>E4*F4</f>
        <v>150.30000000000001</v>
      </c>
      <c r="H4" s="14">
        <f t="shared" ref="H4:H33" si="1">(G4/$G$36)*100</f>
        <v>10.88330787679589</v>
      </c>
    </row>
    <row r="5" spans="1:8" x14ac:dyDescent="0.25">
      <c r="A5" s="9" t="s">
        <v>12</v>
      </c>
      <c r="B5" s="10" t="s">
        <v>13</v>
      </c>
      <c r="C5" s="11">
        <v>11021</v>
      </c>
      <c r="D5" s="10" t="s">
        <v>14</v>
      </c>
      <c r="E5" s="12">
        <v>1</v>
      </c>
      <c r="F5" s="13">
        <v>24.95</v>
      </c>
      <c r="G5" s="1">
        <f t="shared" ref="G5:G32" si="2">E5*F5</f>
        <v>24.95</v>
      </c>
      <c r="H5" s="14">
        <f t="shared" si="1"/>
        <v>1.8066435896610604</v>
      </c>
    </row>
    <row r="6" spans="1:8" x14ac:dyDescent="0.25">
      <c r="A6" s="9" t="s">
        <v>15</v>
      </c>
      <c r="B6" s="10" t="s">
        <v>16</v>
      </c>
      <c r="C6" s="11" t="s">
        <v>17</v>
      </c>
      <c r="D6" s="10" t="s">
        <v>18</v>
      </c>
      <c r="E6" s="12">
        <v>1</v>
      </c>
      <c r="F6" s="13">
        <v>39.770000000000003</v>
      </c>
      <c r="G6" s="1">
        <f t="shared" si="2"/>
        <v>39.770000000000003</v>
      </c>
      <c r="H6" s="14">
        <f t="shared" si="1"/>
        <v>2.8797681587503159</v>
      </c>
    </row>
    <row r="7" spans="1:8" x14ac:dyDescent="0.25">
      <c r="A7" s="9" t="s">
        <v>42</v>
      </c>
      <c r="B7" s="10" t="s">
        <v>16</v>
      </c>
      <c r="C7" s="11" t="s">
        <v>19</v>
      </c>
      <c r="D7" s="10" t="s">
        <v>20</v>
      </c>
      <c r="E7" s="12">
        <v>2</v>
      </c>
      <c r="F7" s="13">
        <v>28.77</v>
      </c>
      <c r="G7" s="1">
        <f t="shared" si="2"/>
        <v>57.54</v>
      </c>
      <c r="H7" s="14">
        <f t="shared" si="1"/>
        <v>4.1665038937513996</v>
      </c>
    </row>
    <row r="8" spans="1:8" x14ac:dyDescent="0.25">
      <c r="A8" s="9" t="s">
        <v>21</v>
      </c>
      <c r="B8" s="10" t="s">
        <v>7</v>
      </c>
      <c r="C8" s="11" t="s">
        <v>22</v>
      </c>
      <c r="D8" s="10" t="s">
        <v>23</v>
      </c>
      <c r="E8" s="12">
        <v>2</v>
      </c>
      <c r="F8" s="13">
        <v>3.78</v>
      </c>
      <c r="G8" s="1">
        <f t="shared" si="2"/>
        <v>7.56</v>
      </c>
      <c r="H8" s="14">
        <f t="shared" si="1"/>
        <v>0.5474238692520087</v>
      </c>
    </row>
    <row r="9" spans="1:8" x14ac:dyDescent="0.25">
      <c r="A9" s="9" t="s">
        <v>24</v>
      </c>
      <c r="B9" s="10" t="s">
        <v>7</v>
      </c>
      <c r="C9" s="11" t="s">
        <v>25</v>
      </c>
      <c r="D9" s="10" t="s">
        <v>26</v>
      </c>
      <c r="E9" s="12">
        <v>4</v>
      </c>
      <c r="F9" s="13">
        <v>3.78</v>
      </c>
      <c r="G9" s="1">
        <f t="shared" si="2"/>
        <v>15.12</v>
      </c>
      <c r="H9" s="14">
        <f t="shared" si="1"/>
        <v>1.0948477385040174</v>
      </c>
    </row>
    <row r="10" spans="1:8" x14ac:dyDescent="0.25">
      <c r="A10" s="9" t="s">
        <v>27</v>
      </c>
      <c r="B10" s="10" t="s">
        <v>7</v>
      </c>
      <c r="C10" s="11" t="s">
        <v>28</v>
      </c>
      <c r="D10" s="10" t="s">
        <v>29</v>
      </c>
      <c r="E10" s="12">
        <v>2</v>
      </c>
      <c r="F10" s="13">
        <v>2.4700000000000002</v>
      </c>
      <c r="G10" s="1">
        <f t="shared" si="2"/>
        <v>4.9400000000000004</v>
      </c>
      <c r="H10" s="14">
        <f t="shared" si="1"/>
        <v>0.35770818969641843</v>
      </c>
    </row>
    <row r="11" spans="1:8" x14ac:dyDescent="0.25">
      <c r="A11" s="15" t="s">
        <v>30</v>
      </c>
      <c r="B11" s="2" t="s">
        <v>7</v>
      </c>
      <c r="C11" s="2" t="s">
        <v>31</v>
      </c>
      <c r="D11" s="2" t="s">
        <v>32</v>
      </c>
      <c r="E11" s="3">
        <v>2</v>
      </c>
      <c r="F11" s="1">
        <v>9.56</v>
      </c>
      <c r="G11" s="1">
        <f t="shared" si="2"/>
        <v>19.12</v>
      </c>
      <c r="H11" s="14">
        <f t="shared" si="1"/>
        <v>1.3844899973675142</v>
      </c>
    </row>
    <row r="12" spans="1:8" x14ac:dyDescent="0.25">
      <c r="A12" s="15" t="s">
        <v>33</v>
      </c>
      <c r="B12" s="2" t="s">
        <v>7</v>
      </c>
      <c r="C12" s="2" t="s">
        <v>34</v>
      </c>
      <c r="D12" s="2" t="s">
        <v>35</v>
      </c>
      <c r="E12" s="3">
        <v>2</v>
      </c>
      <c r="F12" s="1">
        <v>145.6</v>
      </c>
      <c r="G12" s="1">
        <f t="shared" si="2"/>
        <v>291.2</v>
      </c>
      <c r="H12" s="14">
        <f t="shared" si="1"/>
        <v>21.085956445262557</v>
      </c>
    </row>
    <row r="13" spans="1:8" x14ac:dyDescent="0.25">
      <c r="A13" s="15" t="s">
        <v>36</v>
      </c>
      <c r="B13" s="2" t="s">
        <v>7</v>
      </c>
      <c r="C13" s="2" t="s">
        <v>37</v>
      </c>
      <c r="D13" s="2" t="s">
        <v>38</v>
      </c>
      <c r="E13" s="3">
        <v>2</v>
      </c>
      <c r="F13" s="1">
        <v>75.53</v>
      </c>
      <c r="G13" s="1">
        <f t="shared" si="2"/>
        <v>151.06</v>
      </c>
      <c r="H13" s="14">
        <f t="shared" si="1"/>
        <v>10.938339905979952</v>
      </c>
    </row>
    <row r="14" spans="1:8" x14ac:dyDescent="0.25">
      <c r="A14" s="16" t="s">
        <v>39</v>
      </c>
      <c r="B14" s="4" t="s">
        <v>7</v>
      </c>
      <c r="C14" s="4" t="s">
        <v>40</v>
      </c>
      <c r="D14" s="4" t="s">
        <v>41</v>
      </c>
      <c r="E14" s="4">
        <v>1</v>
      </c>
      <c r="F14" s="5">
        <v>16.559999999999999</v>
      </c>
      <c r="G14" s="1">
        <f t="shared" si="2"/>
        <v>16.559999999999999</v>
      </c>
      <c r="H14" s="14">
        <f t="shared" si="1"/>
        <v>1.1991189516948761</v>
      </c>
    </row>
    <row r="15" spans="1:8" x14ac:dyDescent="0.25">
      <c r="A15" s="15" t="s">
        <v>73</v>
      </c>
      <c r="B15" s="2" t="s">
        <v>7</v>
      </c>
      <c r="C15" s="22" t="s">
        <v>74</v>
      </c>
      <c r="D15" s="4" t="s">
        <v>75</v>
      </c>
      <c r="E15" s="3">
        <v>1</v>
      </c>
      <c r="F15" s="1">
        <v>35.22</v>
      </c>
      <c r="G15" s="1">
        <f t="shared" si="2"/>
        <v>35.22</v>
      </c>
      <c r="H15" s="14">
        <f t="shared" si="1"/>
        <v>2.5503000892930885</v>
      </c>
    </row>
    <row r="16" spans="1:8" x14ac:dyDescent="0.25">
      <c r="A16" s="16" t="s">
        <v>44</v>
      </c>
      <c r="B16" s="4" t="s">
        <v>43</v>
      </c>
      <c r="C16" s="4" t="s">
        <v>45</v>
      </c>
      <c r="D16" s="4" t="s">
        <v>46</v>
      </c>
      <c r="E16" s="4">
        <v>2</v>
      </c>
      <c r="F16" s="5">
        <v>1.66</v>
      </c>
      <c r="G16" s="1">
        <f t="shared" si="2"/>
        <v>3.32</v>
      </c>
      <c r="H16" s="14">
        <f t="shared" si="1"/>
        <v>0.24040307485670223</v>
      </c>
    </row>
    <row r="17" spans="1:8" x14ac:dyDescent="0.25">
      <c r="A17" s="16" t="s">
        <v>47</v>
      </c>
      <c r="B17" s="4" t="s">
        <v>43</v>
      </c>
      <c r="C17" s="4" t="s">
        <v>48</v>
      </c>
      <c r="D17" s="4" t="s">
        <v>49</v>
      </c>
      <c r="E17" s="4">
        <v>2</v>
      </c>
      <c r="F17" s="5">
        <v>3.9</v>
      </c>
      <c r="G17" s="1">
        <f t="shared" si="2"/>
        <v>7.8</v>
      </c>
      <c r="H17" s="14">
        <f t="shared" si="1"/>
        <v>0.56480240478381849</v>
      </c>
    </row>
    <row r="18" spans="1:8" x14ac:dyDescent="0.25">
      <c r="A18" s="16" t="s">
        <v>50</v>
      </c>
      <c r="B18" s="4" t="s">
        <v>43</v>
      </c>
      <c r="C18" s="4" t="s">
        <v>51</v>
      </c>
      <c r="D18" s="4" t="s">
        <v>52</v>
      </c>
      <c r="E18" s="4">
        <v>2</v>
      </c>
      <c r="F18" s="5">
        <v>0.25</v>
      </c>
      <c r="G18" s="1">
        <f t="shared" si="2"/>
        <v>0.5</v>
      </c>
      <c r="H18" s="14">
        <f t="shared" si="1"/>
        <v>3.6205282357937088E-2</v>
      </c>
    </row>
    <row r="19" spans="1:8" x14ac:dyDescent="0.25">
      <c r="A19" s="16" t="s">
        <v>57</v>
      </c>
      <c r="B19" s="4" t="s">
        <v>58</v>
      </c>
      <c r="C19" s="4" t="s">
        <v>59</v>
      </c>
      <c r="D19" s="4" t="s">
        <v>60</v>
      </c>
      <c r="E19" s="4">
        <v>2</v>
      </c>
      <c r="F19" s="5">
        <v>1.76</v>
      </c>
      <c r="G19" s="1">
        <f t="shared" si="2"/>
        <v>3.52</v>
      </c>
      <c r="H19" s="14">
        <f t="shared" si="1"/>
        <v>0.25488518779987707</v>
      </c>
    </row>
    <row r="20" spans="1:8" x14ac:dyDescent="0.25">
      <c r="A20" s="16" t="s">
        <v>61</v>
      </c>
      <c r="B20" s="4" t="s">
        <v>58</v>
      </c>
      <c r="C20" s="4" t="s">
        <v>62</v>
      </c>
      <c r="D20" s="4" t="s">
        <v>63</v>
      </c>
      <c r="E20" s="4">
        <v>1</v>
      </c>
      <c r="F20" s="5">
        <v>13.33</v>
      </c>
      <c r="G20" s="1">
        <f t="shared" si="2"/>
        <v>13.33</v>
      </c>
      <c r="H20" s="14">
        <f t="shared" si="1"/>
        <v>0.96523282766260277</v>
      </c>
    </row>
    <row r="21" spans="1:8" x14ac:dyDescent="0.25">
      <c r="A21" s="16" t="s">
        <v>64</v>
      </c>
      <c r="B21" s="4" t="s">
        <v>58</v>
      </c>
      <c r="C21" s="4" t="s">
        <v>65</v>
      </c>
      <c r="D21" s="4" t="s">
        <v>66</v>
      </c>
      <c r="E21" s="4">
        <v>1</v>
      </c>
      <c r="F21" s="5">
        <v>2.75</v>
      </c>
      <c r="G21" s="1">
        <f t="shared" si="2"/>
        <v>2.75</v>
      </c>
      <c r="H21" s="14">
        <f t="shared" si="1"/>
        <v>0.19912905296865396</v>
      </c>
    </row>
    <row r="22" spans="1:8" x14ac:dyDescent="0.25">
      <c r="A22" s="16" t="s">
        <v>67</v>
      </c>
      <c r="B22" s="4" t="s">
        <v>7</v>
      </c>
      <c r="C22" s="4" t="s">
        <v>68</v>
      </c>
      <c r="D22" s="4" t="s">
        <v>69</v>
      </c>
      <c r="E22" s="4">
        <v>10</v>
      </c>
      <c r="F22" s="5">
        <v>0.68</v>
      </c>
      <c r="G22" s="1">
        <f t="shared" si="2"/>
        <v>6.8000000000000007</v>
      </c>
      <c r="H22" s="14">
        <f t="shared" si="1"/>
        <v>0.4923918400679444</v>
      </c>
    </row>
    <row r="23" spans="1:8" x14ac:dyDescent="0.25">
      <c r="A23" s="16" t="s">
        <v>70</v>
      </c>
      <c r="B23" s="4" t="s">
        <v>7</v>
      </c>
      <c r="C23" s="4" t="s">
        <v>71</v>
      </c>
      <c r="D23" s="4" t="s">
        <v>72</v>
      </c>
      <c r="E23" s="4">
        <v>30</v>
      </c>
      <c r="F23" s="5">
        <v>4</v>
      </c>
      <c r="G23" s="1">
        <f t="shared" si="2"/>
        <v>120</v>
      </c>
      <c r="H23" s="14">
        <f t="shared" si="1"/>
        <v>8.6892677659048996</v>
      </c>
    </row>
    <row r="24" spans="1:8" x14ac:dyDescent="0.25">
      <c r="A24" s="16" t="s">
        <v>76</v>
      </c>
      <c r="B24" s="4" t="s">
        <v>7</v>
      </c>
      <c r="C24" s="4" t="s">
        <v>77</v>
      </c>
      <c r="D24" s="4" t="s">
        <v>78</v>
      </c>
      <c r="E24" s="4">
        <v>1</v>
      </c>
      <c r="F24" s="5">
        <v>6.39</v>
      </c>
      <c r="G24" s="1">
        <f t="shared" si="2"/>
        <v>6.39</v>
      </c>
      <c r="H24" s="14">
        <f t="shared" si="1"/>
        <v>0.46270350853443593</v>
      </c>
    </row>
    <row r="25" spans="1:8" x14ac:dyDescent="0.25">
      <c r="A25" s="16" t="s">
        <v>79</v>
      </c>
      <c r="B25" s="4" t="s">
        <v>7</v>
      </c>
      <c r="C25" s="4" t="s">
        <v>80</v>
      </c>
      <c r="D25" s="4" t="s">
        <v>81</v>
      </c>
      <c r="E25" s="4">
        <v>1</v>
      </c>
      <c r="F25" s="5">
        <v>10.07</v>
      </c>
      <c r="G25" s="1">
        <f t="shared" si="2"/>
        <v>10.07</v>
      </c>
      <c r="H25" s="14">
        <f t="shared" si="1"/>
        <v>0.72917438668885282</v>
      </c>
    </row>
    <row r="26" spans="1:8" x14ac:dyDescent="0.25">
      <c r="A26" s="16" t="s">
        <v>87</v>
      </c>
      <c r="B26" s="4" t="s">
        <v>7</v>
      </c>
      <c r="C26" s="4" t="s">
        <v>82</v>
      </c>
      <c r="D26" s="28" t="s">
        <v>83</v>
      </c>
      <c r="E26" s="4">
        <v>10</v>
      </c>
      <c r="F26" s="5">
        <v>7.72</v>
      </c>
      <c r="G26" s="1">
        <f t="shared" si="2"/>
        <v>77.2</v>
      </c>
      <c r="H26" s="14">
        <f t="shared" si="1"/>
        <v>5.5900955960654866</v>
      </c>
    </row>
    <row r="27" spans="1:8" x14ac:dyDescent="0.25">
      <c r="A27" s="16" t="s">
        <v>84</v>
      </c>
      <c r="B27" s="4" t="s">
        <v>7</v>
      </c>
      <c r="C27" s="4" t="s">
        <v>85</v>
      </c>
      <c r="D27" s="4" t="s">
        <v>86</v>
      </c>
      <c r="E27" s="4">
        <v>1</v>
      </c>
      <c r="F27" s="5">
        <v>7.87</v>
      </c>
      <c r="G27" s="1">
        <f t="shared" si="2"/>
        <v>7.87</v>
      </c>
      <c r="H27" s="14">
        <f t="shared" si="1"/>
        <v>0.56987114431392971</v>
      </c>
    </row>
    <row r="28" spans="1:8" x14ac:dyDescent="0.25">
      <c r="A28" s="16" t="s">
        <v>90</v>
      </c>
      <c r="B28" s="4" t="s">
        <v>7</v>
      </c>
      <c r="C28" s="22" t="s">
        <v>89</v>
      </c>
      <c r="D28" s="4" t="s">
        <v>88</v>
      </c>
      <c r="E28" s="4">
        <v>30</v>
      </c>
      <c r="F28" s="5">
        <v>5.05</v>
      </c>
      <c r="G28" s="1">
        <f t="shared" si="2"/>
        <v>151.5</v>
      </c>
      <c r="H28" s="14">
        <f t="shared" si="1"/>
        <v>10.970200554454937</v>
      </c>
    </row>
    <row r="29" spans="1:8" x14ac:dyDescent="0.25">
      <c r="A29" s="16" t="s">
        <v>91</v>
      </c>
      <c r="B29" s="4" t="s">
        <v>92</v>
      </c>
      <c r="C29" s="4" t="s">
        <v>93</v>
      </c>
      <c r="D29" s="4" t="s">
        <v>94</v>
      </c>
      <c r="E29" s="4">
        <v>0.25</v>
      </c>
      <c r="F29" s="5">
        <v>13.61</v>
      </c>
      <c r="G29" s="1">
        <f t="shared" si="2"/>
        <v>3.4024999999999999</v>
      </c>
      <c r="H29" s="14">
        <f t="shared" si="1"/>
        <v>0.24637694644576183</v>
      </c>
    </row>
    <row r="30" spans="1:8" x14ac:dyDescent="0.25">
      <c r="A30" s="16" t="s">
        <v>97</v>
      </c>
      <c r="B30" s="4" t="s">
        <v>100</v>
      </c>
      <c r="C30" s="4" t="s">
        <v>96</v>
      </c>
      <c r="D30" s="4" t="s">
        <v>95</v>
      </c>
      <c r="E30" s="4">
        <v>0.25</v>
      </c>
      <c r="F30" s="5">
        <v>52.95</v>
      </c>
      <c r="G30" s="1">
        <f t="shared" si="2"/>
        <v>13.237500000000001</v>
      </c>
      <c r="H30" s="14">
        <f t="shared" si="1"/>
        <v>0.95853485042638431</v>
      </c>
    </row>
    <row r="31" spans="1:8" x14ac:dyDescent="0.25">
      <c r="A31" s="17" t="s">
        <v>99</v>
      </c>
      <c r="B31" s="18" t="s">
        <v>100</v>
      </c>
      <c r="C31" s="18" t="s">
        <v>98</v>
      </c>
      <c r="D31" s="18" t="s">
        <v>101</v>
      </c>
      <c r="E31" s="18">
        <v>2.1000000000000001E-2</v>
      </c>
      <c r="F31" s="19">
        <v>19.95</v>
      </c>
      <c r="G31" s="1">
        <f t="shared" si="2"/>
        <v>0.41894999999999999</v>
      </c>
      <c r="H31" s="14">
        <f t="shared" si="1"/>
        <v>3.0336406087715481E-2</v>
      </c>
    </row>
    <row r="32" spans="1:8" x14ac:dyDescent="0.25">
      <c r="A32" s="17" t="s">
        <v>103</v>
      </c>
      <c r="B32" s="18" t="s">
        <v>104</v>
      </c>
      <c r="C32" s="18" t="s">
        <v>105</v>
      </c>
      <c r="D32" s="18" t="s">
        <v>106</v>
      </c>
      <c r="E32" s="18">
        <v>1</v>
      </c>
      <c r="F32" s="19">
        <v>55.99</v>
      </c>
      <c r="G32" s="1">
        <f t="shared" si="2"/>
        <v>55.99</v>
      </c>
      <c r="H32" s="14">
        <f t="shared" si="1"/>
        <v>4.0542675184417947</v>
      </c>
    </row>
    <row r="33" spans="1:8" x14ac:dyDescent="0.25">
      <c r="A33" s="17" t="s">
        <v>109</v>
      </c>
      <c r="B33" s="18" t="s">
        <v>92</v>
      </c>
      <c r="C33" s="18" t="s">
        <v>93</v>
      </c>
      <c r="D33" s="18" t="s">
        <v>108</v>
      </c>
      <c r="E33" s="18">
        <v>0.5</v>
      </c>
      <c r="F33" s="19">
        <v>25.15</v>
      </c>
      <c r="G33" s="23">
        <f>E33*F33</f>
        <v>12.574999999999999</v>
      </c>
      <c r="H33" s="14">
        <f t="shared" si="1"/>
        <v>0.91056285130211767</v>
      </c>
    </row>
    <row r="34" spans="1:8" x14ac:dyDescent="0.25">
      <c r="A34" s="24"/>
      <c r="B34" s="24"/>
      <c r="C34" s="24"/>
      <c r="D34" s="24"/>
      <c r="E34" s="24"/>
      <c r="F34" s="26"/>
      <c r="G34" s="25"/>
      <c r="H34" s="25"/>
    </row>
    <row r="35" spans="1:8" x14ac:dyDescent="0.25">
      <c r="A35" s="24"/>
      <c r="B35" s="24"/>
      <c r="C35" s="24"/>
      <c r="D35" s="24"/>
      <c r="E35" s="24"/>
      <c r="F35" s="26"/>
      <c r="G35" s="25"/>
      <c r="H35" s="25"/>
    </row>
    <row r="36" spans="1:8" x14ac:dyDescent="0.25">
      <c r="A36" s="20"/>
      <c r="B36" s="20"/>
      <c r="C36" s="20"/>
      <c r="D36" s="20"/>
      <c r="E36" s="20"/>
      <c r="F36" s="3" t="s">
        <v>102</v>
      </c>
      <c r="G36" s="5">
        <f>SUM(G3:G33)</f>
        <v>1381.0139499999998</v>
      </c>
      <c r="H36" s="20"/>
    </row>
  </sheetData>
  <mergeCells count="1">
    <mergeCell ref="A1:H1"/>
  </mergeCells>
  <conditionalFormatting sqref="I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6" r:id="rId1" location="57155k359/=13wc40e" xr:uid="{F7B771A4-454E-4E36-BEA1-F552C46079E8}"/>
  </hyperlinks>
  <pageMargins left="0.7" right="0.7" top="0.75" bottom="0.75" header="0.3" footer="0.3"/>
  <pageSetup orientation="landscape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Tulsa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Rake, Nathanael</dc:creator>
  <cp:lastModifiedBy>Schultz, Joshua</cp:lastModifiedBy>
  <cp:lastPrinted>2016-12-08T17:55:31Z</cp:lastPrinted>
  <dcterms:created xsi:type="dcterms:W3CDTF">2016-12-07T22:20:42Z</dcterms:created>
  <dcterms:modified xsi:type="dcterms:W3CDTF">2019-01-17T14:25:24Z</dcterms:modified>
</cp:coreProperties>
</file>