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6B6761B6-ED86-45CA-90A4-E3C07534C957}" xr6:coauthVersionLast="45" xr6:coauthVersionMax="45" xr10:uidLastSave="{00000000-0000-0000-0000-000000000000}"/>
  <bookViews>
    <workbookView xWindow="-108" yWindow="-108" windowWidth="23256" windowHeight="12576" xr2:uid="{DA0640DD-A1F5-405C-A4F9-6D443E835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7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N14" i="1" l="1"/>
  <c r="N20" i="1"/>
  <c r="N28" i="1"/>
  <c r="N33" i="1"/>
  <c r="N24" i="1"/>
  <c r="N8" i="1"/>
  <c r="N16" i="1"/>
  <c r="N32" i="1"/>
  <c r="N30" i="1" l="1"/>
  <c r="N34" i="1"/>
  <c r="N26" i="1"/>
  <c r="N10" i="1"/>
  <c r="N25" i="1"/>
  <c r="N17" i="1"/>
  <c r="N9" i="1"/>
  <c r="N19" i="1"/>
  <c r="N12" i="1"/>
  <c r="N29" i="1"/>
  <c r="N21" i="1"/>
  <c r="N13" i="1"/>
  <c r="N5" i="1"/>
  <c r="N23" i="1"/>
  <c r="N15" i="1"/>
  <c r="N7" i="1"/>
  <c r="N22" i="1"/>
  <c r="N27" i="1"/>
  <c r="N18" i="1"/>
  <c r="N31" i="1"/>
  <c r="N35" i="1"/>
  <c r="N11" i="1"/>
  <c r="N6" i="1"/>
</calcChain>
</file>

<file path=xl/sharedStrings.xml><?xml version="1.0" encoding="utf-8"?>
<sst xmlns="http://schemas.openxmlformats.org/spreadsheetml/2006/main" count="14" uniqueCount="14">
  <si>
    <t>Temp</t>
  </si>
  <si>
    <t>Calibration 1</t>
  </si>
  <si>
    <t>Calibration 2</t>
  </si>
  <si>
    <t>Calibration 3</t>
  </si>
  <si>
    <t>Calibration 4</t>
  </si>
  <si>
    <t>Calibration Average</t>
  </si>
  <si>
    <t>Calibration 5</t>
  </si>
  <si>
    <t>Calibration 6</t>
  </si>
  <si>
    <t>Calibration 7</t>
  </si>
  <si>
    <t>Calibration 8</t>
  </si>
  <si>
    <t>Calibration 9</t>
  </si>
  <si>
    <t>Calibration 10</t>
  </si>
  <si>
    <t>Standard deviation</t>
  </si>
  <si>
    <t>Calibration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</si>
</sst>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Correction Curve at</a:t>
            </a:r>
            <a:r>
              <a:rPr lang="en-US" baseline="0"/>
              <a:t> 33mm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Calibration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Sheet1!$C$5:$C$35</c:f>
              <c:numCache>
                <c:formatCode>General</c:formatCode>
                <c:ptCount val="31"/>
                <c:pt idx="0">
                  <c:v>27.36946</c:v>
                </c:pt>
                <c:pt idx="1">
                  <c:v>28.2798044</c:v>
                </c:pt>
                <c:pt idx="2">
                  <c:v>29.190148799999999</c:v>
                </c:pt>
                <c:pt idx="3">
                  <c:v>30.100493200000003</c:v>
                </c:pt>
                <c:pt idx="4">
                  <c:v>31.010837600000002</c:v>
                </c:pt>
                <c:pt idx="5">
                  <c:v>31.921182000000002</c:v>
                </c:pt>
                <c:pt idx="6">
                  <c:v>32.831526400000001</c:v>
                </c:pt>
                <c:pt idx="7">
                  <c:v>33.741870800000001</c:v>
                </c:pt>
                <c:pt idx="8">
                  <c:v>34.652215200000001</c:v>
                </c:pt>
                <c:pt idx="9">
                  <c:v>35.5625596</c:v>
                </c:pt>
                <c:pt idx="10">
                  <c:v>36.472904</c:v>
                </c:pt>
                <c:pt idx="11">
                  <c:v>37.383248399999999</c:v>
                </c:pt>
                <c:pt idx="12">
                  <c:v>38.293592799999999</c:v>
                </c:pt>
                <c:pt idx="13">
                  <c:v>39.203937199999999</c:v>
                </c:pt>
                <c:pt idx="14">
                  <c:v>40.114281599999998</c:v>
                </c:pt>
                <c:pt idx="15">
                  <c:v>41.024625999999998</c:v>
                </c:pt>
                <c:pt idx="16">
                  <c:v>41.934970400000005</c:v>
                </c:pt>
                <c:pt idx="17">
                  <c:v>42.845314800000004</c:v>
                </c:pt>
                <c:pt idx="18">
                  <c:v>43.755659200000004</c:v>
                </c:pt>
                <c:pt idx="19">
                  <c:v>44.666003600000003</c:v>
                </c:pt>
                <c:pt idx="20">
                  <c:v>45.576348000000003</c:v>
                </c:pt>
                <c:pt idx="21">
                  <c:v>46.486692400000003</c:v>
                </c:pt>
                <c:pt idx="22">
                  <c:v>47.397036800000002</c:v>
                </c:pt>
                <c:pt idx="23">
                  <c:v>48.307381200000002</c:v>
                </c:pt>
                <c:pt idx="24">
                  <c:v>49.217725600000001</c:v>
                </c:pt>
                <c:pt idx="25">
                  <c:v>50.128070000000001</c:v>
                </c:pt>
                <c:pt idx="26">
                  <c:v>51.038414400000001</c:v>
                </c:pt>
                <c:pt idx="27">
                  <c:v>51.9487588</c:v>
                </c:pt>
                <c:pt idx="28">
                  <c:v>52.8591032</c:v>
                </c:pt>
                <c:pt idx="29">
                  <c:v>53.769447599999999</c:v>
                </c:pt>
                <c:pt idx="30">
                  <c:v>54.679791999999999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B-42B4-8FF1-D385D90D0D2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Calibration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Sheet1!$B$5:$B$35</c:f>
              <c:numCache>
                <c:formatCode>General</c:formatCode>
                <c:ptCount val="31"/>
                <c:pt idx="0">
                  <c:v>27.984272000000001</c:v>
                </c:pt>
                <c:pt idx="1">
                  <c:v>28.904640000000001</c:v>
                </c:pt>
                <c:pt idx="2">
                  <c:v>29.825008</c:v>
                </c:pt>
                <c:pt idx="3">
                  <c:v>30.745376</c:v>
                </c:pt>
                <c:pt idx="4">
                  <c:v>31.665744</c:v>
                </c:pt>
                <c:pt idx="5">
                  <c:v>32.586112</c:v>
                </c:pt>
                <c:pt idx="6">
                  <c:v>33.506479999999996</c:v>
                </c:pt>
                <c:pt idx="7">
                  <c:v>34.426848</c:v>
                </c:pt>
                <c:pt idx="8">
                  <c:v>35.347215999999996</c:v>
                </c:pt>
                <c:pt idx="9">
                  <c:v>36.267583999999999</c:v>
                </c:pt>
                <c:pt idx="10">
                  <c:v>37.187951999999996</c:v>
                </c:pt>
                <c:pt idx="11">
                  <c:v>38.108319999999999</c:v>
                </c:pt>
                <c:pt idx="12">
                  <c:v>39.028687999999995</c:v>
                </c:pt>
                <c:pt idx="13">
                  <c:v>39.949055999999999</c:v>
                </c:pt>
                <c:pt idx="14">
                  <c:v>40.869423999999995</c:v>
                </c:pt>
                <c:pt idx="15">
                  <c:v>41.789791999999998</c:v>
                </c:pt>
                <c:pt idx="16">
                  <c:v>42.710159999999995</c:v>
                </c:pt>
                <c:pt idx="17">
                  <c:v>43.630527999999998</c:v>
                </c:pt>
                <c:pt idx="18">
                  <c:v>44.550895999999995</c:v>
                </c:pt>
                <c:pt idx="19">
                  <c:v>45.471263999999998</c:v>
                </c:pt>
                <c:pt idx="20">
                  <c:v>46.391631999999994</c:v>
                </c:pt>
                <c:pt idx="21">
                  <c:v>47.311999999999998</c:v>
                </c:pt>
                <c:pt idx="22">
                  <c:v>48.232367999999994</c:v>
                </c:pt>
                <c:pt idx="23">
                  <c:v>49.152735999999997</c:v>
                </c:pt>
                <c:pt idx="24">
                  <c:v>50.073103999999994</c:v>
                </c:pt>
                <c:pt idx="25">
                  <c:v>50.993471999999997</c:v>
                </c:pt>
                <c:pt idx="26">
                  <c:v>51.913839999999993</c:v>
                </c:pt>
                <c:pt idx="27">
                  <c:v>52.834207999999997</c:v>
                </c:pt>
                <c:pt idx="28">
                  <c:v>53.754575999999993</c:v>
                </c:pt>
                <c:pt idx="29">
                  <c:v>54.674943999999996</c:v>
                </c:pt>
                <c:pt idx="30">
                  <c:v>55.595311999999993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8-4B2E-A67A-7E6CF84927C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Calibration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Sheet1!$D$5:$D$35</c:f>
              <c:numCache>
                <c:formatCode>General</c:formatCode>
                <c:ptCount val="31"/>
                <c:pt idx="0">
                  <c:v>27.865268</c:v>
                </c:pt>
                <c:pt idx="1">
                  <c:v>28.779162399999997</c:v>
                </c:pt>
                <c:pt idx="2">
                  <c:v>29.693056800000001</c:v>
                </c:pt>
                <c:pt idx="3">
                  <c:v>30.606951199999997</c:v>
                </c:pt>
                <c:pt idx="4">
                  <c:v>31.520845600000001</c:v>
                </c:pt>
                <c:pt idx="5">
                  <c:v>32.434739999999998</c:v>
                </c:pt>
                <c:pt idx="6">
                  <c:v>33.348634400000002</c:v>
                </c:pt>
                <c:pt idx="7">
                  <c:v>34.262528799999998</c:v>
                </c:pt>
                <c:pt idx="8">
                  <c:v>35.176423200000002</c:v>
                </c:pt>
                <c:pt idx="9">
                  <c:v>36.090317599999999</c:v>
                </c:pt>
                <c:pt idx="10">
                  <c:v>37.004212000000003</c:v>
                </c:pt>
                <c:pt idx="11">
                  <c:v>37.918106399999999</c:v>
                </c:pt>
                <c:pt idx="12">
                  <c:v>38.832000799999996</c:v>
                </c:pt>
                <c:pt idx="13">
                  <c:v>39.7458952</c:v>
                </c:pt>
                <c:pt idx="14">
                  <c:v>40.659789599999996</c:v>
                </c:pt>
                <c:pt idx="15">
                  <c:v>41.573684</c:v>
                </c:pt>
                <c:pt idx="16">
                  <c:v>42.487578399999997</c:v>
                </c:pt>
                <c:pt idx="17">
                  <c:v>43.401472800000001</c:v>
                </c:pt>
                <c:pt idx="18">
                  <c:v>44.315367199999997</c:v>
                </c:pt>
                <c:pt idx="19">
                  <c:v>45.229261600000001</c:v>
                </c:pt>
                <c:pt idx="20">
                  <c:v>46.143155999999998</c:v>
                </c:pt>
                <c:pt idx="21">
                  <c:v>47.057050400000001</c:v>
                </c:pt>
                <c:pt idx="22">
                  <c:v>47.970944799999998</c:v>
                </c:pt>
                <c:pt idx="23">
                  <c:v>48.884839199999995</c:v>
                </c:pt>
                <c:pt idx="24">
                  <c:v>49.798733599999998</c:v>
                </c:pt>
                <c:pt idx="25">
                  <c:v>50.712627999999995</c:v>
                </c:pt>
                <c:pt idx="26">
                  <c:v>51.626522399999999</c:v>
                </c:pt>
                <c:pt idx="27">
                  <c:v>52.540416799999996</c:v>
                </c:pt>
                <c:pt idx="28">
                  <c:v>53.454311199999999</c:v>
                </c:pt>
                <c:pt idx="29">
                  <c:v>54.368205599999996</c:v>
                </c:pt>
                <c:pt idx="30">
                  <c:v>55.2821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774-B01B-7DADDE50CB3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Calibration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Sheet1!$E$5:$E$35</c:f>
              <c:numCache>
                <c:formatCode>General</c:formatCode>
                <c:ptCount val="31"/>
                <c:pt idx="0">
                  <c:v>27.491890999999999</c:v>
                </c:pt>
                <c:pt idx="1">
                  <c:v>28.404326999999999</c:v>
                </c:pt>
                <c:pt idx="2">
                  <c:v>29.316762999999998</c:v>
                </c:pt>
                <c:pt idx="3">
                  <c:v>30.229199000000001</c:v>
                </c:pt>
                <c:pt idx="4">
                  <c:v>31.141635000000001</c:v>
                </c:pt>
                <c:pt idx="5">
                  <c:v>32.054071</c:v>
                </c:pt>
                <c:pt idx="6">
                  <c:v>32.966507</c:v>
                </c:pt>
                <c:pt idx="7">
                  <c:v>33.878943</c:v>
                </c:pt>
                <c:pt idx="8">
                  <c:v>34.791378999999999</c:v>
                </c:pt>
                <c:pt idx="9">
                  <c:v>35.703814999999999</c:v>
                </c:pt>
                <c:pt idx="10">
                  <c:v>36.616250999999998</c:v>
                </c:pt>
                <c:pt idx="11">
                  <c:v>37.528686999999998</c:v>
                </c:pt>
                <c:pt idx="12">
                  <c:v>38.441122999999997</c:v>
                </c:pt>
                <c:pt idx="13">
                  <c:v>39.353558999999997</c:v>
                </c:pt>
                <c:pt idx="14">
                  <c:v>40.265994999999997</c:v>
                </c:pt>
                <c:pt idx="15">
                  <c:v>41.178430999999996</c:v>
                </c:pt>
                <c:pt idx="16">
                  <c:v>42.090867000000003</c:v>
                </c:pt>
                <c:pt idx="17">
                  <c:v>43.003303000000002</c:v>
                </c:pt>
                <c:pt idx="18">
                  <c:v>43.915739000000002</c:v>
                </c:pt>
                <c:pt idx="19">
                  <c:v>44.828175000000002</c:v>
                </c:pt>
                <c:pt idx="20">
                  <c:v>45.740611000000001</c:v>
                </c:pt>
                <c:pt idx="21">
                  <c:v>46.653047000000001</c:v>
                </c:pt>
                <c:pt idx="22">
                  <c:v>47.565483</c:v>
                </c:pt>
                <c:pt idx="23">
                  <c:v>48.477919</c:v>
                </c:pt>
                <c:pt idx="24">
                  <c:v>49.390355</c:v>
                </c:pt>
                <c:pt idx="25">
                  <c:v>50.302790999999999</c:v>
                </c:pt>
                <c:pt idx="26">
                  <c:v>51.215226999999999</c:v>
                </c:pt>
                <c:pt idx="27">
                  <c:v>52.127662999999998</c:v>
                </c:pt>
                <c:pt idx="28">
                  <c:v>53.040098999999998</c:v>
                </c:pt>
                <c:pt idx="29">
                  <c:v>53.952534999999997</c:v>
                </c:pt>
                <c:pt idx="30">
                  <c:v>54.864970999999997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824-8886-B85DFEF6077C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Calibration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Sheet1!$F$5:$F$35</c:f>
              <c:numCache>
                <c:formatCode>General</c:formatCode>
                <c:ptCount val="31"/>
                <c:pt idx="0">
                  <c:v>27.322707999999999</c:v>
                </c:pt>
                <c:pt idx="1">
                  <c:v>28.19645204</c:v>
                </c:pt>
                <c:pt idx="2">
                  <c:v>29.070196080000002</c:v>
                </c:pt>
                <c:pt idx="3">
                  <c:v>29.943940120000001</c:v>
                </c:pt>
                <c:pt idx="4">
                  <c:v>30.817684159999999</c:v>
                </c:pt>
                <c:pt idx="5">
                  <c:v>31.691428200000001</c:v>
                </c:pt>
                <c:pt idx="6">
                  <c:v>32.565172240000003</c:v>
                </c:pt>
                <c:pt idx="7">
                  <c:v>33.438916280000001</c:v>
                </c:pt>
                <c:pt idx="8">
                  <c:v>34.312660319999999</c:v>
                </c:pt>
                <c:pt idx="9">
                  <c:v>35.186404360000004</c:v>
                </c:pt>
                <c:pt idx="10">
                  <c:v>36.060148400000003</c:v>
                </c:pt>
                <c:pt idx="11">
                  <c:v>36.933892440000001</c:v>
                </c:pt>
                <c:pt idx="12">
                  <c:v>37.807636479999999</c:v>
                </c:pt>
                <c:pt idx="13">
                  <c:v>38.681380520000005</c:v>
                </c:pt>
                <c:pt idx="14">
                  <c:v>39.555124560000003</c:v>
                </c:pt>
                <c:pt idx="15">
                  <c:v>40.428868600000001</c:v>
                </c:pt>
                <c:pt idx="16">
                  <c:v>41.30261264</c:v>
                </c:pt>
                <c:pt idx="17">
                  <c:v>42.176356679999998</c:v>
                </c:pt>
                <c:pt idx="18">
                  <c:v>43.050100720000003</c:v>
                </c:pt>
                <c:pt idx="19">
                  <c:v>43.923844760000001</c:v>
                </c:pt>
                <c:pt idx="20">
                  <c:v>44.7975888</c:v>
                </c:pt>
                <c:pt idx="21">
                  <c:v>45.671332840000005</c:v>
                </c:pt>
                <c:pt idx="22">
                  <c:v>46.545076880000003</c:v>
                </c:pt>
                <c:pt idx="23">
                  <c:v>47.418820920000002</c:v>
                </c:pt>
                <c:pt idx="24">
                  <c:v>48.29256496</c:v>
                </c:pt>
                <c:pt idx="25">
                  <c:v>49.166308999999998</c:v>
                </c:pt>
                <c:pt idx="26">
                  <c:v>50.040053040000004</c:v>
                </c:pt>
                <c:pt idx="27">
                  <c:v>50.913797080000002</c:v>
                </c:pt>
                <c:pt idx="28">
                  <c:v>51.78754112</c:v>
                </c:pt>
                <c:pt idx="29">
                  <c:v>52.661285160000006</c:v>
                </c:pt>
                <c:pt idx="30">
                  <c:v>53.535029200000004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D22-9C09-1DFB401ACF4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Calibration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Sheet1!$G$5:$G$35</c:f>
              <c:numCache>
                <c:formatCode>General</c:formatCode>
                <c:ptCount val="31"/>
                <c:pt idx="0">
                  <c:v>26.988884000000002</c:v>
                </c:pt>
                <c:pt idx="1">
                  <c:v>27.892527320000003</c:v>
                </c:pt>
                <c:pt idx="2">
                  <c:v>28.796170640000003</c:v>
                </c:pt>
                <c:pt idx="3">
                  <c:v>29.69981396</c:v>
                </c:pt>
                <c:pt idx="4">
                  <c:v>30.603457280000001</c:v>
                </c:pt>
                <c:pt idx="5">
                  <c:v>31.507100600000001</c:v>
                </c:pt>
                <c:pt idx="6">
                  <c:v>32.410743920000002</c:v>
                </c:pt>
                <c:pt idx="7">
                  <c:v>33.314387240000002</c:v>
                </c:pt>
                <c:pt idx="8">
                  <c:v>34.218030560000003</c:v>
                </c:pt>
                <c:pt idx="9">
                  <c:v>35.121673880000003</c:v>
                </c:pt>
                <c:pt idx="10">
                  <c:v>36.025317200000003</c:v>
                </c:pt>
                <c:pt idx="11">
                  <c:v>36.928960520000004</c:v>
                </c:pt>
                <c:pt idx="12">
                  <c:v>37.832603840000004</c:v>
                </c:pt>
                <c:pt idx="13">
                  <c:v>38.736247160000005</c:v>
                </c:pt>
                <c:pt idx="14">
                  <c:v>39.639890480000005</c:v>
                </c:pt>
                <c:pt idx="15">
                  <c:v>40.543533800000006</c:v>
                </c:pt>
                <c:pt idx="16">
                  <c:v>41.447177119999999</c:v>
                </c:pt>
                <c:pt idx="17">
                  <c:v>42.35082044</c:v>
                </c:pt>
                <c:pt idx="18">
                  <c:v>43.25446376</c:v>
                </c:pt>
                <c:pt idx="19">
                  <c:v>44.158107080000001</c:v>
                </c:pt>
                <c:pt idx="20">
                  <c:v>45.061750400000001</c:v>
                </c:pt>
                <c:pt idx="21">
                  <c:v>45.965393720000002</c:v>
                </c:pt>
                <c:pt idx="22">
                  <c:v>46.869037040000002</c:v>
                </c:pt>
                <c:pt idx="23">
                  <c:v>47.772680360000003</c:v>
                </c:pt>
                <c:pt idx="24">
                  <c:v>48.676323680000003</c:v>
                </c:pt>
                <c:pt idx="25">
                  <c:v>49.579967000000003</c:v>
                </c:pt>
                <c:pt idx="26">
                  <c:v>50.483610320000004</c:v>
                </c:pt>
                <c:pt idx="27">
                  <c:v>51.387253640000004</c:v>
                </c:pt>
                <c:pt idx="28">
                  <c:v>52.290896960000005</c:v>
                </c:pt>
                <c:pt idx="29">
                  <c:v>53.194540280000005</c:v>
                </c:pt>
                <c:pt idx="30">
                  <c:v>54.098183600000006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D22-9C09-1DFB401ACF4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Calibration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Sheet1!$H$5:$H$35</c:f>
              <c:numCache>
                <c:formatCode>General</c:formatCode>
                <c:ptCount val="31"/>
                <c:pt idx="0">
                  <c:v>27.2679583</c:v>
                </c:pt>
                <c:pt idx="1">
                  <c:v>28.175445019999998</c:v>
                </c:pt>
                <c:pt idx="2">
                  <c:v>29.082931739999999</c:v>
                </c:pt>
                <c:pt idx="3">
                  <c:v>29.990418460000001</c:v>
                </c:pt>
                <c:pt idx="4">
                  <c:v>30.897905179999999</c:v>
                </c:pt>
                <c:pt idx="5">
                  <c:v>31.8053919</c:v>
                </c:pt>
                <c:pt idx="6">
                  <c:v>32.712878619999998</c:v>
                </c:pt>
                <c:pt idx="7">
                  <c:v>33.620365339999999</c:v>
                </c:pt>
                <c:pt idx="8">
                  <c:v>34.527852060000001</c:v>
                </c:pt>
                <c:pt idx="9">
                  <c:v>35.435338779999995</c:v>
                </c:pt>
                <c:pt idx="10">
                  <c:v>36.342825500000004</c:v>
                </c:pt>
                <c:pt idx="11">
                  <c:v>37.250312219999998</c:v>
                </c:pt>
                <c:pt idx="12">
                  <c:v>38.157798939999992</c:v>
                </c:pt>
                <c:pt idx="13">
                  <c:v>39.065285660000001</c:v>
                </c:pt>
                <c:pt idx="14">
                  <c:v>39.972772379999995</c:v>
                </c:pt>
                <c:pt idx="15">
                  <c:v>40.880259100000004</c:v>
                </c:pt>
                <c:pt idx="16">
                  <c:v>41.787745819999998</c:v>
                </c:pt>
                <c:pt idx="17">
                  <c:v>42.695232539999992</c:v>
                </c:pt>
                <c:pt idx="18">
                  <c:v>43.602719260000001</c:v>
                </c:pt>
                <c:pt idx="19">
                  <c:v>44.510205979999995</c:v>
                </c:pt>
                <c:pt idx="20">
                  <c:v>45.417692700000003</c:v>
                </c:pt>
                <c:pt idx="21">
                  <c:v>46.325179419999998</c:v>
                </c:pt>
                <c:pt idx="22">
                  <c:v>47.232666139999992</c:v>
                </c:pt>
                <c:pt idx="23">
                  <c:v>48.140152860000001</c:v>
                </c:pt>
                <c:pt idx="24">
                  <c:v>49.047639579999995</c:v>
                </c:pt>
                <c:pt idx="25">
                  <c:v>49.955126300000003</c:v>
                </c:pt>
                <c:pt idx="26">
                  <c:v>50.862613019999998</c:v>
                </c:pt>
                <c:pt idx="27">
                  <c:v>51.770099739999992</c:v>
                </c:pt>
                <c:pt idx="28">
                  <c:v>52.677586460000001</c:v>
                </c:pt>
                <c:pt idx="29">
                  <c:v>53.585073179999995</c:v>
                </c:pt>
                <c:pt idx="30">
                  <c:v>54.492559900000003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1-4D22-9C09-1DFB401ACF40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Calibration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Sheet1!$I$5:$I$35</c:f>
              <c:numCache>
                <c:formatCode>General</c:formatCode>
                <c:ptCount val="31"/>
                <c:pt idx="0">
                  <c:v>28.761656000000002</c:v>
                </c:pt>
                <c:pt idx="1">
                  <c:v>29.561655600000002</c:v>
                </c:pt>
                <c:pt idx="2">
                  <c:v>30.361655200000001</c:v>
                </c:pt>
                <c:pt idx="3">
                  <c:v>31.161654800000001</c:v>
                </c:pt>
                <c:pt idx="4">
                  <c:v>31.9616544</c:v>
                </c:pt>
                <c:pt idx="5">
                  <c:v>32.761654</c:v>
                </c:pt>
                <c:pt idx="6">
                  <c:v>33.5616536</c:v>
                </c:pt>
                <c:pt idx="7">
                  <c:v>34.361653199999999</c:v>
                </c:pt>
                <c:pt idx="8">
                  <c:v>35.161652799999999</c:v>
                </c:pt>
                <c:pt idx="9">
                  <c:v>35.961652399999998</c:v>
                </c:pt>
                <c:pt idx="10">
                  <c:v>36.761651999999998</c:v>
                </c:pt>
                <c:pt idx="11">
                  <c:v>37.561651599999998</c:v>
                </c:pt>
                <c:pt idx="12">
                  <c:v>38.361651200000004</c:v>
                </c:pt>
                <c:pt idx="13">
                  <c:v>39.161650800000004</c:v>
                </c:pt>
                <c:pt idx="14">
                  <c:v>39.961650400000003</c:v>
                </c:pt>
                <c:pt idx="15">
                  <c:v>40.761650000000003</c:v>
                </c:pt>
                <c:pt idx="16">
                  <c:v>41.561649600000003</c:v>
                </c:pt>
                <c:pt idx="17">
                  <c:v>42.361649200000002</c:v>
                </c:pt>
                <c:pt idx="18">
                  <c:v>43.161648800000002</c:v>
                </c:pt>
                <c:pt idx="19">
                  <c:v>43.961648400000001</c:v>
                </c:pt>
                <c:pt idx="20">
                  <c:v>44.761648000000001</c:v>
                </c:pt>
                <c:pt idx="21">
                  <c:v>45.561647600000001</c:v>
                </c:pt>
                <c:pt idx="22">
                  <c:v>46.3616472</c:v>
                </c:pt>
                <c:pt idx="23">
                  <c:v>47.1616468</c:v>
                </c:pt>
                <c:pt idx="24">
                  <c:v>47.961646399999999</c:v>
                </c:pt>
                <c:pt idx="25">
                  <c:v>48.761645999999999</c:v>
                </c:pt>
                <c:pt idx="26">
                  <c:v>49.561645599999999</c:v>
                </c:pt>
                <c:pt idx="27">
                  <c:v>50.361645199999998</c:v>
                </c:pt>
                <c:pt idx="28">
                  <c:v>51.161644799999998</c:v>
                </c:pt>
                <c:pt idx="29">
                  <c:v>51.961644399999997</c:v>
                </c:pt>
                <c:pt idx="30">
                  <c:v>52.761643999999997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1-4D22-9C09-1DFB401ACF40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Calibration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Sheet1!$J$5:$J$35</c:f>
              <c:numCache>
                <c:formatCode>General</c:formatCode>
                <c:ptCount val="31"/>
                <c:pt idx="0">
                  <c:v>27.129983000000003</c:v>
                </c:pt>
                <c:pt idx="1">
                  <c:v>28.026413439999999</c:v>
                </c:pt>
                <c:pt idx="2">
                  <c:v>28.922843880000002</c:v>
                </c:pt>
                <c:pt idx="3">
                  <c:v>29.819274320000005</c:v>
                </c:pt>
                <c:pt idx="4">
                  <c:v>30.715704760000001</c:v>
                </c:pt>
                <c:pt idx="5">
                  <c:v>31.612135200000004</c:v>
                </c:pt>
                <c:pt idx="6">
                  <c:v>32.50856564</c:v>
                </c:pt>
                <c:pt idx="7">
                  <c:v>33.404996080000004</c:v>
                </c:pt>
                <c:pt idx="8">
                  <c:v>34.30142652</c:v>
                </c:pt>
                <c:pt idx="9">
                  <c:v>35.197856960000003</c:v>
                </c:pt>
                <c:pt idx="10">
                  <c:v>36.094287399999999</c:v>
                </c:pt>
                <c:pt idx="11">
                  <c:v>36.990717840000002</c:v>
                </c:pt>
                <c:pt idx="12">
                  <c:v>37.887148280000005</c:v>
                </c:pt>
                <c:pt idx="13">
                  <c:v>38.783578720000001</c:v>
                </c:pt>
                <c:pt idx="14">
                  <c:v>39.680009160000004</c:v>
                </c:pt>
                <c:pt idx="15">
                  <c:v>40.5764396</c:v>
                </c:pt>
                <c:pt idx="16">
                  <c:v>41.472870040000004</c:v>
                </c:pt>
                <c:pt idx="17">
                  <c:v>42.369300480000007</c:v>
                </c:pt>
                <c:pt idx="18">
                  <c:v>43.265730920000003</c:v>
                </c:pt>
                <c:pt idx="19">
                  <c:v>44.162161360000006</c:v>
                </c:pt>
                <c:pt idx="20">
                  <c:v>45.058591800000002</c:v>
                </c:pt>
                <c:pt idx="21">
                  <c:v>45.955022240000005</c:v>
                </c:pt>
                <c:pt idx="22">
                  <c:v>46.851452680000001</c:v>
                </c:pt>
                <c:pt idx="23">
                  <c:v>47.747883120000004</c:v>
                </c:pt>
                <c:pt idx="24">
                  <c:v>48.644313560000008</c:v>
                </c:pt>
                <c:pt idx="25">
                  <c:v>49.540744000000004</c:v>
                </c:pt>
                <c:pt idx="26">
                  <c:v>50.437174440000007</c:v>
                </c:pt>
                <c:pt idx="27">
                  <c:v>51.333604880000003</c:v>
                </c:pt>
                <c:pt idx="28">
                  <c:v>52.230035320000006</c:v>
                </c:pt>
                <c:pt idx="29">
                  <c:v>53.126465760000002</c:v>
                </c:pt>
                <c:pt idx="30">
                  <c:v>54.022896200000005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1-4D22-9C09-1DFB401ACF40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Calibration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Sheet1!$K$5:$K$35</c:f>
              <c:numCache>
                <c:formatCode>General</c:formatCode>
                <c:ptCount val="31"/>
                <c:pt idx="0">
                  <c:v>27.557987000000004</c:v>
                </c:pt>
                <c:pt idx="1">
                  <c:v>28.479874800000005</c:v>
                </c:pt>
                <c:pt idx="2">
                  <c:v>29.401762599999998</c:v>
                </c:pt>
                <c:pt idx="3">
                  <c:v>30.323650399999998</c:v>
                </c:pt>
                <c:pt idx="4">
                  <c:v>31.245538199999999</c:v>
                </c:pt>
                <c:pt idx="5">
                  <c:v>32.167425999999999</c:v>
                </c:pt>
                <c:pt idx="6">
                  <c:v>33.089313799999999</c:v>
                </c:pt>
                <c:pt idx="7">
                  <c:v>34.0112016</c:v>
                </c:pt>
                <c:pt idx="8">
                  <c:v>34.9330894</c:v>
                </c:pt>
                <c:pt idx="9">
                  <c:v>35.8549772</c:v>
                </c:pt>
                <c:pt idx="10">
                  <c:v>36.776865000000001</c:v>
                </c:pt>
                <c:pt idx="11">
                  <c:v>37.698752800000001</c:v>
                </c:pt>
                <c:pt idx="12">
                  <c:v>38.620640600000002</c:v>
                </c:pt>
                <c:pt idx="13">
                  <c:v>39.542528400000002</c:v>
                </c:pt>
                <c:pt idx="14">
                  <c:v>40.464416200000002</c:v>
                </c:pt>
                <c:pt idx="15">
                  <c:v>41.386304000000003</c:v>
                </c:pt>
                <c:pt idx="16">
                  <c:v>42.308191800000003</c:v>
                </c:pt>
                <c:pt idx="17">
                  <c:v>43.230079600000003</c:v>
                </c:pt>
                <c:pt idx="18">
                  <c:v>44.151967400000004</c:v>
                </c:pt>
                <c:pt idx="19">
                  <c:v>45.073855200000004</c:v>
                </c:pt>
                <c:pt idx="20">
                  <c:v>45.995743000000004</c:v>
                </c:pt>
                <c:pt idx="21">
                  <c:v>46.917630800000005</c:v>
                </c:pt>
                <c:pt idx="22">
                  <c:v>47.839518600000005</c:v>
                </c:pt>
                <c:pt idx="23">
                  <c:v>48.761406400000006</c:v>
                </c:pt>
                <c:pt idx="24">
                  <c:v>49.683294200000006</c:v>
                </c:pt>
                <c:pt idx="25">
                  <c:v>50.605182000000006</c:v>
                </c:pt>
                <c:pt idx="26">
                  <c:v>51.527069800000007</c:v>
                </c:pt>
                <c:pt idx="27">
                  <c:v>52.448957600000007</c:v>
                </c:pt>
                <c:pt idx="28">
                  <c:v>53.370845400000007</c:v>
                </c:pt>
                <c:pt idx="29">
                  <c:v>54.292733200000001</c:v>
                </c:pt>
                <c:pt idx="30">
                  <c:v>55.214621000000001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71-4D22-9C09-1DFB401A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34479"/>
        <c:axId val="1174888415"/>
      </c:lineChart>
      <c:lineChart>
        <c:grouping val="standard"/>
        <c:varyColors val="0"/>
        <c:ser>
          <c:idx val="10"/>
          <c:order val="10"/>
          <c:tx>
            <c:strRef>
              <c:f>Sheet1!$L$4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Sheet1!$L$5:$L$35</c:f>
              <c:numCache>
                <c:formatCode>General</c:formatCode>
                <c:ptCount val="31"/>
                <c:pt idx="0">
                  <c:v>0.49079964063647824</c:v>
                </c:pt>
                <c:pt idx="1">
                  <c:v>0.46996009776883096</c:v>
                </c:pt>
                <c:pt idx="2">
                  <c:v>0.45081382835442751</c:v>
                </c:pt>
                <c:pt idx="3">
                  <c:v>0.43358520531834921</c:v>
                </c:pt>
                <c:pt idx="4">
                  <c:v>0.41851112386772893</c:v>
                </c:pt>
                <c:pt idx="5">
                  <c:v>0.40583173782467541</c:v>
                </c:pt>
                <c:pt idx="6">
                  <c:v>0.39577726835337229</c:v>
                </c:pt>
                <c:pt idx="7">
                  <c:v>0.38855154221726079</c:v>
                </c:pt>
                <c:pt idx="8">
                  <c:v>0.3843141473693889</c:v>
                </c:pt>
                <c:pt idx="9">
                  <c:v>0.3831642400744123</c:v>
                </c:pt>
                <c:pt idx="10">
                  <c:v>0.38512947689061333</c:v>
                </c:pt>
                <c:pt idx="11">
                  <c:v>0.39016278802951837</c:v>
                </c:pt>
                <c:pt idx="12">
                  <c:v>0.39814783240724672</c:v>
                </c:pt>
                <c:pt idx="13">
                  <c:v>0.40891172621105609</c:v>
                </c:pt>
                <c:pt idx="14">
                  <c:v>0.42224200561989911</c:v>
                </c:pt>
                <c:pt idx="15">
                  <c:v>0.43790436271133421</c:v>
                </c:pt>
                <c:pt idx="16">
                  <c:v>0.45565837921409624</c:v>
                </c:pt>
                <c:pt idx="17">
                  <c:v>0.47526970691293713</c:v>
                </c:pt>
                <c:pt idx="18">
                  <c:v>0.49651831604170676</c:v>
                </c:pt>
                <c:pt idx="19">
                  <c:v>0.51920322621818482</c:v>
                </c:pt>
                <c:pt idx="20">
                  <c:v>0.54314450209915854</c:v>
                </c:pt>
                <c:pt idx="21">
                  <c:v>0.5681833491932059</c:v>
                </c:pt>
                <c:pt idx="22">
                  <c:v>0.59418102842060461</c:v>
                </c:pt>
                <c:pt idx="23">
                  <c:v>0.62101713250458734</c:v>
                </c:pt>
                <c:pt idx="24">
                  <c:v>0.64858759723584491</c:v>
                </c:pt>
                <c:pt idx="25">
                  <c:v>0.6768026830670868</c:v>
                </c:pt>
                <c:pt idx="26">
                  <c:v>0.70558506249788189</c:v>
                </c:pt>
                <c:pt idx="27">
                  <c:v>0.73486808144602944</c:v>
                </c:pt>
                <c:pt idx="28">
                  <c:v>0.76459422044041714</c:v>
                </c:pt>
                <c:pt idx="29">
                  <c:v>0.79471375653646659</c:v>
                </c:pt>
                <c:pt idx="30">
                  <c:v>0.82518361339789736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492-44AB-B826-38445AFC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4960"/>
        <c:axId val="2121329712"/>
      </c:lineChart>
      <c:catAx>
        <c:axId val="949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Sensor-measured</a:t>
                </a:r>
                <a:r>
                  <a:rPr lang="es-CO" baseline="0"/>
                  <a:t> Temperature </a:t>
                </a:r>
                <a:r>
                  <a:rPr lang="es-CO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auto val="1"/>
        <c:lblAlgn val="ctr"/>
        <c:lblOffset val="100"/>
        <c:noMultiLvlLbl val="1"/>
      </c:catAx>
      <c:valAx>
        <c:axId val="1174888415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</a:t>
                </a:r>
                <a:r>
                  <a:rPr lang="es-C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between"/>
        <c:majorUnit val="5"/>
      </c:valAx>
      <c:valAx>
        <c:axId val="212132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Standard</a:t>
                </a:r>
                <a:r>
                  <a:rPr lang="es-CO" baseline="0"/>
                  <a:t> deviation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464960"/>
        <c:crosses val="max"/>
        <c:crossBetween val="between"/>
      </c:valAx>
      <c:catAx>
        <c:axId val="21204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132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Correction Average Curve at </a:t>
            </a:r>
            <a:r>
              <a:rPr lang="en-US" baseline="0"/>
              <a:t>33mm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9.2065076280415145E-2"/>
                  <c:y val="0.461174491526551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0,896x + 5,1734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27.574006730000001</c:v>
                </c:pt>
                <c:pt idx="1">
                  <c:v>28.470030201999997</c:v>
                </c:pt>
                <c:pt idx="2">
                  <c:v>29.366053674</c:v>
                </c:pt>
                <c:pt idx="3">
                  <c:v>30.262077146000003</c:v>
                </c:pt>
                <c:pt idx="4">
                  <c:v>31.158100617999999</c:v>
                </c:pt>
                <c:pt idx="5">
                  <c:v>32.054124090000002</c:v>
                </c:pt>
                <c:pt idx="6">
                  <c:v>32.950147562000005</c:v>
                </c:pt>
                <c:pt idx="7">
                  <c:v>33.846171033999994</c:v>
                </c:pt>
                <c:pt idx="8">
                  <c:v>34.742194505999997</c:v>
                </c:pt>
                <c:pt idx="9">
                  <c:v>35.638217978000007</c:v>
                </c:pt>
                <c:pt idx="10">
                  <c:v>36.534241449999996</c:v>
                </c:pt>
                <c:pt idx="11">
                  <c:v>37.430264922000006</c:v>
                </c:pt>
                <c:pt idx="12">
                  <c:v>38.326288393999995</c:v>
                </c:pt>
                <c:pt idx="13">
                  <c:v>39.222311865999998</c:v>
                </c:pt>
                <c:pt idx="14">
                  <c:v>40.118335337999994</c:v>
                </c:pt>
                <c:pt idx="15">
                  <c:v>41.014358810000004</c:v>
                </c:pt>
                <c:pt idx="16">
                  <c:v>41.910382282</c:v>
                </c:pt>
                <c:pt idx="17">
                  <c:v>42.806405753999996</c:v>
                </c:pt>
                <c:pt idx="18">
                  <c:v>43.702429226000007</c:v>
                </c:pt>
                <c:pt idx="19">
                  <c:v>44.598452698000003</c:v>
                </c:pt>
                <c:pt idx="20">
                  <c:v>45.494476169999999</c:v>
                </c:pt>
                <c:pt idx="21">
                  <c:v>46.390499641999995</c:v>
                </c:pt>
                <c:pt idx="22">
                  <c:v>47.286523114000005</c:v>
                </c:pt>
                <c:pt idx="23">
                  <c:v>48.182546585999994</c:v>
                </c:pt>
                <c:pt idx="24">
                  <c:v>49.078570058000004</c:v>
                </c:pt>
                <c:pt idx="25">
                  <c:v>49.974593530000007</c:v>
                </c:pt>
                <c:pt idx="26">
                  <c:v>50.870617002000003</c:v>
                </c:pt>
                <c:pt idx="27">
                  <c:v>51.766640473999999</c:v>
                </c:pt>
                <c:pt idx="28">
                  <c:v>52.662663945999995</c:v>
                </c:pt>
                <c:pt idx="29">
                  <c:v>53.558687417999998</c:v>
                </c:pt>
                <c:pt idx="30">
                  <c:v>54.454710890000001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E6-4B09-B85E-BFF7445C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  <c:max val="8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Sensor-measured Temperature °C</a:t>
                </a:r>
              </a:p>
            </c:rich>
          </c:tx>
          <c:layout>
            <c:manualLayout>
              <c:xMode val="edge"/>
              <c:yMode val="edge"/>
              <c:x val="0.39185222457456875"/>
              <c:y val="0.92634466163012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°C</a:t>
                </a: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Correction Average Curve at </a:t>
            </a:r>
            <a:r>
              <a:rPr lang="en-US" baseline="0"/>
              <a:t>33mm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5.8105021564597417E-2"/>
                  <c:y val="0.306119388777606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 baseline="0"/>
                      <a:t>y = 0,224x + 5,1734</a:t>
                    </a:r>
                    <a:endParaRPr lang="en-US" sz="2000"/>
                  </a:p>
                </c:rich>
              </c:tx>
              <c:numFmt formatCode="General" sourceLinked="0"/>
            </c:trendlineLbl>
          </c:trendline>
          <c:xVal>
            <c:numRef>
              <c:f>Sheet1!$A$37:$A$67</c:f>
              <c:numCache>
                <c:formatCode>General</c:formatCode>
                <c:ptCount val="31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116</c:v>
                </c:pt>
                <c:pt idx="5">
                  <c:v>120</c:v>
                </c:pt>
                <c:pt idx="6">
                  <c:v>124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148</c:v>
                </c:pt>
                <c:pt idx="13">
                  <c:v>152</c:v>
                </c:pt>
                <c:pt idx="14">
                  <c:v>156</c:v>
                </c:pt>
                <c:pt idx="15">
                  <c:v>160</c:v>
                </c:pt>
                <c:pt idx="16">
                  <c:v>164</c:v>
                </c:pt>
                <c:pt idx="17">
                  <c:v>168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184</c:v>
                </c:pt>
                <c:pt idx="22">
                  <c:v>188</c:v>
                </c:pt>
                <c:pt idx="23">
                  <c:v>192</c:v>
                </c:pt>
                <c:pt idx="24">
                  <c:v>196</c:v>
                </c:pt>
                <c:pt idx="25">
                  <c:v>200</c:v>
                </c:pt>
                <c:pt idx="26">
                  <c:v>204</c:v>
                </c:pt>
                <c:pt idx="27">
                  <c:v>208</c:v>
                </c:pt>
                <c:pt idx="28">
                  <c:v>212</c:v>
                </c:pt>
                <c:pt idx="29">
                  <c:v>216</c:v>
                </c:pt>
                <c:pt idx="30">
                  <c:v>220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27.574006730000001</c:v>
                </c:pt>
                <c:pt idx="1">
                  <c:v>28.470030201999997</c:v>
                </c:pt>
                <c:pt idx="2">
                  <c:v>29.366053674</c:v>
                </c:pt>
                <c:pt idx="3">
                  <c:v>30.262077146000003</c:v>
                </c:pt>
                <c:pt idx="4">
                  <c:v>31.158100617999999</c:v>
                </c:pt>
                <c:pt idx="5">
                  <c:v>32.054124090000002</c:v>
                </c:pt>
                <c:pt idx="6">
                  <c:v>32.950147562000005</c:v>
                </c:pt>
                <c:pt idx="7">
                  <c:v>33.846171033999994</c:v>
                </c:pt>
                <c:pt idx="8">
                  <c:v>34.742194505999997</c:v>
                </c:pt>
                <c:pt idx="9">
                  <c:v>35.638217978000007</c:v>
                </c:pt>
                <c:pt idx="10">
                  <c:v>36.534241449999996</c:v>
                </c:pt>
                <c:pt idx="11">
                  <c:v>37.430264922000006</c:v>
                </c:pt>
                <c:pt idx="12">
                  <c:v>38.326288393999995</c:v>
                </c:pt>
                <c:pt idx="13">
                  <c:v>39.222311865999998</c:v>
                </c:pt>
                <c:pt idx="14">
                  <c:v>40.118335337999994</c:v>
                </c:pt>
                <c:pt idx="15">
                  <c:v>41.014358810000004</c:v>
                </c:pt>
                <c:pt idx="16">
                  <c:v>41.910382282</c:v>
                </c:pt>
                <c:pt idx="17">
                  <c:v>42.806405753999996</c:v>
                </c:pt>
                <c:pt idx="18">
                  <c:v>43.702429226000007</c:v>
                </c:pt>
                <c:pt idx="19">
                  <c:v>44.598452698000003</c:v>
                </c:pt>
                <c:pt idx="20">
                  <c:v>45.494476169999999</c:v>
                </c:pt>
                <c:pt idx="21">
                  <c:v>46.390499641999995</c:v>
                </c:pt>
                <c:pt idx="22">
                  <c:v>47.286523114000005</c:v>
                </c:pt>
                <c:pt idx="23">
                  <c:v>48.182546585999994</c:v>
                </c:pt>
                <c:pt idx="24">
                  <c:v>49.078570058000004</c:v>
                </c:pt>
                <c:pt idx="25">
                  <c:v>49.974593530000007</c:v>
                </c:pt>
                <c:pt idx="26">
                  <c:v>50.870617002000003</c:v>
                </c:pt>
                <c:pt idx="27">
                  <c:v>51.766640473999999</c:v>
                </c:pt>
                <c:pt idx="28">
                  <c:v>52.662663945999995</c:v>
                </c:pt>
                <c:pt idx="29">
                  <c:v>53.558687417999998</c:v>
                </c:pt>
                <c:pt idx="30">
                  <c:v>54.454710890000001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B-4120-8CA4-F81788958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Sensor-measured Temperature °C</a:t>
                </a:r>
              </a:p>
            </c:rich>
          </c:tx>
          <c:layout>
            <c:manualLayout>
              <c:xMode val="edge"/>
              <c:yMode val="edge"/>
              <c:x val="0.39185222457456875"/>
              <c:y val="0.92634466163012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°C</a:t>
                </a: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316229</xdr:colOff>
      <xdr:row>0</xdr:row>
      <xdr:rowOff>141514</xdr:rowOff>
    </xdr:from>
    <xdr:to>
      <xdr:col>30</xdr:col>
      <xdr:colOff>250370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409E-8432-4446-BDF5-9EE976C4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326570</xdr:colOff>
      <xdr:row>24</xdr:row>
      <xdr:rowOff>0</xdr:rowOff>
    </xdr:from>
    <xdr:to>
      <xdr:col>30</xdr:col>
      <xdr:colOff>217713</xdr:colOff>
      <xdr:row>45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FA05B-0AD1-4340-9A72-1CFD8C85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522515</xdr:colOff>
      <xdr:row>0</xdr:row>
      <xdr:rowOff>185058</xdr:rowOff>
    </xdr:from>
    <xdr:to>
      <xdr:col>46</xdr:col>
      <xdr:colOff>413658</xdr:colOff>
      <xdr:row>22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526E5F-5348-406A-883F-EE4BE601C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BF5-3435-46BC-B09C-1043F700D95F}">
  <dimension ref="A1:N67"/>
  <sheetViews>
    <sheetView tabSelected="1" topLeftCell="P1" zoomScale="70" zoomScaleNormal="70" workbookViewId="0">
      <selection activeCell="AS24" sqref="AS24"/>
    </sheetView>
  </sheetViews>
  <sheetFormatPr defaultRowHeight="14.4" x14ac:dyDescent="0.3"/>
  <cols>
    <col min="1" max="1" width="20.6640625" bestFit="1" customWidth="1"/>
    <col min="2" max="2" width="18.77734375" customWidth="1"/>
    <col min="3" max="3" width="21.109375" customWidth="1"/>
    <col min="4" max="4" width="16.6640625" customWidth="1"/>
    <col min="5" max="11" width="16.21875" customWidth="1"/>
    <col min="12" max="12" width="17.88671875" bestFit="1" customWidth="1"/>
    <col min="14" max="14" width="18.5546875" bestFit="1" customWidth="1"/>
  </cols>
  <sheetData>
    <row r="1" spans="1:14" ht="15" thickBot="1" x14ac:dyDescent="0.35">
      <c r="A1" s="8" t="s">
        <v>13</v>
      </c>
      <c r="B1" s="1"/>
      <c r="C1" s="1"/>
      <c r="D1" s="1"/>
      <c r="E1" s="1"/>
      <c r="F1" s="1"/>
      <c r="G1" s="1"/>
      <c r="H1" s="1"/>
      <c r="I1" s="1"/>
    </row>
    <row r="2" spans="1:14" x14ac:dyDescent="0.3">
      <c r="A2" s="2"/>
      <c r="D2" s="1"/>
      <c r="E2" s="1"/>
      <c r="F2" s="1"/>
      <c r="G2" s="1"/>
      <c r="H2" s="1"/>
      <c r="I2" s="1"/>
      <c r="J2" s="1"/>
      <c r="K2" s="1"/>
      <c r="L2" s="1"/>
    </row>
    <row r="3" spans="1:14" ht="15" thickBot="1" x14ac:dyDescent="0.35"/>
    <row r="4" spans="1:14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6</v>
      </c>
      <c r="G4" s="5" t="s">
        <v>7</v>
      </c>
      <c r="H4" s="5" t="s">
        <v>8</v>
      </c>
      <c r="I4" s="3" t="s">
        <v>9</v>
      </c>
      <c r="J4" s="3" t="s">
        <v>10</v>
      </c>
      <c r="K4" s="5" t="s">
        <v>11</v>
      </c>
      <c r="L4" s="3" t="s">
        <v>12</v>
      </c>
      <c r="N4" s="3" t="s">
        <v>5</v>
      </c>
    </row>
    <row r="5" spans="1:14" x14ac:dyDescent="0.3">
      <c r="A5" s="6">
        <v>25</v>
      </c>
      <c r="B5" s="6">
        <f>($A5*4*0.230092)+4.975072</f>
        <v>27.984272000000001</v>
      </c>
      <c r="C5" s="6">
        <f>($A5*4*0.2275861)+4.61085</f>
        <v>27.36946</v>
      </c>
      <c r="D5" s="6">
        <f>($A5*4*0.2284736)+5.017908</f>
        <v>27.865268</v>
      </c>
      <c r="E5" s="6">
        <f>($A5*4*0.228109)+4.680991</f>
        <v>27.491890999999999</v>
      </c>
      <c r="F5" s="6">
        <f>($A5*4*0.21843601)+5.479107</f>
        <v>27.322707999999999</v>
      </c>
      <c r="G5" s="6">
        <f>($A5*4*0.22591083)+4.397801</f>
        <v>26.988884000000002</v>
      </c>
      <c r="H5" s="6">
        <f>($A5*4*0.22687168)+4.5807903</f>
        <v>27.2679583</v>
      </c>
      <c r="I5" s="6">
        <f>($A5*4*0.1999999)+8.761666</f>
        <v>28.761656000000002</v>
      </c>
      <c r="J5" s="6">
        <f>($A5*4*0.22410761)+4.719222</f>
        <v>27.129983000000003</v>
      </c>
      <c r="K5" s="6">
        <f>($A5*4*0.23047195)+4.510792</f>
        <v>27.557987000000004</v>
      </c>
      <c r="L5" s="4">
        <f>_xlfn.STDEV.P(B5:K5)</f>
        <v>0.49079964063647824</v>
      </c>
      <c r="N5" s="4">
        <f>AVERAGE(B5:K5)</f>
        <v>27.574006730000001</v>
      </c>
    </row>
    <row r="6" spans="1:14" x14ac:dyDescent="0.3">
      <c r="A6" s="6">
        <v>26</v>
      </c>
      <c r="B6" s="6">
        <f t="shared" ref="B6:B35" si="0">($A6*4*0.230092)+4.975072</f>
        <v>28.904640000000001</v>
      </c>
      <c r="C6" s="6">
        <f t="shared" ref="C6:C35" si="1">($A6*4*0.2275861)+4.61085</f>
        <v>28.2798044</v>
      </c>
      <c r="D6" s="6">
        <f t="shared" ref="D6:D35" si="2">($A6*4*0.2284736)+5.017908</f>
        <v>28.779162399999997</v>
      </c>
      <c r="E6" s="6">
        <f t="shared" ref="E6:E35" si="3">($A6*4*0.228109)+4.680991</f>
        <v>28.404326999999999</v>
      </c>
      <c r="F6" s="6">
        <f t="shared" ref="F6:F35" si="4">($A6*4*0.21843601)+5.479107</f>
        <v>28.19645204</v>
      </c>
      <c r="G6" s="6">
        <f t="shared" ref="G6:G35" si="5">($A6*4*0.22591083)+4.397801</f>
        <v>27.892527320000003</v>
      </c>
      <c r="H6" s="6">
        <f t="shared" ref="H6:H35" si="6">($A6*4*0.22687168)+4.5807903</f>
        <v>28.175445019999998</v>
      </c>
      <c r="I6" s="6">
        <f t="shared" ref="I6:I35" si="7">($A6*4*0.1999999)+8.761666</f>
        <v>29.561655600000002</v>
      </c>
      <c r="J6" s="6">
        <f t="shared" ref="J6:J35" si="8">($A6*4*0.22410761)+4.719222</f>
        <v>28.026413439999999</v>
      </c>
      <c r="K6" s="6">
        <f t="shared" ref="K6:K35" si="9">($A6*4*0.23047195)+4.510792</f>
        <v>28.479874800000005</v>
      </c>
      <c r="L6" s="4">
        <f t="shared" ref="L6:L35" si="10">_xlfn.STDEV.P(B6:K6)</f>
        <v>0.46996009776883096</v>
      </c>
      <c r="N6" s="4">
        <f t="shared" ref="N6:N35" si="11">AVERAGE(B6:K6)</f>
        <v>28.470030201999997</v>
      </c>
    </row>
    <row r="7" spans="1:14" x14ac:dyDescent="0.3">
      <c r="A7" s="6">
        <v>27</v>
      </c>
      <c r="B7" s="6">
        <f t="shared" si="0"/>
        <v>29.825008</v>
      </c>
      <c r="C7" s="6">
        <f t="shared" si="1"/>
        <v>29.190148799999999</v>
      </c>
      <c r="D7" s="6">
        <f t="shared" si="2"/>
        <v>29.693056800000001</v>
      </c>
      <c r="E7" s="6">
        <f t="shared" si="3"/>
        <v>29.316762999999998</v>
      </c>
      <c r="F7" s="6">
        <f t="shared" si="4"/>
        <v>29.070196080000002</v>
      </c>
      <c r="G7" s="6">
        <f t="shared" si="5"/>
        <v>28.796170640000003</v>
      </c>
      <c r="H7" s="6">
        <f t="shared" si="6"/>
        <v>29.082931739999999</v>
      </c>
      <c r="I7" s="6">
        <f t="shared" si="7"/>
        <v>30.361655200000001</v>
      </c>
      <c r="J7" s="6">
        <f t="shared" si="8"/>
        <v>28.922843880000002</v>
      </c>
      <c r="K7" s="6">
        <f t="shared" si="9"/>
        <v>29.401762599999998</v>
      </c>
      <c r="L7" s="4">
        <f t="shared" si="10"/>
        <v>0.45081382835442751</v>
      </c>
      <c r="N7" s="4">
        <f t="shared" si="11"/>
        <v>29.366053674</v>
      </c>
    </row>
    <row r="8" spans="1:14" x14ac:dyDescent="0.3">
      <c r="A8" s="6">
        <v>28</v>
      </c>
      <c r="B8" s="6">
        <f t="shared" si="0"/>
        <v>30.745376</v>
      </c>
      <c r="C8" s="6">
        <f t="shared" si="1"/>
        <v>30.100493200000003</v>
      </c>
      <c r="D8" s="6">
        <f t="shared" si="2"/>
        <v>30.606951199999997</v>
      </c>
      <c r="E8" s="6">
        <f t="shared" si="3"/>
        <v>30.229199000000001</v>
      </c>
      <c r="F8" s="6">
        <f t="shared" si="4"/>
        <v>29.943940120000001</v>
      </c>
      <c r="G8" s="6">
        <f t="shared" si="5"/>
        <v>29.69981396</v>
      </c>
      <c r="H8" s="6">
        <f t="shared" si="6"/>
        <v>29.990418460000001</v>
      </c>
      <c r="I8" s="6">
        <f t="shared" si="7"/>
        <v>31.161654800000001</v>
      </c>
      <c r="J8" s="6">
        <f t="shared" si="8"/>
        <v>29.819274320000005</v>
      </c>
      <c r="K8" s="6">
        <f t="shared" si="9"/>
        <v>30.323650399999998</v>
      </c>
      <c r="L8" s="4">
        <f t="shared" si="10"/>
        <v>0.43358520531834921</v>
      </c>
      <c r="N8" s="4">
        <f t="shared" si="11"/>
        <v>30.262077146000003</v>
      </c>
    </row>
    <row r="9" spans="1:14" x14ac:dyDescent="0.3">
      <c r="A9" s="6">
        <v>29</v>
      </c>
      <c r="B9" s="6">
        <f t="shared" si="0"/>
        <v>31.665744</v>
      </c>
      <c r="C9" s="6">
        <f t="shared" si="1"/>
        <v>31.010837600000002</v>
      </c>
      <c r="D9" s="6">
        <f t="shared" si="2"/>
        <v>31.520845600000001</v>
      </c>
      <c r="E9" s="6">
        <f t="shared" si="3"/>
        <v>31.141635000000001</v>
      </c>
      <c r="F9" s="6">
        <f t="shared" si="4"/>
        <v>30.817684159999999</v>
      </c>
      <c r="G9" s="6">
        <f t="shared" si="5"/>
        <v>30.603457280000001</v>
      </c>
      <c r="H9" s="6">
        <f t="shared" si="6"/>
        <v>30.897905179999999</v>
      </c>
      <c r="I9" s="6">
        <f t="shared" si="7"/>
        <v>31.9616544</v>
      </c>
      <c r="J9" s="6">
        <f t="shared" si="8"/>
        <v>30.715704760000001</v>
      </c>
      <c r="K9" s="6">
        <f t="shared" si="9"/>
        <v>31.245538199999999</v>
      </c>
      <c r="L9" s="4">
        <f t="shared" si="10"/>
        <v>0.41851112386772893</v>
      </c>
      <c r="N9" s="4">
        <f t="shared" si="11"/>
        <v>31.158100617999999</v>
      </c>
    </row>
    <row r="10" spans="1:14" x14ac:dyDescent="0.3">
      <c r="A10" s="6">
        <v>30</v>
      </c>
      <c r="B10" s="6">
        <f t="shared" si="0"/>
        <v>32.586112</v>
      </c>
      <c r="C10" s="6">
        <f t="shared" si="1"/>
        <v>31.921182000000002</v>
      </c>
      <c r="D10" s="6">
        <f t="shared" si="2"/>
        <v>32.434739999999998</v>
      </c>
      <c r="E10" s="6">
        <f t="shared" si="3"/>
        <v>32.054071</v>
      </c>
      <c r="F10" s="6">
        <f t="shared" si="4"/>
        <v>31.691428200000001</v>
      </c>
      <c r="G10" s="6">
        <f t="shared" si="5"/>
        <v>31.507100600000001</v>
      </c>
      <c r="H10" s="6">
        <f t="shared" si="6"/>
        <v>31.8053919</v>
      </c>
      <c r="I10" s="6">
        <f t="shared" si="7"/>
        <v>32.761654</v>
      </c>
      <c r="J10" s="6">
        <f t="shared" si="8"/>
        <v>31.612135200000004</v>
      </c>
      <c r="K10" s="6">
        <f t="shared" si="9"/>
        <v>32.167425999999999</v>
      </c>
      <c r="L10" s="4">
        <f t="shared" si="10"/>
        <v>0.40583173782467541</v>
      </c>
      <c r="N10" s="4">
        <f t="shared" si="11"/>
        <v>32.054124090000002</v>
      </c>
    </row>
    <row r="11" spans="1:14" x14ac:dyDescent="0.3">
      <c r="A11" s="6">
        <v>31</v>
      </c>
      <c r="B11" s="6">
        <f t="shared" si="0"/>
        <v>33.506479999999996</v>
      </c>
      <c r="C11" s="6">
        <f t="shared" si="1"/>
        <v>32.831526400000001</v>
      </c>
      <c r="D11" s="6">
        <f t="shared" si="2"/>
        <v>33.348634400000002</v>
      </c>
      <c r="E11" s="6">
        <f t="shared" si="3"/>
        <v>32.966507</v>
      </c>
      <c r="F11" s="6">
        <f t="shared" si="4"/>
        <v>32.565172240000003</v>
      </c>
      <c r="G11" s="6">
        <f t="shared" si="5"/>
        <v>32.410743920000002</v>
      </c>
      <c r="H11" s="6">
        <f t="shared" si="6"/>
        <v>32.712878619999998</v>
      </c>
      <c r="I11" s="6">
        <f t="shared" si="7"/>
        <v>33.5616536</v>
      </c>
      <c r="J11" s="6">
        <f t="shared" si="8"/>
        <v>32.50856564</v>
      </c>
      <c r="K11" s="6">
        <f t="shared" si="9"/>
        <v>33.089313799999999</v>
      </c>
      <c r="L11" s="4">
        <f t="shared" si="10"/>
        <v>0.39577726835337229</v>
      </c>
      <c r="N11" s="4">
        <f t="shared" si="11"/>
        <v>32.950147562000005</v>
      </c>
    </row>
    <row r="12" spans="1:14" x14ac:dyDescent="0.3">
      <c r="A12" s="6">
        <v>32</v>
      </c>
      <c r="B12" s="6">
        <f t="shared" si="0"/>
        <v>34.426848</v>
      </c>
      <c r="C12" s="6">
        <f t="shared" si="1"/>
        <v>33.741870800000001</v>
      </c>
      <c r="D12" s="6">
        <f t="shared" si="2"/>
        <v>34.262528799999998</v>
      </c>
      <c r="E12" s="6">
        <f t="shared" si="3"/>
        <v>33.878943</v>
      </c>
      <c r="F12" s="6">
        <f t="shared" si="4"/>
        <v>33.438916280000001</v>
      </c>
      <c r="G12" s="6">
        <f t="shared" si="5"/>
        <v>33.314387240000002</v>
      </c>
      <c r="H12" s="6">
        <f t="shared" si="6"/>
        <v>33.620365339999999</v>
      </c>
      <c r="I12" s="6">
        <f t="shared" si="7"/>
        <v>34.361653199999999</v>
      </c>
      <c r="J12" s="6">
        <f t="shared" si="8"/>
        <v>33.404996080000004</v>
      </c>
      <c r="K12" s="6">
        <f t="shared" si="9"/>
        <v>34.0112016</v>
      </c>
      <c r="L12" s="4">
        <f t="shared" si="10"/>
        <v>0.38855154221726079</v>
      </c>
      <c r="N12" s="4">
        <f t="shared" si="11"/>
        <v>33.846171033999994</v>
      </c>
    </row>
    <row r="13" spans="1:14" x14ac:dyDescent="0.3">
      <c r="A13" s="6">
        <v>33</v>
      </c>
      <c r="B13" s="6">
        <f t="shared" si="0"/>
        <v>35.347215999999996</v>
      </c>
      <c r="C13" s="6">
        <f t="shared" si="1"/>
        <v>34.652215200000001</v>
      </c>
      <c r="D13" s="6">
        <f t="shared" si="2"/>
        <v>35.176423200000002</v>
      </c>
      <c r="E13" s="6">
        <f t="shared" si="3"/>
        <v>34.791378999999999</v>
      </c>
      <c r="F13" s="6">
        <f t="shared" si="4"/>
        <v>34.312660319999999</v>
      </c>
      <c r="G13" s="6">
        <f t="shared" si="5"/>
        <v>34.218030560000003</v>
      </c>
      <c r="H13" s="6">
        <f t="shared" si="6"/>
        <v>34.527852060000001</v>
      </c>
      <c r="I13" s="6">
        <f t="shared" si="7"/>
        <v>35.161652799999999</v>
      </c>
      <c r="J13" s="6">
        <f t="shared" si="8"/>
        <v>34.30142652</v>
      </c>
      <c r="K13" s="6">
        <f t="shared" si="9"/>
        <v>34.9330894</v>
      </c>
      <c r="L13" s="4">
        <f t="shared" si="10"/>
        <v>0.3843141473693889</v>
      </c>
      <c r="N13" s="4">
        <f t="shared" si="11"/>
        <v>34.742194505999997</v>
      </c>
    </row>
    <row r="14" spans="1:14" x14ac:dyDescent="0.3">
      <c r="A14" s="6">
        <v>34</v>
      </c>
      <c r="B14" s="6">
        <f t="shared" si="0"/>
        <v>36.267583999999999</v>
      </c>
      <c r="C14" s="6">
        <f t="shared" si="1"/>
        <v>35.5625596</v>
      </c>
      <c r="D14" s="6">
        <f t="shared" si="2"/>
        <v>36.090317599999999</v>
      </c>
      <c r="E14" s="6">
        <f t="shared" si="3"/>
        <v>35.703814999999999</v>
      </c>
      <c r="F14" s="6">
        <f t="shared" si="4"/>
        <v>35.186404360000004</v>
      </c>
      <c r="G14" s="6">
        <f t="shared" si="5"/>
        <v>35.121673880000003</v>
      </c>
      <c r="H14" s="6">
        <f t="shared" si="6"/>
        <v>35.435338779999995</v>
      </c>
      <c r="I14" s="6">
        <f t="shared" si="7"/>
        <v>35.961652399999998</v>
      </c>
      <c r="J14" s="6">
        <f t="shared" si="8"/>
        <v>35.197856960000003</v>
      </c>
      <c r="K14" s="6">
        <f t="shared" si="9"/>
        <v>35.8549772</v>
      </c>
      <c r="L14" s="4">
        <f t="shared" si="10"/>
        <v>0.3831642400744123</v>
      </c>
      <c r="N14" s="4">
        <f t="shared" si="11"/>
        <v>35.638217978000007</v>
      </c>
    </row>
    <row r="15" spans="1:14" x14ac:dyDescent="0.3">
      <c r="A15" s="6">
        <v>35</v>
      </c>
      <c r="B15" s="6">
        <f t="shared" si="0"/>
        <v>37.187951999999996</v>
      </c>
      <c r="C15" s="6">
        <f t="shared" si="1"/>
        <v>36.472904</v>
      </c>
      <c r="D15" s="6">
        <f t="shared" si="2"/>
        <v>37.004212000000003</v>
      </c>
      <c r="E15" s="6">
        <f t="shared" si="3"/>
        <v>36.616250999999998</v>
      </c>
      <c r="F15" s="6">
        <f t="shared" si="4"/>
        <v>36.060148400000003</v>
      </c>
      <c r="G15" s="6">
        <f t="shared" si="5"/>
        <v>36.025317200000003</v>
      </c>
      <c r="H15" s="6">
        <f t="shared" si="6"/>
        <v>36.342825500000004</v>
      </c>
      <c r="I15" s="6">
        <f t="shared" si="7"/>
        <v>36.761651999999998</v>
      </c>
      <c r="J15" s="6">
        <f t="shared" si="8"/>
        <v>36.094287399999999</v>
      </c>
      <c r="K15" s="6">
        <f t="shared" si="9"/>
        <v>36.776865000000001</v>
      </c>
      <c r="L15" s="4">
        <f t="shared" si="10"/>
        <v>0.38512947689061333</v>
      </c>
      <c r="N15" s="4">
        <f t="shared" si="11"/>
        <v>36.534241449999996</v>
      </c>
    </row>
    <row r="16" spans="1:14" x14ac:dyDescent="0.3">
      <c r="A16" s="6">
        <v>36</v>
      </c>
      <c r="B16" s="6">
        <f t="shared" si="0"/>
        <v>38.108319999999999</v>
      </c>
      <c r="C16" s="6">
        <f t="shared" si="1"/>
        <v>37.383248399999999</v>
      </c>
      <c r="D16" s="6">
        <f t="shared" si="2"/>
        <v>37.918106399999999</v>
      </c>
      <c r="E16" s="6">
        <f t="shared" si="3"/>
        <v>37.528686999999998</v>
      </c>
      <c r="F16" s="6">
        <f t="shared" si="4"/>
        <v>36.933892440000001</v>
      </c>
      <c r="G16" s="6">
        <f t="shared" si="5"/>
        <v>36.928960520000004</v>
      </c>
      <c r="H16" s="6">
        <f t="shared" si="6"/>
        <v>37.250312219999998</v>
      </c>
      <c r="I16" s="6">
        <f t="shared" si="7"/>
        <v>37.561651599999998</v>
      </c>
      <c r="J16" s="6">
        <f t="shared" si="8"/>
        <v>36.990717840000002</v>
      </c>
      <c r="K16" s="6">
        <f t="shared" si="9"/>
        <v>37.698752800000001</v>
      </c>
      <c r="L16" s="4">
        <f t="shared" si="10"/>
        <v>0.39016278802951837</v>
      </c>
      <c r="N16" s="4">
        <f t="shared" si="11"/>
        <v>37.430264922000006</v>
      </c>
    </row>
    <row r="17" spans="1:14" x14ac:dyDescent="0.3">
      <c r="A17" s="6">
        <v>37</v>
      </c>
      <c r="B17" s="6">
        <f t="shared" si="0"/>
        <v>39.028687999999995</v>
      </c>
      <c r="C17" s="6">
        <f t="shared" si="1"/>
        <v>38.293592799999999</v>
      </c>
      <c r="D17" s="6">
        <f t="shared" si="2"/>
        <v>38.832000799999996</v>
      </c>
      <c r="E17" s="6">
        <f t="shared" si="3"/>
        <v>38.441122999999997</v>
      </c>
      <c r="F17" s="6">
        <f t="shared" si="4"/>
        <v>37.807636479999999</v>
      </c>
      <c r="G17" s="6">
        <f t="shared" si="5"/>
        <v>37.832603840000004</v>
      </c>
      <c r="H17" s="6">
        <f t="shared" si="6"/>
        <v>38.157798939999992</v>
      </c>
      <c r="I17" s="6">
        <f t="shared" si="7"/>
        <v>38.361651200000004</v>
      </c>
      <c r="J17" s="6">
        <f t="shared" si="8"/>
        <v>37.887148280000005</v>
      </c>
      <c r="K17" s="6">
        <f t="shared" si="9"/>
        <v>38.620640600000002</v>
      </c>
      <c r="L17" s="4">
        <f t="shared" si="10"/>
        <v>0.39814783240724672</v>
      </c>
      <c r="N17" s="4">
        <f t="shared" si="11"/>
        <v>38.326288393999995</v>
      </c>
    </row>
    <row r="18" spans="1:14" x14ac:dyDescent="0.3">
      <c r="A18" s="6">
        <v>38</v>
      </c>
      <c r="B18" s="6">
        <f t="shared" si="0"/>
        <v>39.949055999999999</v>
      </c>
      <c r="C18" s="6">
        <f t="shared" si="1"/>
        <v>39.203937199999999</v>
      </c>
      <c r="D18" s="6">
        <f t="shared" si="2"/>
        <v>39.7458952</v>
      </c>
      <c r="E18" s="6">
        <f t="shared" si="3"/>
        <v>39.353558999999997</v>
      </c>
      <c r="F18" s="6">
        <f t="shared" si="4"/>
        <v>38.681380520000005</v>
      </c>
      <c r="G18" s="6">
        <f t="shared" si="5"/>
        <v>38.736247160000005</v>
      </c>
      <c r="H18" s="6">
        <f t="shared" si="6"/>
        <v>39.065285660000001</v>
      </c>
      <c r="I18" s="6">
        <f t="shared" si="7"/>
        <v>39.161650800000004</v>
      </c>
      <c r="J18" s="6">
        <f t="shared" si="8"/>
        <v>38.783578720000001</v>
      </c>
      <c r="K18" s="6">
        <f t="shared" si="9"/>
        <v>39.542528400000002</v>
      </c>
      <c r="L18" s="4">
        <f t="shared" si="10"/>
        <v>0.40891172621105609</v>
      </c>
      <c r="N18" s="4">
        <f t="shared" si="11"/>
        <v>39.222311865999998</v>
      </c>
    </row>
    <row r="19" spans="1:14" x14ac:dyDescent="0.3">
      <c r="A19" s="6">
        <v>39</v>
      </c>
      <c r="B19" s="6">
        <f t="shared" si="0"/>
        <v>40.869423999999995</v>
      </c>
      <c r="C19" s="6">
        <f t="shared" si="1"/>
        <v>40.114281599999998</v>
      </c>
      <c r="D19" s="6">
        <f t="shared" si="2"/>
        <v>40.659789599999996</v>
      </c>
      <c r="E19" s="6">
        <f t="shared" si="3"/>
        <v>40.265994999999997</v>
      </c>
      <c r="F19" s="6">
        <f t="shared" si="4"/>
        <v>39.555124560000003</v>
      </c>
      <c r="G19" s="6">
        <f t="shared" si="5"/>
        <v>39.639890480000005</v>
      </c>
      <c r="H19" s="6">
        <f t="shared" si="6"/>
        <v>39.972772379999995</v>
      </c>
      <c r="I19" s="6">
        <f t="shared" si="7"/>
        <v>39.961650400000003</v>
      </c>
      <c r="J19" s="6">
        <f t="shared" si="8"/>
        <v>39.680009160000004</v>
      </c>
      <c r="K19" s="6">
        <f t="shared" si="9"/>
        <v>40.464416200000002</v>
      </c>
      <c r="L19" s="4">
        <f t="shared" si="10"/>
        <v>0.42224200561989911</v>
      </c>
      <c r="N19" s="4">
        <f t="shared" si="11"/>
        <v>40.118335337999994</v>
      </c>
    </row>
    <row r="20" spans="1:14" x14ac:dyDescent="0.3">
      <c r="A20" s="6">
        <v>40</v>
      </c>
      <c r="B20" s="6">
        <f t="shared" si="0"/>
        <v>41.789791999999998</v>
      </c>
      <c r="C20" s="6">
        <f t="shared" si="1"/>
        <v>41.024625999999998</v>
      </c>
      <c r="D20" s="6">
        <f t="shared" si="2"/>
        <v>41.573684</v>
      </c>
      <c r="E20" s="6">
        <f t="shared" si="3"/>
        <v>41.178430999999996</v>
      </c>
      <c r="F20" s="6">
        <f t="shared" si="4"/>
        <v>40.428868600000001</v>
      </c>
      <c r="G20" s="6">
        <f t="shared" si="5"/>
        <v>40.543533800000006</v>
      </c>
      <c r="H20" s="6">
        <f t="shared" si="6"/>
        <v>40.880259100000004</v>
      </c>
      <c r="I20" s="6">
        <f t="shared" si="7"/>
        <v>40.761650000000003</v>
      </c>
      <c r="J20" s="6">
        <f t="shared" si="8"/>
        <v>40.5764396</v>
      </c>
      <c r="K20" s="6">
        <f t="shared" si="9"/>
        <v>41.386304000000003</v>
      </c>
      <c r="L20" s="4">
        <f t="shared" si="10"/>
        <v>0.43790436271133421</v>
      </c>
      <c r="N20" s="4">
        <f t="shared" si="11"/>
        <v>41.014358810000004</v>
      </c>
    </row>
    <row r="21" spans="1:14" x14ac:dyDescent="0.3">
      <c r="A21" s="6">
        <v>41</v>
      </c>
      <c r="B21" s="6">
        <f t="shared" si="0"/>
        <v>42.710159999999995</v>
      </c>
      <c r="C21" s="6">
        <f t="shared" si="1"/>
        <v>41.934970400000005</v>
      </c>
      <c r="D21" s="6">
        <f t="shared" si="2"/>
        <v>42.487578399999997</v>
      </c>
      <c r="E21" s="6">
        <f t="shared" si="3"/>
        <v>42.090867000000003</v>
      </c>
      <c r="F21" s="6">
        <f t="shared" si="4"/>
        <v>41.30261264</v>
      </c>
      <c r="G21" s="6">
        <f t="shared" si="5"/>
        <v>41.447177119999999</v>
      </c>
      <c r="H21" s="6">
        <f t="shared" si="6"/>
        <v>41.787745819999998</v>
      </c>
      <c r="I21" s="6">
        <f t="shared" si="7"/>
        <v>41.561649600000003</v>
      </c>
      <c r="J21" s="6">
        <f t="shared" si="8"/>
        <v>41.472870040000004</v>
      </c>
      <c r="K21" s="6">
        <f t="shared" si="9"/>
        <v>42.308191800000003</v>
      </c>
      <c r="L21" s="4">
        <f t="shared" si="10"/>
        <v>0.45565837921409624</v>
      </c>
      <c r="N21" s="4">
        <f t="shared" si="11"/>
        <v>41.910382282</v>
      </c>
    </row>
    <row r="22" spans="1:14" x14ac:dyDescent="0.3">
      <c r="A22" s="6">
        <v>42</v>
      </c>
      <c r="B22" s="6">
        <f t="shared" si="0"/>
        <v>43.630527999999998</v>
      </c>
      <c r="C22" s="6">
        <f t="shared" si="1"/>
        <v>42.845314800000004</v>
      </c>
      <c r="D22" s="6">
        <f t="shared" si="2"/>
        <v>43.401472800000001</v>
      </c>
      <c r="E22" s="6">
        <f t="shared" si="3"/>
        <v>43.003303000000002</v>
      </c>
      <c r="F22" s="6">
        <f t="shared" si="4"/>
        <v>42.176356679999998</v>
      </c>
      <c r="G22" s="6">
        <f t="shared" si="5"/>
        <v>42.35082044</v>
      </c>
      <c r="H22" s="6">
        <f t="shared" si="6"/>
        <v>42.695232539999992</v>
      </c>
      <c r="I22" s="6">
        <f t="shared" si="7"/>
        <v>42.361649200000002</v>
      </c>
      <c r="J22" s="6">
        <f t="shared" si="8"/>
        <v>42.369300480000007</v>
      </c>
      <c r="K22" s="6">
        <f t="shared" si="9"/>
        <v>43.230079600000003</v>
      </c>
      <c r="L22" s="4">
        <f t="shared" si="10"/>
        <v>0.47526970691293713</v>
      </c>
      <c r="N22" s="4">
        <f t="shared" si="11"/>
        <v>42.806405753999996</v>
      </c>
    </row>
    <row r="23" spans="1:14" x14ac:dyDescent="0.3">
      <c r="A23" s="6">
        <v>43</v>
      </c>
      <c r="B23" s="6">
        <f t="shared" si="0"/>
        <v>44.550895999999995</v>
      </c>
      <c r="C23" s="6">
        <f t="shared" si="1"/>
        <v>43.755659200000004</v>
      </c>
      <c r="D23" s="6">
        <f t="shared" si="2"/>
        <v>44.315367199999997</v>
      </c>
      <c r="E23" s="6">
        <f t="shared" si="3"/>
        <v>43.915739000000002</v>
      </c>
      <c r="F23" s="6">
        <f t="shared" si="4"/>
        <v>43.050100720000003</v>
      </c>
      <c r="G23" s="6">
        <f t="shared" si="5"/>
        <v>43.25446376</v>
      </c>
      <c r="H23" s="6">
        <f t="shared" si="6"/>
        <v>43.602719260000001</v>
      </c>
      <c r="I23" s="6">
        <f t="shared" si="7"/>
        <v>43.161648800000002</v>
      </c>
      <c r="J23" s="6">
        <f t="shared" si="8"/>
        <v>43.265730920000003</v>
      </c>
      <c r="K23" s="6">
        <f t="shared" si="9"/>
        <v>44.151967400000004</v>
      </c>
      <c r="L23" s="4">
        <f t="shared" si="10"/>
        <v>0.49651831604170676</v>
      </c>
      <c r="N23" s="4">
        <f t="shared" si="11"/>
        <v>43.702429226000007</v>
      </c>
    </row>
    <row r="24" spans="1:14" x14ac:dyDescent="0.3">
      <c r="A24" s="6">
        <v>44</v>
      </c>
      <c r="B24" s="6">
        <f t="shared" si="0"/>
        <v>45.471263999999998</v>
      </c>
      <c r="C24" s="6">
        <f t="shared" si="1"/>
        <v>44.666003600000003</v>
      </c>
      <c r="D24" s="6">
        <f t="shared" si="2"/>
        <v>45.229261600000001</v>
      </c>
      <c r="E24" s="6">
        <f t="shared" si="3"/>
        <v>44.828175000000002</v>
      </c>
      <c r="F24" s="6">
        <f t="shared" si="4"/>
        <v>43.923844760000001</v>
      </c>
      <c r="G24" s="6">
        <f t="shared" si="5"/>
        <v>44.158107080000001</v>
      </c>
      <c r="H24" s="6">
        <f t="shared" si="6"/>
        <v>44.510205979999995</v>
      </c>
      <c r="I24" s="6">
        <f t="shared" si="7"/>
        <v>43.961648400000001</v>
      </c>
      <c r="J24" s="6">
        <f t="shared" si="8"/>
        <v>44.162161360000006</v>
      </c>
      <c r="K24" s="6">
        <f t="shared" si="9"/>
        <v>45.073855200000004</v>
      </c>
      <c r="L24" s="4">
        <f t="shared" si="10"/>
        <v>0.51920322621818482</v>
      </c>
      <c r="N24" s="4">
        <f t="shared" si="11"/>
        <v>44.598452698000003</v>
      </c>
    </row>
    <row r="25" spans="1:14" x14ac:dyDescent="0.3">
      <c r="A25" s="6">
        <v>45</v>
      </c>
      <c r="B25" s="6">
        <f t="shared" si="0"/>
        <v>46.391631999999994</v>
      </c>
      <c r="C25" s="6">
        <f t="shared" si="1"/>
        <v>45.576348000000003</v>
      </c>
      <c r="D25" s="6">
        <f t="shared" si="2"/>
        <v>46.143155999999998</v>
      </c>
      <c r="E25" s="6">
        <f t="shared" si="3"/>
        <v>45.740611000000001</v>
      </c>
      <c r="F25" s="6">
        <f t="shared" si="4"/>
        <v>44.7975888</v>
      </c>
      <c r="G25" s="6">
        <f t="shared" si="5"/>
        <v>45.061750400000001</v>
      </c>
      <c r="H25" s="6">
        <f t="shared" si="6"/>
        <v>45.417692700000003</v>
      </c>
      <c r="I25" s="6">
        <f t="shared" si="7"/>
        <v>44.761648000000001</v>
      </c>
      <c r="J25" s="6">
        <f t="shared" si="8"/>
        <v>45.058591800000002</v>
      </c>
      <c r="K25" s="6">
        <f t="shared" si="9"/>
        <v>45.995743000000004</v>
      </c>
      <c r="L25" s="4">
        <f t="shared" si="10"/>
        <v>0.54314450209915854</v>
      </c>
      <c r="N25" s="4">
        <f t="shared" si="11"/>
        <v>45.494476169999999</v>
      </c>
    </row>
    <row r="26" spans="1:14" x14ac:dyDescent="0.3">
      <c r="A26" s="6">
        <v>46</v>
      </c>
      <c r="B26" s="6">
        <f t="shared" si="0"/>
        <v>47.311999999999998</v>
      </c>
      <c r="C26" s="6">
        <f t="shared" si="1"/>
        <v>46.486692400000003</v>
      </c>
      <c r="D26" s="6">
        <f t="shared" si="2"/>
        <v>47.057050400000001</v>
      </c>
      <c r="E26" s="6">
        <f t="shared" si="3"/>
        <v>46.653047000000001</v>
      </c>
      <c r="F26" s="6">
        <f t="shared" si="4"/>
        <v>45.671332840000005</v>
      </c>
      <c r="G26" s="6">
        <f t="shared" si="5"/>
        <v>45.965393720000002</v>
      </c>
      <c r="H26" s="6">
        <f t="shared" si="6"/>
        <v>46.325179419999998</v>
      </c>
      <c r="I26" s="6">
        <f t="shared" si="7"/>
        <v>45.561647600000001</v>
      </c>
      <c r="J26" s="6">
        <f t="shared" si="8"/>
        <v>45.955022240000005</v>
      </c>
      <c r="K26" s="6">
        <f t="shared" si="9"/>
        <v>46.917630800000005</v>
      </c>
      <c r="L26" s="4">
        <f t="shared" si="10"/>
        <v>0.5681833491932059</v>
      </c>
      <c r="N26" s="4">
        <f t="shared" si="11"/>
        <v>46.390499641999995</v>
      </c>
    </row>
    <row r="27" spans="1:14" x14ac:dyDescent="0.3">
      <c r="A27" s="6">
        <v>47</v>
      </c>
      <c r="B27" s="6">
        <f t="shared" si="0"/>
        <v>48.232367999999994</v>
      </c>
      <c r="C27" s="6">
        <f t="shared" si="1"/>
        <v>47.397036800000002</v>
      </c>
      <c r="D27" s="6">
        <f t="shared" si="2"/>
        <v>47.970944799999998</v>
      </c>
      <c r="E27" s="6">
        <f t="shared" si="3"/>
        <v>47.565483</v>
      </c>
      <c r="F27" s="6">
        <f t="shared" si="4"/>
        <v>46.545076880000003</v>
      </c>
      <c r="G27" s="6">
        <f t="shared" si="5"/>
        <v>46.869037040000002</v>
      </c>
      <c r="H27" s="6">
        <f t="shared" si="6"/>
        <v>47.232666139999992</v>
      </c>
      <c r="I27" s="6">
        <f t="shared" si="7"/>
        <v>46.3616472</v>
      </c>
      <c r="J27" s="6">
        <f t="shared" si="8"/>
        <v>46.851452680000001</v>
      </c>
      <c r="K27" s="6">
        <f t="shared" si="9"/>
        <v>47.839518600000005</v>
      </c>
      <c r="L27" s="4">
        <f t="shared" si="10"/>
        <v>0.59418102842060461</v>
      </c>
      <c r="N27" s="4">
        <f t="shared" si="11"/>
        <v>47.286523114000005</v>
      </c>
    </row>
    <row r="28" spans="1:14" x14ac:dyDescent="0.3">
      <c r="A28" s="6">
        <v>48</v>
      </c>
      <c r="B28" s="6">
        <f t="shared" si="0"/>
        <v>49.152735999999997</v>
      </c>
      <c r="C28" s="6">
        <f t="shared" si="1"/>
        <v>48.307381200000002</v>
      </c>
      <c r="D28" s="6">
        <f t="shared" si="2"/>
        <v>48.884839199999995</v>
      </c>
      <c r="E28" s="6">
        <f t="shared" si="3"/>
        <v>48.477919</v>
      </c>
      <c r="F28" s="6">
        <f t="shared" si="4"/>
        <v>47.418820920000002</v>
      </c>
      <c r="G28" s="6">
        <f t="shared" si="5"/>
        <v>47.772680360000003</v>
      </c>
      <c r="H28" s="6">
        <f t="shared" si="6"/>
        <v>48.140152860000001</v>
      </c>
      <c r="I28" s="6">
        <f t="shared" si="7"/>
        <v>47.1616468</v>
      </c>
      <c r="J28" s="6">
        <f t="shared" si="8"/>
        <v>47.747883120000004</v>
      </c>
      <c r="K28" s="6">
        <f t="shared" si="9"/>
        <v>48.761406400000006</v>
      </c>
      <c r="L28" s="4">
        <f t="shared" si="10"/>
        <v>0.62101713250458734</v>
      </c>
      <c r="N28" s="4">
        <f t="shared" si="11"/>
        <v>48.182546585999994</v>
      </c>
    </row>
    <row r="29" spans="1:14" x14ac:dyDescent="0.3">
      <c r="A29" s="6">
        <v>49</v>
      </c>
      <c r="B29" s="6">
        <f t="shared" si="0"/>
        <v>50.073103999999994</v>
      </c>
      <c r="C29" s="6">
        <f t="shared" si="1"/>
        <v>49.217725600000001</v>
      </c>
      <c r="D29" s="6">
        <f t="shared" si="2"/>
        <v>49.798733599999998</v>
      </c>
      <c r="E29" s="6">
        <f t="shared" si="3"/>
        <v>49.390355</v>
      </c>
      <c r="F29" s="6">
        <f t="shared" si="4"/>
        <v>48.29256496</v>
      </c>
      <c r="G29" s="6">
        <f t="shared" si="5"/>
        <v>48.676323680000003</v>
      </c>
      <c r="H29" s="6">
        <f t="shared" si="6"/>
        <v>49.047639579999995</v>
      </c>
      <c r="I29" s="6">
        <f t="shared" si="7"/>
        <v>47.961646399999999</v>
      </c>
      <c r="J29" s="6">
        <f t="shared" si="8"/>
        <v>48.644313560000008</v>
      </c>
      <c r="K29" s="6">
        <f t="shared" si="9"/>
        <v>49.683294200000006</v>
      </c>
      <c r="L29" s="4">
        <f t="shared" si="10"/>
        <v>0.64858759723584491</v>
      </c>
      <c r="N29" s="4">
        <f t="shared" si="11"/>
        <v>49.078570058000004</v>
      </c>
    </row>
    <row r="30" spans="1:14" x14ac:dyDescent="0.3">
      <c r="A30" s="6">
        <v>50</v>
      </c>
      <c r="B30" s="6">
        <f t="shared" si="0"/>
        <v>50.993471999999997</v>
      </c>
      <c r="C30" s="6">
        <f t="shared" si="1"/>
        <v>50.128070000000001</v>
      </c>
      <c r="D30" s="6">
        <f t="shared" si="2"/>
        <v>50.712627999999995</v>
      </c>
      <c r="E30" s="6">
        <f t="shared" si="3"/>
        <v>50.302790999999999</v>
      </c>
      <c r="F30" s="6">
        <f t="shared" si="4"/>
        <v>49.166308999999998</v>
      </c>
      <c r="G30" s="6">
        <f t="shared" si="5"/>
        <v>49.579967000000003</v>
      </c>
      <c r="H30" s="6">
        <f t="shared" si="6"/>
        <v>49.955126300000003</v>
      </c>
      <c r="I30" s="6">
        <f t="shared" si="7"/>
        <v>48.761645999999999</v>
      </c>
      <c r="J30" s="6">
        <f t="shared" si="8"/>
        <v>49.540744000000004</v>
      </c>
      <c r="K30" s="6">
        <f t="shared" si="9"/>
        <v>50.605182000000006</v>
      </c>
      <c r="L30" s="4">
        <f t="shared" si="10"/>
        <v>0.6768026830670868</v>
      </c>
      <c r="N30" s="4">
        <f t="shared" si="11"/>
        <v>49.974593530000007</v>
      </c>
    </row>
    <row r="31" spans="1:14" x14ac:dyDescent="0.3">
      <c r="A31" s="6">
        <v>51</v>
      </c>
      <c r="B31" s="6">
        <f t="shared" si="0"/>
        <v>51.913839999999993</v>
      </c>
      <c r="C31" s="6">
        <f t="shared" si="1"/>
        <v>51.038414400000001</v>
      </c>
      <c r="D31" s="6">
        <f t="shared" si="2"/>
        <v>51.626522399999999</v>
      </c>
      <c r="E31" s="6">
        <f t="shared" si="3"/>
        <v>51.215226999999999</v>
      </c>
      <c r="F31" s="6">
        <f t="shared" si="4"/>
        <v>50.040053040000004</v>
      </c>
      <c r="G31" s="6">
        <f t="shared" si="5"/>
        <v>50.483610320000004</v>
      </c>
      <c r="H31" s="6">
        <f t="shared" si="6"/>
        <v>50.862613019999998</v>
      </c>
      <c r="I31" s="6">
        <f t="shared" si="7"/>
        <v>49.561645599999999</v>
      </c>
      <c r="J31" s="6">
        <f t="shared" si="8"/>
        <v>50.437174440000007</v>
      </c>
      <c r="K31" s="6">
        <f t="shared" si="9"/>
        <v>51.527069800000007</v>
      </c>
      <c r="L31" s="4">
        <f t="shared" si="10"/>
        <v>0.70558506249788189</v>
      </c>
      <c r="N31" s="4">
        <f t="shared" si="11"/>
        <v>50.870617002000003</v>
      </c>
    </row>
    <row r="32" spans="1:14" x14ac:dyDescent="0.3">
      <c r="A32" s="6">
        <v>52</v>
      </c>
      <c r="B32" s="6">
        <f t="shared" si="0"/>
        <v>52.834207999999997</v>
      </c>
      <c r="C32" s="6">
        <f t="shared" si="1"/>
        <v>51.9487588</v>
      </c>
      <c r="D32" s="6">
        <f t="shared" si="2"/>
        <v>52.540416799999996</v>
      </c>
      <c r="E32" s="6">
        <f t="shared" si="3"/>
        <v>52.127662999999998</v>
      </c>
      <c r="F32" s="6">
        <f t="shared" si="4"/>
        <v>50.913797080000002</v>
      </c>
      <c r="G32" s="6">
        <f t="shared" si="5"/>
        <v>51.387253640000004</v>
      </c>
      <c r="H32" s="6">
        <f t="shared" si="6"/>
        <v>51.770099739999992</v>
      </c>
      <c r="I32" s="6">
        <f t="shared" si="7"/>
        <v>50.361645199999998</v>
      </c>
      <c r="J32" s="6">
        <f t="shared" si="8"/>
        <v>51.333604880000003</v>
      </c>
      <c r="K32" s="6">
        <f t="shared" si="9"/>
        <v>52.448957600000007</v>
      </c>
      <c r="L32" s="4">
        <f t="shared" si="10"/>
        <v>0.73486808144602944</v>
      </c>
      <c r="N32" s="4">
        <f t="shared" si="11"/>
        <v>51.766640473999999</v>
      </c>
    </row>
    <row r="33" spans="1:14" x14ac:dyDescent="0.3">
      <c r="A33" s="6">
        <v>53</v>
      </c>
      <c r="B33" s="6">
        <f t="shared" si="0"/>
        <v>53.754575999999993</v>
      </c>
      <c r="C33" s="6">
        <f t="shared" si="1"/>
        <v>52.8591032</v>
      </c>
      <c r="D33" s="6">
        <f t="shared" si="2"/>
        <v>53.454311199999999</v>
      </c>
      <c r="E33" s="6">
        <f t="shared" si="3"/>
        <v>53.040098999999998</v>
      </c>
      <c r="F33" s="6">
        <f t="shared" si="4"/>
        <v>51.78754112</v>
      </c>
      <c r="G33" s="6">
        <f t="shared" si="5"/>
        <v>52.290896960000005</v>
      </c>
      <c r="H33" s="6">
        <f t="shared" si="6"/>
        <v>52.677586460000001</v>
      </c>
      <c r="I33" s="6">
        <f t="shared" si="7"/>
        <v>51.161644799999998</v>
      </c>
      <c r="J33" s="6">
        <f t="shared" si="8"/>
        <v>52.230035320000006</v>
      </c>
      <c r="K33" s="6">
        <f t="shared" si="9"/>
        <v>53.370845400000007</v>
      </c>
      <c r="L33" s="4">
        <f t="shared" si="10"/>
        <v>0.76459422044041714</v>
      </c>
      <c r="N33" s="4">
        <f t="shared" si="11"/>
        <v>52.662663945999995</v>
      </c>
    </row>
    <row r="34" spans="1:14" x14ac:dyDescent="0.3">
      <c r="A34" s="6">
        <v>54</v>
      </c>
      <c r="B34" s="6">
        <f t="shared" si="0"/>
        <v>54.674943999999996</v>
      </c>
      <c r="C34" s="6">
        <f t="shared" si="1"/>
        <v>53.769447599999999</v>
      </c>
      <c r="D34" s="6">
        <f t="shared" si="2"/>
        <v>54.368205599999996</v>
      </c>
      <c r="E34" s="6">
        <f t="shared" si="3"/>
        <v>53.952534999999997</v>
      </c>
      <c r="F34" s="6">
        <f t="shared" si="4"/>
        <v>52.661285160000006</v>
      </c>
      <c r="G34" s="6">
        <f t="shared" si="5"/>
        <v>53.194540280000005</v>
      </c>
      <c r="H34" s="6">
        <f t="shared" si="6"/>
        <v>53.585073179999995</v>
      </c>
      <c r="I34" s="6">
        <f t="shared" si="7"/>
        <v>51.961644399999997</v>
      </c>
      <c r="J34" s="6">
        <f t="shared" si="8"/>
        <v>53.126465760000002</v>
      </c>
      <c r="K34" s="6">
        <f t="shared" si="9"/>
        <v>54.292733200000001</v>
      </c>
      <c r="L34" s="4">
        <f t="shared" si="10"/>
        <v>0.79471375653646659</v>
      </c>
      <c r="N34" s="4">
        <f t="shared" si="11"/>
        <v>53.558687417999998</v>
      </c>
    </row>
    <row r="35" spans="1:14" ht="15" thickBot="1" x14ac:dyDescent="0.35">
      <c r="A35" s="7">
        <v>55</v>
      </c>
      <c r="B35" s="7">
        <f t="shared" si="0"/>
        <v>55.595311999999993</v>
      </c>
      <c r="C35" s="7">
        <f t="shared" si="1"/>
        <v>54.679791999999999</v>
      </c>
      <c r="D35" s="7">
        <f t="shared" si="2"/>
        <v>55.2821</v>
      </c>
      <c r="E35" s="7">
        <f t="shared" si="3"/>
        <v>54.864970999999997</v>
      </c>
      <c r="F35" s="7">
        <f t="shared" si="4"/>
        <v>53.535029200000004</v>
      </c>
      <c r="G35" s="7">
        <f t="shared" si="5"/>
        <v>54.098183600000006</v>
      </c>
      <c r="H35" s="7">
        <f t="shared" si="6"/>
        <v>54.492559900000003</v>
      </c>
      <c r="I35" s="7">
        <f t="shared" si="7"/>
        <v>52.761643999999997</v>
      </c>
      <c r="J35" s="7">
        <f t="shared" si="8"/>
        <v>54.022896200000005</v>
      </c>
      <c r="K35" s="7">
        <f t="shared" si="9"/>
        <v>55.214621000000001</v>
      </c>
      <c r="L35" s="9">
        <f t="shared" si="10"/>
        <v>0.82518361339789736</v>
      </c>
      <c r="N35" s="9">
        <f t="shared" si="11"/>
        <v>54.454710890000001</v>
      </c>
    </row>
    <row r="37" spans="1:14" x14ac:dyDescent="0.3">
      <c r="A37">
        <f>4*A5</f>
        <v>100</v>
      </c>
    </row>
    <row r="38" spans="1:14" x14ac:dyDescent="0.3">
      <c r="A38">
        <f t="shared" ref="A38:A67" si="12">4*A6</f>
        <v>104</v>
      </c>
    </row>
    <row r="39" spans="1:14" x14ac:dyDescent="0.3">
      <c r="A39">
        <f t="shared" si="12"/>
        <v>108</v>
      </c>
    </row>
    <row r="40" spans="1:14" x14ac:dyDescent="0.3">
      <c r="A40">
        <f t="shared" si="12"/>
        <v>112</v>
      </c>
    </row>
    <row r="41" spans="1:14" x14ac:dyDescent="0.3">
      <c r="A41">
        <f t="shared" si="12"/>
        <v>116</v>
      </c>
    </row>
    <row r="42" spans="1:14" x14ac:dyDescent="0.3">
      <c r="A42">
        <f t="shared" si="12"/>
        <v>120</v>
      </c>
    </row>
    <row r="43" spans="1:14" x14ac:dyDescent="0.3">
      <c r="A43">
        <f t="shared" si="12"/>
        <v>124</v>
      </c>
    </row>
    <row r="44" spans="1:14" x14ac:dyDescent="0.3">
      <c r="A44">
        <f t="shared" si="12"/>
        <v>128</v>
      </c>
    </row>
    <row r="45" spans="1:14" x14ac:dyDescent="0.3">
      <c r="A45">
        <f t="shared" si="12"/>
        <v>132</v>
      </c>
    </row>
    <row r="46" spans="1:14" x14ac:dyDescent="0.3">
      <c r="A46">
        <f t="shared" si="12"/>
        <v>136</v>
      </c>
    </row>
    <row r="47" spans="1:14" x14ac:dyDescent="0.3">
      <c r="A47">
        <f t="shared" si="12"/>
        <v>140</v>
      </c>
    </row>
    <row r="48" spans="1:14" x14ac:dyDescent="0.3">
      <c r="A48">
        <f t="shared" si="12"/>
        <v>144</v>
      </c>
    </row>
    <row r="49" spans="1:1" x14ac:dyDescent="0.3">
      <c r="A49">
        <f t="shared" si="12"/>
        <v>148</v>
      </c>
    </row>
    <row r="50" spans="1:1" x14ac:dyDescent="0.3">
      <c r="A50">
        <f t="shared" si="12"/>
        <v>152</v>
      </c>
    </row>
    <row r="51" spans="1:1" x14ac:dyDescent="0.3">
      <c r="A51">
        <f t="shared" si="12"/>
        <v>156</v>
      </c>
    </row>
    <row r="52" spans="1:1" x14ac:dyDescent="0.3">
      <c r="A52">
        <f t="shared" si="12"/>
        <v>160</v>
      </c>
    </row>
    <row r="53" spans="1:1" x14ac:dyDescent="0.3">
      <c r="A53">
        <f t="shared" si="12"/>
        <v>164</v>
      </c>
    </row>
    <row r="54" spans="1:1" x14ac:dyDescent="0.3">
      <c r="A54">
        <f t="shared" si="12"/>
        <v>168</v>
      </c>
    </row>
    <row r="55" spans="1:1" x14ac:dyDescent="0.3">
      <c r="A55">
        <f t="shared" si="12"/>
        <v>172</v>
      </c>
    </row>
    <row r="56" spans="1:1" x14ac:dyDescent="0.3">
      <c r="A56">
        <f t="shared" si="12"/>
        <v>176</v>
      </c>
    </row>
    <row r="57" spans="1:1" x14ac:dyDescent="0.3">
      <c r="A57">
        <f t="shared" si="12"/>
        <v>180</v>
      </c>
    </row>
    <row r="58" spans="1:1" x14ac:dyDescent="0.3">
      <c r="A58">
        <f t="shared" si="12"/>
        <v>184</v>
      </c>
    </row>
    <row r="59" spans="1:1" x14ac:dyDescent="0.3">
      <c r="A59">
        <f t="shared" si="12"/>
        <v>188</v>
      </c>
    </row>
    <row r="60" spans="1:1" x14ac:dyDescent="0.3">
      <c r="A60">
        <f t="shared" si="12"/>
        <v>192</v>
      </c>
    </row>
    <row r="61" spans="1:1" x14ac:dyDescent="0.3">
      <c r="A61">
        <f t="shared" si="12"/>
        <v>196</v>
      </c>
    </row>
    <row r="62" spans="1:1" x14ac:dyDescent="0.3">
      <c r="A62">
        <f t="shared" si="12"/>
        <v>200</v>
      </c>
    </row>
    <row r="63" spans="1:1" x14ac:dyDescent="0.3">
      <c r="A63">
        <f t="shared" si="12"/>
        <v>204</v>
      </c>
    </row>
    <row r="64" spans="1:1" x14ac:dyDescent="0.3">
      <c r="A64">
        <f t="shared" si="12"/>
        <v>208</v>
      </c>
    </row>
    <row r="65" spans="1:1" x14ac:dyDescent="0.3">
      <c r="A65">
        <f t="shared" si="12"/>
        <v>212</v>
      </c>
    </row>
    <row r="66" spans="1:1" x14ac:dyDescent="0.3">
      <c r="A66">
        <f t="shared" si="12"/>
        <v>216</v>
      </c>
    </row>
    <row r="67" spans="1:1" x14ac:dyDescent="0.3">
      <c r="A67">
        <f t="shared" si="12"/>
        <v>220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2020-09-24T15:36:11Z</dcterms:created>
  <dcterms:modified xsi:type="dcterms:W3CDTF">2020-11-06T17:13:10Z</dcterms:modified>
</cp:coreProperties>
</file>