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f.osma43\Desktop\"/>
    </mc:Choice>
  </mc:AlternateContent>
  <xr:revisionPtr revIDLastSave="0" documentId="13_ncr:1_{83B8557C-35B7-474A-BE7F-4BBF4B55AEB3}" xr6:coauthVersionLast="47" xr6:coauthVersionMax="47" xr10:uidLastSave="{00000000-0000-0000-0000-000000000000}"/>
  <bookViews>
    <workbookView xWindow="-108" yWindow="-108" windowWidth="23256" windowHeight="13896" xr2:uid="{60AC899D-CEC9-114A-A349-C7F86B9EB76E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43" i="1" l="1"/>
  <c r="H44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9" i="1"/>
  <c r="H11" i="1"/>
  <c r="H12" i="1"/>
  <c r="H13" i="1"/>
  <c r="H14" i="1"/>
  <c r="H15" i="1"/>
  <c r="H20" i="1"/>
  <c r="H33" i="1"/>
  <c r="H36" i="1"/>
  <c r="H39" i="1" l="1"/>
  <c r="H37" i="1"/>
  <c r="H38" i="1"/>
  <c r="H27" i="1"/>
  <c r="H40" i="1"/>
  <c r="H42" i="1"/>
  <c r="H41" i="1"/>
  <c r="H34" i="1"/>
  <c r="H32" i="1"/>
  <c r="H31" i="1"/>
  <c r="H29" i="1"/>
  <c r="H35" i="1"/>
  <c r="H30" i="1"/>
  <c r="H10" i="1"/>
  <c r="H28" i="1"/>
  <c r="H26" i="1"/>
  <c r="H25" i="1"/>
  <c r="H24" i="1"/>
  <c r="H23" i="1"/>
  <c r="H22" i="1"/>
  <c r="H21" i="1"/>
  <c r="H17" i="1"/>
  <c r="H16" i="1"/>
  <c r="H19" i="1"/>
  <c r="H18" i="1"/>
  <c r="H9" i="1"/>
  <c r="H45" i="1" l="1"/>
</calcChain>
</file>

<file path=xl/sharedStrings.xml><?xml version="1.0" encoding="utf-8"?>
<sst xmlns="http://schemas.openxmlformats.org/spreadsheetml/2006/main" count="93" uniqueCount="67">
  <si>
    <t>Item</t>
  </si>
  <si>
    <t>Referencia</t>
  </si>
  <si>
    <t>Horas en uso</t>
  </si>
  <si>
    <t>Minutos en uso</t>
  </si>
  <si>
    <t xml:space="preserve">Microscopio </t>
  </si>
  <si>
    <t xml:space="preserve">Centrifugadora SORVALL pico </t>
  </si>
  <si>
    <t>00360000515</t>
  </si>
  <si>
    <t>00360006186</t>
  </si>
  <si>
    <t>020210000200</t>
  </si>
  <si>
    <t>020210000105</t>
  </si>
  <si>
    <t>Limpiador Ultrasónico Intertek</t>
  </si>
  <si>
    <t>Balanza FULLER</t>
  </si>
  <si>
    <t>Espectrofotómetro Thermo Scientific Genesys 10S UV-Vis</t>
  </si>
  <si>
    <t>Mezcladora DLAB OS40-Pro</t>
  </si>
  <si>
    <t>00360006322</t>
  </si>
  <si>
    <t>00360006317</t>
  </si>
  <si>
    <t>Medidor de pH/ion de precisión Bante (Medición Cadmio)</t>
  </si>
  <si>
    <t>Nombre</t>
  </si>
  <si>
    <t>Mezcladora Vortex V-1 plus</t>
  </si>
  <si>
    <t xml:space="preserve">Agitador magnético </t>
  </si>
  <si>
    <t xml:space="preserve">Bomba peristaltica LEAD FLUID </t>
  </si>
  <si>
    <t xml:space="preserve">0370000140 </t>
  </si>
  <si>
    <t xml:space="preserve">0370000141 </t>
  </si>
  <si>
    <t>020210000088</t>
  </si>
  <si>
    <t>0360006321</t>
  </si>
  <si>
    <t>0360000383</t>
  </si>
  <si>
    <t>0360006320</t>
  </si>
  <si>
    <t>0370000139</t>
  </si>
  <si>
    <t>018000000112</t>
  </si>
  <si>
    <t>0360003174</t>
  </si>
  <si>
    <t>01150117893</t>
  </si>
  <si>
    <t xml:space="preserve">Nevera </t>
  </si>
  <si>
    <t xml:space="preserve">Microondas Panasonic </t>
  </si>
  <si>
    <t>01020315010055</t>
  </si>
  <si>
    <t xml:space="preserve">Microscopio Automatizado </t>
  </si>
  <si>
    <t xml:space="preserve">Plancha calentadora Thermo Scientific </t>
  </si>
  <si>
    <t>Baño termostático Julabo</t>
  </si>
  <si>
    <t xml:space="preserve">Potenciostato B10MICROSYSTEMS </t>
  </si>
  <si>
    <t xml:space="preserve">Plancha de calentamiento y agitador DLAB </t>
  </si>
  <si>
    <t>Plancha de calentamiento y agitador Four e's</t>
  </si>
  <si>
    <t xml:space="preserve">Potenciostato AUTOLAB </t>
  </si>
  <si>
    <t>0360003169</t>
  </si>
  <si>
    <t>N/A</t>
  </si>
  <si>
    <t>020210000201</t>
  </si>
  <si>
    <t xml:space="preserve">Fuente Electrophoresis Tanon EPS-100 </t>
  </si>
  <si>
    <t xml:space="preserve">Fuente Electrophoresis Tanon EPS-300 </t>
  </si>
  <si>
    <t>Potenciostato PalmSens</t>
  </si>
  <si>
    <t>0360005384</t>
  </si>
  <si>
    <r>
      <rPr>
        <vertAlign val="superscript"/>
        <sz val="11"/>
        <color theme="1"/>
        <rFont val="Times"/>
        <family val="1"/>
      </rPr>
      <t>a</t>
    </r>
    <r>
      <rPr>
        <sz val="11"/>
        <color theme="1"/>
        <rFont val="Times"/>
        <family val="1"/>
      </rPr>
      <t>Universidad de los Andes. Grupo de investigación CMUA.</t>
    </r>
  </si>
  <si>
    <t>CALCULATOR FOR SMART INDUSTRIES LAB USAGE</t>
  </si>
  <si>
    <r>
      <t>Johann F. Osma</t>
    </r>
    <r>
      <rPr>
        <vertAlign val="superscript"/>
        <sz val="11"/>
        <color theme="1"/>
        <rFont val="Times"/>
        <family val="1"/>
      </rPr>
      <t>a</t>
    </r>
    <r>
      <rPr>
        <sz val="11"/>
        <color theme="1"/>
        <rFont val="Times"/>
        <family val="1"/>
      </rPr>
      <t xml:space="preserve"> </t>
    </r>
  </si>
  <si>
    <t>Equipment</t>
  </si>
  <si>
    <t>Hours/week</t>
  </si>
  <si>
    <t>Number of months</t>
  </si>
  <si>
    <t>Total hours</t>
  </si>
  <si>
    <t>Total value</t>
  </si>
  <si>
    <t>Value/hour (COP)</t>
  </si>
  <si>
    <t>Reactor de Acero inoxidable 1</t>
  </si>
  <si>
    <t>Reactor de Acero inoxidable 2</t>
  </si>
  <si>
    <t>Reactor de Acero inoxidable 3</t>
  </si>
  <si>
    <t>Meson de trabajo 1</t>
  </si>
  <si>
    <t>Meson de trabajo 2</t>
  </si>
  <si>
    <t>Meson de trabajo 3</t>
  </si>
  <si>
    <t>TOTAL</t>
  </si>
  <si>
    <t>Equipment value</t>
  </si>
  <si>
    <t>Almacenamiento de sustancias y materiales</t>
  </si>
  <si>
    <t>Elementos de aseo y limpieza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</si>
</sst>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\ * #,##0.00_-;\-&quot;$&quot;\ * #,##0.00_-;_-&quot;$&quot;\ * &quot;-&quot;??_-;_-@_-"/>
    <numFmt numFmtId="165" formatCode="_-&quot;$&quot;\ * #,##0_-;\-&quot;$&quot;\ * #,##0_-;_-&quot;$&quot;\ * &quot;-&quot;??_-;_-@_-"/>
  </numFmts>
  <fonts count="10" x14ac:knownFonts="1">
    <font>
      <sz val="12"/>
      <color theme="1"/>
      <name val="Calibri"/>
      <family val="2"/>
      <scheme val="minor"/>
    </font>
    <font>
      <b/>
      <u/>
      <sz val="12"/>
      <color theme="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Times"/>
      <family val="1"/>
    </font>
    <font>
      <vertAlign val="superscript"/>
      <sz val="11"/>
      <color theme="1"/>
      <name val="Times"/>
      <family val="1"/>
    </font>
    <font>
      <sz val="10"/>
      <color rgb="FF000000"/>
      <name val="Times"/>
      <family val="1"/>
    </font>
    <font>
      <b/>
      <sz val="16"/>
      <color theme="1"/>
      <name val="Times"/>
      <family val="1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21">
    <xf numFmtId="0" fontId="0" fillId="0" borderId="0" xfId="0"/>
    <xf numFmtId="0" fontId="1" fillId="3" borderId="0" xfId="0" applyFont="1" applyFill="1"/>
    <xf numFmtId="0" fontId="4" fillId="2" borderId="0" xfId="0" applyFont="1" applyFill="1"/>
    <xf numFmtId="0" fontId="6" fillId="4" borderId="0" xfId="0" applyFont="1" applyFill="1" applyAlignment="1">
      <alignment horizontal="center" vertical="center"/>
    </xf>
    <xf numFmtId="0" fontId="7" fillId="2" borderId="0" xfId="0" applyFont="1" applyFill="1"/>
    <xf numFmtId="49" fontId="0" fillId="0" borderId="0" xfId="0" applyNumberFormat="1"/>
    <xf numFmtId="0" fontId="2" fillId="0" borderId="0" xfId="0" applyFont="1"/>
    <xf numFmtId="49" fontId="2" fillId="0" borderId="0" xfId="0" applyNumberFormat="1" applyFont="1"/>
    <xf numFmtId="0" fontId="4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1" fillId="3" borderId="0" xfId="0" applyFont="1" applyFill="1" applyAlignment="1">
      <alignment horizontal="center"/>
    </xf>
    <xf numFmtId="0" fontId="0" fillId="0" borderId="0" xfId="0" applyAlignment="1">
      <alignment horizontal="center"/>
    </xf>
    <xf numFmtId="165" fontId="0" fillId="0" borderId="0" xfId="1" applyNumberFormat="1" applyFont="1" applyAlignment="1">
      <alignment horizontal="center"/>
    </xf>
    <xf numFmtId="0" fontId="9" fillId="5" borderId="0" xfId="0" applyFont="1" applyFill="1" applyAlignment="1">
      <alignment horizontal="center"/>
    </xf>
    <xf numFmtId="165" fontId="9" fillId="5" borderId="0" xfId="0" applyNumberFormat="1" applyFont="1" applyFill="1" applyAlignment="1">
      <alignment horizontal="center"/>
    </xf>
    <xf numFmtId="0" fontId="0" fillId="6" borderId="0" xfId="0" applyFill="1"/>
    <xf numFmtId="49" fontId="0" fillId="6" borderId="0" xfId="0" applyNumberFormat="1" applyFill="1"/>
    <xf numFmtId="165" fontId="0" fillId="6" borderId="0" xfId="1" applyNumberFormat="1" applyFont="1" applyFill="1" applyAlignment="1">
      <alignment horizontal="center"/>
    </xf>
    <xf numFmtId="49" fontId="0" fillId="6" borderId="0" xfId="0" applyNumberFormat="1" applyFill="1" applyAlignment="1">
      <alignment horizontal="center"/>
    </xf>
    <xf numFmtId="0" fontId="0" fillId="6" borderId="0" xfId="0" applyFill="1" applyAlignment="1">
      <alignment horizontal="center"/>
    </xf>
    <xf numFmtId="165" fontId="0" fillId="0" borderId="0" xfId="0" applyNumberForma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805183</xdr:colOff>
      <xdr:row>1</xdr:row>
      <xdr:rowOff>98356</xdr:rowOff>
    </xdr:from>
    <xdr:to>
      <xdr:col>0</xdr:col>
      <xdr:colOff>2651761</xdr:colOff>
      <xdr:row>4</xdr:row>
      <xdr:rowOff>7275</xdr:rowOff>
    </xdr:to>
    <xdr:pic>
      <xdr:nvPicPr>
        <xdr:cNvPr id="4" name="Imagen 69" descr="Image result for universidad de los andes logo">
          <a:extLst>
            <a:ext uri="{FF2B5EF4-FFF2-40B4-BE49-F238E27FC236}">
              <a16:creationId xmlns:a16="http://schemas.microsoft.com/office/drawing/2014/main" id="{72950837-688B-45EF-8A7F-D8338095CB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5183" y="296476"/>
          <a:ext cx="1846578" cy="6099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1516380</xdr:colOff>
      <xdr:row>0</xdr:row>
      <xdr:rowOff>114300</xdr:rowOff>
    </xdr:from>
    <xdr:to>
      <xdr:col>8</xdr:col>
      <xdr:colOff>38100</xdr:colOff>
      <xdr:row>4</xdr:row>
      <xdr:rowOff>144185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16767CB-D212-5D4E-1096-ABDCFFDAD9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44940" y="114300"/>
          <a:ext cx="3886200" cy="9290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0A7E8-686D-194A-AECC-A17DA13CFA5B}">
  <dimension ref="A1:W50"/>
  <sheetViews>
    <sheetView tabSelected="1" workbookViewId="0"/>
  </sheetViews>
  <sheetFormatPr defaultColWidth="10.796875" defaultRowHeight="15.6" x14ac:dyDescent="0.3"/>
  <cols>
    <col min="1" max="1" width="48.69921875" customWidth="1"/>
    <col min="2" max="2" width="15.69921875" customWidth="1"/>
    <col min="3" max="3" width="17.3984375" style="11" customWidth="1"/>
    <col min="4" max="4" width="17" style="11" customWidth="1"/>
    <col min="5" max="5" width="22.69921875" style="11" customWidth="1"/>
    <col min="6" max="6" width="15.19921875" style="11" customWidth="1"/>
    <col min="7" max="7" width="14.5" style="11" customWidth="1"/>
    <col min="8" max="8" width="18" style="11" customWidth="1"/>
  </cols>
  <sheetData>
    <row r="1" spans="1:23" x14ac:dyDescent="0.3">
      <c r="A1" s="2"/>
      <c r="B1" s="2"/>
      <c r="C1" s="8"/>
      <c r="D1" s="8"/>
      <c r="E1" s="8"/>
      <c r="F1" s="8"/>
      <c r="G1" s="8"/>
      <c r="H1" s="8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 spans="1:23" ht="20.399999999999999" x14ac:dyDescent="0.35">
      <c r="A2" s="2"/>
      <c r="B2" s="4" t="s">
        <v>49</v>
      </c>
      <c r="C2" s="8"/>
      <c r="D2" s="8"/>
      <c r="E2" s="8"/>
      <c r="F2" s="8"/>
      <c r="G2" s="8"/>
      <c r="H2" s="8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spans="1:23" ht="17.399999999999999" x14ac:dyDescent="0.3">
      <c r="A3" s="2"/>
      <c r="B3" s="2" t="s">
        <v>50</v>
      </c>
      <c r="C3" s="8"/>
      <c r="D3" s="8"/>
      <c r="E3" s="8"/>
      <c r="F3" s="8"/>
      <c r="G3" s="8"/>
      <c r="H3" s="9"/>
      <c r="M3" s="2"/>
      <c r="N3" s="2"/>
      <c r="O3" s="2"/>
      <c r="P3" s="2"/>
      <c r="Q3" s="2"/>
      <c r="R3" s="2"/>
      <c r="S3" s="2"/>
      <c r="T3" s="2"/>
      <c r="U3" s="2"/>
      <c r="V3" s="2"/>
      <c r="W3" s="2"/>
    </row>
    <row r="4" spans="1:23" ht="17.399999999999999" x14ac:dyDescent="0.3">
      <c r="A4" s="2"/>
      <c r="B4" s="2" t="s">
        <v>48</v>
      </c>
      <c r="C4" s="8"/>
      <c r="D4" s="8"/>
      <c r="E4" s="8"/>
      <c r="F4" s="8"/>
      <c r="G4" s="8"/>
      <c r="H4" s="9"/>
      <c r="M4" s="2"/>
      <c r="N4" s="2"/>
      <c r="O4" s="2"/>
      <c r="P4" s="2"/>
      <c r="Q4" s="2"/>
      <c r="R4" s="2"/>
      <c r="S4" s="2"/>
      <c r="T4" s="2"/>
      <c r="U4" s="2"/>
      <c r="V4" s="2"/>
      <c r="W4" s="2"/>
    </row>
    <row r="5" spans="1:23" x14ac:dyDescent="0.3">
      <c r="A5" s="2"/>
      <c r="B5" s="2"/>
      <c r="C5" s="8"/>
      <c r="D5" s="8"/>
      <c r="E5" s="8"/>
      <c r="F5" s="8"/>
      <c r="G5" s="9"/>
      <c r="H5" s="9"/>
      <c r="M5" s="2"/>
      <c r="N5" s="2"/>
      <c r="O5" s="2"/>
      <c r="P5" s="2"/>
      <c r="Q5" s="2"/>
      <c r="R5" s="2"/>
      <c r="S5" s="2"/>
      <c r="T5" s="2"/>
      <c r="U5" s="2"/>
      <c r="V5" s="2"/>
      <c r="W5" s="2"/>
    </row>
    <row r="6" spans="1:23" x14ac:dyDescent="0.3">
      <c r="A6" s="2"/>
      <c r="B6" s="2"/>
      <c r="C6" s="8"/>
      <c r="D6" s="8"/>
      <c r="E6" s="8"/>
      <c r="F6" s="8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 spans="1:23" x14ac:dyDescent="0.3">
      <c r="A7" s="2"/>
      <c r="B7" s="2"/>
      <c r="C7" s="8"/>
      <c r="D7" s="8"/>
      <c r="E7" s="8"/>
      <c r="F7" s="8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pans="1:23" x14ac:dyDescent="0.3">
      <c r="A8" s="1" t="s">
        <v>51</v>
      </c>
      <c r="B8" s="1" t="s">
        <v>1</v>
      </c>
      <c r="C8" s="1" t="s">
        <v>64</v>
      </c>
      <c r="D8" s="10" t="s">
        <v>56</v>
      </c>
      <c r="E8" s="10" t="s">
        <v>52</v>
      </c>
      <c r="F8" s="10" t="s">
        <v>53</v>
      </c>
      <c r="G8" s="10" t="s">
        <v>54</v>
      </c>
      <c r="H8" s="10" t="s">
        <v>55</v>
      </c>
    </row>
    <row r="9" spans="1:23" x14ac:dyDescent="0.3">
      <c r="A9" t="s">
        <v>4</v>
      </c>
      <c r="B9" s="5" t="s">
        <v>25</v>
      </c>
      <c r="C9" s="12">
        <v>15000000</v>
      </c>
      <c r="D9" s="12">
        <f>ROUNDUP(C9/365/10,0)</f>
        <v>4110</v>
      </c>
      <c r="E9" s="11">
        <v>0</v>
      </c>
      <c r="F9" s="11">
        <v>0</v>
      </c>
      <c r="G9" s="11">
        <v>0</v>
      </c>
      <c r="H9" s="12">
        <f>D9*G9</f>
        <v>0</v>
      </c>
    </row>
    <row r="10" spans="1:23" x14ac:dyDescent="0.3">
      <c r="A10" t="s">
        <v>38</v>
      </c>
      <c r="B10" s="5" t="s">
        <v>24</v>
      </c>
      <c r="C10" s="12">
        <v>8000000</v>
      </c>
      <c r="D10" s="12">
        <f t="shared" ref="D10:D42" si="0">ROUNDUP(C10/365/10,0)</f>
        <v>2192</v>
      </c>
      <c r="E10" s="11">
        <v>0</v>
      </c>
      <c r="F10" s="11">
        <v>0</v>
      </c>
      <c r="G10" s="11">
        <v>0</v>
      </c>
      <c r="H10" s="12">
        <f t="shared" ref="H10:H36" si="1">D10*G10</f>
        <v>0</v>
      </c>
    </row>
    <row r="11" spans="1:23" x14ac:dyDescent="0.3">
      <c r="A11" t="s">
        <v>38</v>
      </c>
      <c r="B11" s="5" t="s">
        <v>26</v>
      </c>
      <c r="C11" s="12">
        <v>8000000</v>
      </c>
      <c r="D11" s="12">
        <f t="shared" si="0"/>
        <v>2192</v>
      </c>
      <c r="E11" s="11">
        <v>0</v>
      </c>
      <c r="F11" s="11">
        <v>0</v>
      </c>
      <c r="G11" s="11">
        <v>0</v>
      </c>
      <c r="H11" s="12">
        <f>D11*G11</f>
        <v>0</v>
      </c>
    </row>
    <row r="12" spans="1:23" x14ac:dyDescent="0.3">
      <c r="A12" t="s">
        <v>38</v>
      </c>
      <c r="B12" s="5" t="s">
        <v>27</v>
      </c>
      <c r="C12" s="12">
        <v>8000000</v>
      </c>
      <c r="D12" s="12">
        <f t="shared" si="0"/>
        <v>2192</v>
      </c>
      <c r="E12" s="11">
        <v>0</v>
      </c>
      <c r="F12" s="11">
        <v>0</v>
      </c>
      <c r="G12" s="11">
        <v>0</v>
      </c>
      <c r="H12" s="12">
        <f t="shared" si="1"/>
        <v>0</v>
      </c>
    </row>
    <row r="13" spans="1:23" x14ac:dyDescent="0.3">
      <c r="A13" s="6" t="s">
        <v>39</v>
      </c>
      <c r="B13" s="7" t="s">
        <v>28</v>
      </c>
      <c r="C13" s="12">
        <v>8000000</v>
      </c>
      <c r="D13" s="12">
        <f t="shared" si="0"/>
        <v>2192</v>
      </c>
      <c r="E13" s="11">
        <v>0</v>
      </c>
      <c r="F13" s="11">
        <v>0</v>
      </c>
      <c r="G13" s="11">
        <v>0</v>
      </c>
      <c r="H13" s="12">
        <f t="shared" si="1"/>
        <v>0</v>
      </c>
    </row>
    <row r="14" spans="1:23" x14ac:dyDescent="0.3">
      <c r="A14" t="s">
        <v>11</v>
      </c>
      <c r="B14" s="5">
        <v>20040005</v>
      </c>
      <c r="C14" s="12">
        <v>500000</v>
      </c>
      <c r="D14" s="12">
        <f t="shared" si="0"/>
        <v>137</v>
      </c>
      <c r="E14" s="11">
        <v>0</v>
      </c>
      <c r="F14" s="11">
        <v>0</v>
      </c>
      <c r="G14" s="11">
        <v>0</v>
      </c>
      <c r="H14" s="12">
        <f t="shared" si="1"/>
        <v>0</v>
      </c>
    </row>
    <row r="15" spans="1:23" x14ac:dyDescent="0.3">
      <c r="A15" s="6" t="s">
        <v>12</v>
      </c>
      <c r="B15" s="7" t="s">
        <v>29</v>
      </c>
      <c r="C15" s="12">
        <v>20000000</v>
      </c>
      <c r="D15" s="12">
        <f t="shared" si="0"/>
        <v>5480</v>
      </c>
      <c r="E15" s="11">
        <v>0</v>
      </c>
      <c r="F15" s="11">
        <v>0</v>
      </c>
      <c r="G15" s="11">
        <v>0</v>
      </c>
      <c r="H15" s="12">
        <f t="shared" si="1"/>
        <v>0</v>
      </c>
    </row>
    <row r="16" spans="1:23" x14ac:dyDescent="0.3">
      <c r="A16" t="s">
        <v>18</v>
      </c>
      <c r="B16" s="5" t="s">
        <v>33</v>
      </c>
      <c r="C16" s="12">
        <v>2000000</v>
      </c>
      <c r="D16" s="12">
        <f t="shared" si="0"/>
        <v>548</v>
      </c>
      <c r="E16" s="11">
        <v>0</v>
      </c>
      <c r="F16" s="11">
        <v>0</v>
      </c>
      <c r="G16" s="11">
        <v>0</v>
      </c>
      <c r="H16" s="12">
        <f t="shared" si="1"/>
        <v>0</v>
      </c>
    </row>
    <row r="17" spans="1:8" x14ac:dyDescent="0.3">
      <c r="A17" t="s">
        <v>18</v>
      </c>
      <c r="B17" t="s">
        <v>42</v>
      </c>
      <c r="C17" s="12">
        <v>2000000</v>
      </c>
      <c r="D17" s="12">
        <f t="shared" si="0"/>
        <v>548</v>
      </c>
      <c r="E17" s="11">
        <v>0</v>
      </c>
      <c r="F17" s="11">
        <v>0</v>
      </c>
      <c r="G17" s="11">
        <v>0</v>
      </c>
      <c r="H17" s="12">
        <f t="shared" si="1"/>
        <v>0</v>
      </c>
    </row>
    <row r="18" spans="1:8" x14ac:dyDescent="0.3">
      <c r="A18" t="s">
        <v>13</v>
      </c>
      <c r="B18" s="5" t="s">
        <v>14</v>
      </c>
      <c r="C18" s="12">
        <v>18000000</v>
      </c>
      <c r="D18" s="12">
        <f t="shared" si="0"/>
        <v>4932</v>
      </c>
      <c r="E18" s="11">
        <v>0</v>
      </c>
      <c r="F18" s="11">
        <v>0</v>
      </c>
      <c r="G18" s="11">
        <v>0</v>
      </c>
      <c r="H18" s="12">
        <f t="shared" si="1"/>
        <v>0</v>
      </c>
    </row>
    <row r="19" spans="1:8" x14ac:dyDescent="0.3">
      <c r="A19" t="s">
        <v>13</v>
      </c>
      <c r="B19" s="5" t="s">
        <v>15</v>
      </c>
      <c r="C19" s="12">
        <v>18000000</v>
      </c>
      <c r="D19" s="12">
        <f t="shared" si="0"/>
        <v>4932</v>
      </c>
      <c r="E19" s="11">
        <v>0</v>
      </c>
      <c r="F19" s="11">
        <v>0</v>
      </c>
      <c r="G19" s="11">
        <v>0</v>
      </c>
      <c r="H19" s="12">
        <f t="shared" si="1"/>
        <v>0</v>
      </c>
    </row>
    <row r="20" spans="1:8" x14ac:dyDescent="0.3">
      <c r="A20" t="s">
        <v>16</v>
      </c>
      <c r="B20" s="5" t="s">
        <v>23</v>
      </c>
      <c r="C20" s="12">
        <v>12000000</v>
      </c>
      <c r="D20" s="12">
        <f t="shared" si="0"/>
        <v>3288</v>
      </c>
      <c r="E20" s="11">
        <v>0</v>
      </c>
      <c r="F20" s="11">
        <v>0</v>
      </c>
      <c r="G20" s="11">
        <v>0</v>
      </c>
      <c r="H20" s="12">
        <f t="shared" si="1"/>
        <v>0</v>
      </c>
    </row>
    <row r="21" spans="1:8" x14ac:dyDescent="0.3">
      <c r="A21" t="s">
        <v>19</v>
      </c>
      <c r="B21" s="5" t="s">
        <v>21</v>
      </c>
      <c r="C21" s="12">
        <v>6000000</v>
      </c>
      <c r="D21" s="12">
        <f t="shared" si="0"/>
        <v>1644</v>
      </c>
      <c r="E21" s="11">
        <v>0</v>
      </c>
      <c r="F21" s="11">
        <v>0</v>
      </c>
      <c r="G21" s="11">
        <v>0</v>
      </c>
      <c r="H21" s="12">
        <f t="shared" si="1"/>
        <v>0</v>
      </c>
    </row>
    <row r="22" spans="1:8" x14ac:dyDescent="0.3">
      <c r="A22" t="s">
        <v>19</v>
      </c>
      <c r="B22" s="5" t="s">
        <v>22</v>
      </c>
      <c r="C22" s="12">
        <v>6000000</v>
      </c>
      <c r="D22" s="12">
        <f t="shared" si="0"/>
        <v>1644</v>
      </c>
      <c r="E22" s="11">
        <v>0</v>
      </c>
      <c r="F22" s="11">
        <v>0</v>
      </c>
      <c r="G22" s="11">
        <v>0</v>
      </c>
      <c r="H22" s="12">
        <f t="shared" si="1"/>
        <v>0</v>
      </c>
    </row>
    <row r="23" spans="1:8" x14ac:dyDescent="0.3">
      <c r="A23" t="s">
        <v>5</v>
      </c>
      <c r="B23" s="5" t="s">
        <v>6</v>
      </c>
      <c r="C23" s="12">
        <v>30000000</v>
      </c>
      <c r="D23" s="12">
        <f t="shared" si="0"/>
        <v>8220</v>
      </c>
      <c r="E23" s="11">
        <v>0</v>
      </c>
      <c r="F23" s="11">
        <v>0</v>
      </c>
      <c r="G23" s="11">
        <v>0</v>
      </c>
      <c r="H23" s="12">
        <f t="shared" si="1"/>
        <v>0</v>
      </c>
    </row>
    <row r="24" spans="1:8" x14ac:dyDescent="0.3">
      <c r="A24" t="s">
        <v>20</v>
      </c>
      <c r="B24" s="5" t="s">
        <v>7</v>
      </c>
      <c r="C24" s="12">
        <v>20000000</v>
      </c>
      <c r="D24" s="12">
        <f t="shared" si="0"/>
        <v>5480</v>
      </c>
      <c r="E24" s="11">
        <v>0</v>
      </c>
      <c r="F24" s="11">
        <v>0</v>
      </c>
      <c r="G24" s="11">
        <v>0</v>
      </c>
      <c r="H24" s="12">
        <f t="shared" si="1"/>
        <v>0</v>
      </c>
    </row>
    <row r="25" spans="1:8" x14ac:dyDescent="0.3">
      <c r="A25" t="s">
        <v>20</v>
      </c>
      <c r="B25" s="5" t="s">
        <v>8</v>
      </c>
      <c r="C25" s="12">
        <v>20000000</v>
      </c>
      <c r="D25" s="12">
        <f t="shared" si="0"/>
        <v>5480</v>
      </c>
      <c r="E25" s="11">
        <v>0</v>
      </c>
      <c r="F25" s="11">
        <v>0</v>
      </c>
      <c r="G25" s="11">
        <v>0</v>
      </c>
      <c r="H25" s="12">
        <f t="shared" si="1"/>
        <v>0</v>
      </c>
    </row>
    <row r="26" spans="1:8" x14ac:dyDescent="0.3">
      <c r="A26" t="s">
        <v>35</v>
      </c>
      <c r="B26" s="5" t="s">
        <v>9</v>
      </c>
      <c r="C26" s="12">
        <v>12000000</v>
      </c>
      <c r="D26" s="12">
        <f t="shared" si="0"/>
        <v>3288</v>
      </c>
      <c r="E26" s="11">
        <v>0</v>
      </c>
      <c r="F26" s="11">
        <v>0</v>
      </c>
      <c r="G26" s="11">
        <v>0</v>
      </c>
      <c r="H26" s="12">
        <f t="shared" si="1"/>
        <v>0</v>
      </c>
    </row>
    <row r="27" spans="1:8" x14ac:dyDescent="0.3">
      <c r="A27" t="s">
        <v>36</v>
      </c>
      <c r="B27" s="5" t="s">
        <v>42</v>
      </c>
      <c r="C27" s="12">
        <v>15000000</v>
      </c>
      <c r="D27" s="12">
        <f t="shared" si="0"/>
        <v>4110</v>
      </c>
      <c r="E27" s="11">
        <v>0</v>
      </c>
      <c r="F27" s="11">
        <v>0</v>
      </c>
      <c r="G27" s="11">
        <v>0</v>
      </c>
      <c r="H27" s="12">
        <f t="shared" si="1"/>
        <v>0</v>
      </c>
    </row>
    <row r="28" spans="1:8" x14ac:dyDescent="0.3">
      <c r="A28" t="s">
        <v>10</v>
      </c>
      <c r="B28" s="5" t="s">
        <v>30</v>
      </c>
      <c r="C28" s="12">
        <v>4000000</v>
      </c>
      <c r="D28" s="12">
        <f t="shared" si="0"/>
        <v>1096</v>
      </c>
      <c r="E28" s="11">
        <v>0</v>
      </c>
      <c r="F28" s="11">
        <v>0</v>
      </c>
      <c r="G28" s="11">
        <v>0</v>
      </c>
      <c r="H28" s="12">
        <f t="shared" si="1"/>
        <v>0</v>
      </c>
    </row>
    <row r="29" spans="1:8" x14ac:dyDescent="0.3">
      <c r="A29" t="s">
        <v>37</v>
      </c>
      <c r="B29" s="5" t="s">
        <v>42</v>
      </c>
      <c r="C29" s="12">
        <v>10000000</v>
      </c>
      <c r="D29" s="12">
        <f t="shared" si="0"/>
        <v>2740</v>
      </c>
      <c r="E29" s="11">
        <v>0</v>
      </c>
      <c r="F29" s="11">
        <v>0</v>
      </c>
      <c r="G29" s="11">
        <v>0</v>
      </c>
      <c r="H29" s="12">
        <f t="shared" si="1"/>
        <v>0</v>
      </c>
    </row>
    <row r="30" spans="1:8" x14ac:dyDescent="0.3">
      <c r="A30" t="s">
        <v>32</v>
      </c>
      <c r="B30" s="5" t="s">
        <v>42</v>
      </c>
      <c r="C30" s="12">
        <v>500000</v>
      </c>
      <c r="D30" s="12">
        <f t="shared" si="0"/>
        <v>137</v>
      </c>
      <c r="E30" s="11">
        <v>0</v>
      </c>
      <c r="F30" s="11">
        <v>0</v>
      </c>
      <c r="G30" s="11">
        <v>0</v>
      </c>
      <c r="H30" s="12">
        <f t="shared" si="1"/>
        <v>0</v>
      </c>
    </row>
    <row r="31" spans="1:8" x14ac:dyDescent="0.3">
      <c r="A31" t="s">
        <v>31</v>
      </c>
      <c r="B31" s="5" t="s">
        <v>42</v>
      </c>
      <c r="C31" s="12">
        <v>2000000</v>
      </c>
      <c r="D31" s="12">
        <f t="shared" si="0"/>
        <v>548</v>
      </c>
      <c r="E31" s="11">
        <v>0</v>
      </c>
      <c r="F31" s="11">
        <v>0</v>
      </c>
      <c r="G31" s="11">
        <v>0</v>
      </c>
      <c r="H31" s="12">
        <f t="shared" si="1"/>
        <v>0</v>
      </c>
    </row>
    <row r="32" spans="1:8" x14ac:dyDescent="0.3">
      <c r="A32" t="s">
        <v>34</v>
      </c>
      <c r="B32" s="5" t="s">
        <v>25</v>
      </c>
      <c r="C32" s="12">
        <v>25000000</v>
      </c>
      <c r="D32" s="12">
        <f t="shared" si="0"/>
        <v>6850</v>
      </c>
      <c r="E32" s="11">
        <v>0</v>
      </c>
      <c r="F32" s="11">
        <v>0</v>
      </c>
      <c r="G32" s="11">
        <v>0</v>
      </c>
      <c r="H32" s="12">
        <f t="shared" si="1"/>
        <v>0</v>
      </c>
    </row>
    <row r="33" spans="1:8" x14ac:dyDescent="0.3">
      <c r="A33" t="s">
        <v>40</v>
      </c>
      <c r="B33" s="5" t="s">
        <v>41</v>
      </c>
      <c r="C33" s="12">
        <v>20000000</v>
      </c>
      <c r="D33" s="12">
        <f t="shared" si="0"/>
        <v>5480</v>
      </c>
      <c r="E33" s="11">
        <v>0</v>
      </c>
      <c r="F33" s="11">
        <v>0</v>
      </c>
      <c r="G33" s="11">
        <v>0</v>
      </c>
      <c r="H33" s="12">
        <f t="shared" si="1"/>
        <v>0</v>
      </c>
    </row>
    <row r="34" spans="1:8" x14ac:dyDescent="0.3">
      <c r="A34" t="s">
        <v>46</v>
      </c>
      <c r="B34" s="5" t="s">
        <v>47</v>
      </c>
      <c r="C34" s="12">
        <v>18000000</v>
      </c>
      <c r="D34" s="12">
        <f t="shared" si="0"/>
        <v>4932</v>
      </c>
      <c r="E34" s="11">
        <v>0</v>
      </c>
      <c r="F34" s="11">
        <v>0</v>
      </c>
      <c r="G34" s="11">
        <v>0</v>
      </c>
      <c r="H34" s="12">
        <f t="shared" si="1"/>
        <v>0</v>
      </c>
    </row>
    <row r="35" spans="1:8" x14ac:dyDescent="0.3">
      <c r="A35" t="s">
        <v>44</v>
      </c>
      <c r="B35" s="5" t="s">
        <v>43</v>
      </c>
      <c r="C35" s="12">
        <v>8000000</v>
      </c>
      <c r="D35" s="12">
        <f t="shared" si="0"/>
        <v>2192</v>
      </c>
      <c r="E35" s="11">
        <v>0</v>
      </c>
      <c r="F35" s="11">
        <v>0</v>
      </c>
      <c r="G35" s="11">
        <v>0</v>
      </c>
      <c r="H35" s="12">
        <f t="shared" si="1"/>
        <v>0</v>
      </c>
    </row>
    <row r="36" spans="1:8" x14ac:dyDescent="0.3">
      <c r="A36" t="s">
        <v>45</v>
      </c>
      <c r="B36" s="5" t="s">
        <v>42</v>
      </c>
      <c r="C36" s="12">
        <v>8000000</v>
      </c>
      <c r="D36" s="12">
        <f t="shared" si="0"/>
        <v>2192</v>
      </c>
      <c r="E36" s="11">
        <v>0</v>
      </c>
      <c r="F36" s="11">
        <v>0</v>
      </c>
      <c r="G36" s="11">
        <v>0</v>
      </c>
      <c r="H36" s="12">
        <f t="shared" si="1"/>
        <v>0</v>
      </c>
    </row>
    <row r="37" spans="1:8" x14ac:dyDescent="0.3">
      <c r="A37" t="s">
        <v>57</v>
      </c>
      <c r="B37" s="5" t="s">
        <v>42</v>
      </c>
      <c r="C37" s="12">
        <v>30000000</v>
      </c>
      <c r="D37" s="12">
        <f t="shared" si="0"/>
        <v>8220</v>
      </c>
      <c r="E37" s="11">
        <v>0</v>
      </c>
      <c r="F37" s="11">
        <v>0</v>
      </c>
      <c r="G37" s="11">
        <v>0</v>
      </c>
      <c r="H37" s="12">
        <f t="shared" ref="H37:H42" si="2">D37*G37</f>
        <v>0</v>
      </c>
    </row>
    <row r="38" spans="1:8" x14ac:dyDescent="0.3">
      <c r="A38" t="s">
        <v>58</v>
      </c>
      <c r="B38" s="5" t="s">
        <v>42</v>
      </c>
      <c r="C38" s="12">
        <v>30000000</v>
      </c>
      <c r="D38" s="12">
        <f t="shared" si="0"/>
        <v>8220</v>
      </c>
      <c r="E38" s="11">
        <v>0</v>
      </c>
      <c r="F38" s="11">
        <v>0</v>
      </c>
      <c r="G38" s="11">
        <v>0</v>
      </c>
      <c r="H38" s="12">
        <f t="shared" si="2"/>
        <v>0</v>
      </c>
    </row>
    <row r="39" spans="1:8" x14ac:dyDescent="0.3">
      <c r="A39" t="s">
        <v>59</v>
      </c>
      <c r="B39" s="5" t="s">
        <v>42</v>
      </c>
      <c r="C39" s="12">
        <v>30000000</v>
      </c>
      <c r="D39" s="12">
        <f t="shared" si="0"/>
        <v>8220</v>
      </c>
      <c r="E39" s="11">
        <v>0</v>
      </c>
      <c r="F39" s="11">
        <v>0</v>
      </c>
      <c r="G39" s="11">
        <v>0</v>
      </c>
      <c r="H39" s="12">
        <f t="shared" si="2"/>
        <v>0</v>
      </c>
    </row>
    <row r="40" spans="1:8" x14ac:dyDescent="0.3">
      <c r="A40" t="s">
        <v>60</v>
      </c>
      <c r="B40" s="5" t="s">
        <v>42</v>
      </c>
      <c r="C40" s="12">
        <v>40000000</v>
      </c>
      <c r="D40" s="12">
        <f t="shared" si="0"/>
        <v>10959</v>
      </c>
      <c r="E40" s="11">
        <v>0</v>
      </c>
      <c r="F40" s="11">
        <v>0</v>
      </c>
      <c r="G40" s="11">
        <v>0</v>
      </c>
      <c r="H40" s="12">
        <f t="shared" si="2"/>
        <v>0</v>
      </c>
    </row>
    <row r="41" spans="1:8" x14ac:dyDescent="0.3">
      <c r="A41" t="s">
        <v>61</v>
      </c>
      <c r="B41" s="5" t="s">
        <v>42</v>
      </c>
      <c r="C41" s="12">
        <v>40000000</v>
      </c>
      <c r="D41" s="12">
        <f t="shared" si="0"/>
        <v>10959</v>
      </c>
      <c r="E41" s="11">
        <v>0</v>
      </c>
      <c r="F41" s="11">
        <v>0</v>
      </c>
      <c r="G41" s="11">
        <v>0</v>
      </c>
      <c r="H41" s="12">
        <f t="shared" si="2"/>
        <v>0</v>
      </c>
    </row>
    <row r="42" spans="1:8" x14ac:dyDescent="0.3">
      <c r="A42" t="s">
        <v>62</v>
      </c>
      <c r="B42" s="5" t="s">
        <v>42</v>
      </c>
      <c r="C42" s="12">
        <v>40000000</v>
      </c>
      <c r="D42" s="12">
        <f t="shared" si="0"/>
        <v>10959</v>
      </c>
      <c r="E42" s="11">
        <v>0</v>
      </c>
      <c r="F42" s="11">
        <v>0</v>
      </c>
      <c r="G42" s="11">
        <v>0</v>
      </c>
      <c r="H42" s="12">
        <f t="shared" si="2"/>
        <v>0</v>
      </c>
    </row>
    <row r="43" spans="1:8" x14ac:dyDescent="0.3">
      <c r="A43" s="15" t="s">
        <v>65</v>
      </c>
      <c r="B43" s="16" t="s">
        <v>42</v>
      </c>
      <c r="C43" s="17" t="s">
        <v>42</v>
      </c>
      <c r="D43" s="17">
        <v>19232.190000000101</v>
      </c>
      <c r="E43" s="18" t="s">
        <v>42</v>
      </c>
      <c r="F43" s="19">
        <v>0</v>
      </c>
      <c r="G43" s="18" t="s">
        <v>42</v>
      </c>
      <c r="H43" s="17">
        <f>D43*F43</f>
        <v>0</v>
      </c>
    </row>
    <row r="44" spans="1:8" x14ac:dyDescent="0.3">
      <c r="A44" s="15" t="s">
        <v>66</v>
      </c>
      <c r="B44" s="16" t="s">
        <v>42</v>
      </c>
      <c r="C44" s="17" t="s">
        <v>42</v>
      </c>
      <c r="D44" s="17">
        <v>40000</v>
      </c>
      <c r="E44" s="18" t="s">
        <v>42</v>
      </c>
      <c r="F44" s="19">
        <v>0</v>
      </c>
      <c r="G44" s="18" t="s">
        <v>42</v>
      </c>
      <c r="H44" s="17">
        <f>D44*F44</f>
        <v>0</v>
      </c>
    </row>
    <row r="45" spans="1:8" x14ac:dyDescent="0.3">
      <c r="G45" s="13" t="s">
        <v>63</v>
      </c>
      <c r="H45" s="14">
        <f>SUM(H9:H44)</f>
        <v>0</v>
      </c>
    </row>
    <row r="46" spans="1:8" x14ac:dyDescent="0.3">
      <c r="H46" s="20"/>
    </row>
    <row r="47" spans="1:8" x14ac:dyDescent="0.3">
      <c r="H47" s="20"/>
    </row>
    <row r="50" spans="7:7" x14ac:dyDescent="0.3">
      <c r="G50"/>
    </row>
  </sheetData>
  <phoneticPr fontId="8" type="noConversion"/>
  <pageMargins left="0.7" right="0.7" top="0.75" bottom="0.75" header="0.3" footer="0.3"/>
  <pageSetup orientation="portrait" r:id="rId1"/>
  <ignoredErrors>
    <ignoredError sqref="B18:B26 B9:B13 B15:B16 B28 B32:B35" numberStoredAsText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4DE53-F49F-C84C-9892-CBE34149DF78}">
  <dimension ref="A1:D1"/>
  <sheetViews>
    <sheetView workbookViewId="0">
      <selection activeCell="E7" sqref="E7"/>
    </sheetView>
  </sheetViews>
  <sheetFormatPr defaultColWidth="10.796875" defaultRowHeight="15.6" x14ac:dyDescent="0.3"/>
  <cols>
    <col min="1" max="1" width="16.796875" customWidth="1"/>
    <col min="2" max="2" width="15.796875" customWidth="1"/>
    <col min="3" max="3" width="13.69921875" customWidth="1"/>
    <col min="4" max="4" width="14.796875" customWidth="1"/>
  </cols>
  <sheetData>
    <row r="1" spans="1:4" x14ac:dyDescent="0.3">
      <c r="A1" t="s">
        <v>17</v>
      </c>
      <c r="B1" t="s">
        <v>0</v>
      </c>
      <c r="C1" t="s">
        <v>2</v>
      </c>
      <c r="D1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Johann Faccelo Osma Cruz</cp:lastModifiedBy>
  <dcterms:created xsi:type="dcterms:W3CDTF">2022-10-14T20:13:01Z</dcterms:created>
  <dcterms:modified xsi:type="dcterms:W3CDTF">2023-04-12T00:52:57Z</dcterms:modified>
</cp:coreProperties>
</file>