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.noguera10\OneDrive - Universidad de los Andes\Maestria Tesis\uTorus Dye Removal Paper\Resultados Experimentales y Tablas Finales\"/>
    </mc:Choice>
  </mc:AlternateContent>
  <bookViews>
    <workbookView xWindow="0" yWindow="0" windowWidth="19200" windowHeight="7050" activeTab="1"/>
  </bookViews>
  <sheets>
    <sheet name="Ratio of Particles Coming Out" sheetId="1" r:id="rId1"/>
    <sheet name="Real Wastewater Treat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K4" i="2" l="1"/>
  <c r="L4" i="2"/>
  <c r="K9" i="2"/>
  <c r="L5" i="2"/>
  <c r="L6" i="2"/>
  <c r="L7" i="2"/>
  <c r="L8" i="2"/>
  <c r="K6" i="2"/>
  <c r="K7" i="2"/>
  <c r="M7" i="2" s="1"/>
  <c r="K8" i="2"/>
  <c r="M8" i="2" s="1"/>
  <c r="K5" i="2"/>
  <c r="I8" i="2"/>
  <c r="I7" i="2"/>
  <c r="I6" i="2"/>
  <c r="I5" i="2"/>
  <c r="I4" i="2"/>
  <c r="D5" i="2"/>
  <c r="D6" i="2"/>
  <c r="D7" i="2"/>
  <c r="D8" i="2"/>
  <c r="D4" i="2"/>
  <c r="M5" i="2" l="1"/>
  <c r="M4" i="2"/>
  <c r="M6" i="2"/>
</calcChain>
</file>

<file path=xl/sharedStrings.xml><?xml version="1.0" encoding="utf-8"?>
<sst xmlns="http://schemas.openxmlformats.org/spreadsheetml/2006/main" count="57" uniqueCount="28">
  <si>
    <t>Particles Exiting the System</t>
  </si>
  <si>
    <t>Biochemical oxygen demand (BOD)</t>
  </si>
  <si>
    <t>Parameter</t>
  </si>
  <si>
    <t>Units</t>
  </si>
  <si>
    <t>Before</t>
  </si>
  <si>
    <t>After</t>
  </si>
  <si>
    <t>Treatment</t>
  </si>
  <si>
    <r>
      <t>mg/L-O</t>
    </r>
    <r>
      <rPr>
        <vertAlign val="subscript"/>
        <sz val="12"/>
        <color theme="1"/>
        <rFont val="Palatino Linotype"/>
        <family val="1"/>
      </rPr>
      <t>2</t>
    </r>
  </si>
  <si>
    <t>Chemical oxygen demand (COD)</t>
  </si>
  <si>
    <t>Phenols</t>
  </si>
  <si>
    <t>mg/L-Phenol</t>
  </si>
  <si>
    <t>Total phosphorus</t>
  </si>
  <si>
    <t>mg/L-P</t>
  </si>
  <si>
    <t>Fats and oils</t>
  </si>
  <si>
    <t>mg/L</t>
  </si>
  <si>
    <t>Ammoniacal nitrogen</t>
  </si>
  <si>
    <t>mg/L-N</t>
  </si>
  <si>
    <t>Kjeldahl total nitrogen</t>
  </si>
  <si>
    <t>Removal Ratio</t>
  </si>
  <si>
    <t>ug/L-O2</t>
  </si>
  <si>
    <t>ug/L-Phenol</t>
  </si>
  <si>
    <t>ug/L-P</t>
  </si>
  <si>
    <t>ug/L-N</t>
  </si>
  <si>
    <t>ug/L</t>
  </si>
  <si>
    <t>Total Particles sent:</t>
  </si>
  <si>
    <t>Remanent flux density [mT]</t>
  </si>
  <si>
    <t>Particle's loss ratio</t>
  </si>
  <si>
    <t>Particle's retention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</si>
</sst>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8"/>
      <color theme="1"/>
      <name val="Palatino Linotype"/>
      <family val="1"/>
    </font>
    <font>
      <b/>
      <sz val="10"/>
      <color theme="1"/>
      <name val="Palatino Linotype"/>
      <family val="1"/>
    </font>
    <font>
      <vertAlign val="subscript"/>
      <sz val="12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2" fontId="3" fillId="0" borderId="1" xfId="1" applyNumberFormat="1" applyFont="1" applyBorder="1" applyAlignment="1">
      <alignment horizontal="center" vertical="center" wrapText="1"/>
    </xf>
    <xf numFmtId="10" fontId="0" fillId="0" borderId="0" xfId="1" applyNumberFormat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 b="1" dirty="0"/>
              <a:t>A)</a:t>
            </a:r>
          </a:p>
        </c:rich>
      </c:tx>
      <c:layout>
        <c:manualLayout>
          <c:xMode val="edge"/>
          <c:yMode val="edge"/>
          <c:x val="9.7534631015445115E-4"/>
          <c:y val="5.037783375314861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8693923279630127E-2"/>
          <c:y val="0.10978124552612742"/>
          <c:w val="0.86330345730831737"/>
          <c:h val="0.705040515390121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of Particles Coming Out'!$D$2</c:f>
              <c:strCache>
                <c:ptCount val="1"/>
                <c:pt idx="0">
                  <c:v>Particle's retention ratio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star"/>
            <c:size val="3"/>
            <c:spPr>
              <a:solidFill>
                <a:schemeClr val="bg2">
                  <a:lumMod val="25000"/>
                </a:schemeClr>
              </a:solidFill>
              <a:ln w="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'Ratio of Particles Coming Out'!$B$3:$B$10</c:f>
              <c:numCache>
                <c:formatCode>0.00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'Ratio of Particles Coming Out'!$D$3:$D$10</c:f>
              <c:numCache>
                <c:formatCode>0.00</c:formatCode>
                <c:ptCount val="8"/>
                <c:pt idx="0">
                  <c:v>6.3333333333333353E-2</c:v>
                </c:pt>
                <c:pt idx="1">
                  <c:v>8.8333333333333375E-2</c:v>
                </c:pt>
                <c:pt idx="2">
                  <c:v>0.15000000000000002</c:v>
                </c:pt>
                <c:pt idx="3">
                  <c:v>0.43999999999999995</c:v>
                </c:pt>
                <c:pt idx="4">
                  <c:v>0.82666666666666666</c:v>
                </c:pt>
                <c:pt idx="5">
                  <c:v>0.96833333333333338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2-4933-A4A3-5462BC72DB90}"/>
            </c:ext>
          </c:extLst>
        </c:ser>
        <c:ser>
          <c:idx val="1"/>
          <c:order val="1"/>
          <c:tx>
            <c:strRef>
              <c:f>'Ratio of Particles Coming Out'!$C$2</c:f>
              <c:strCache>
                <c:ptCount val="1"/>
                <c:pt idx="0">
                  <c:v>Particle's loss ratio</c:v>
                </c:pt>
              </c:strCache>
            </c:strRef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'Ratio of Particles Coming Out'!$B$3:$B$10</c:f>
              <c:numCache>
                <c:formatCode>0.00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'Ratio of Particles Coming Out'!$C$3:$C$10</c:f>
              <c:numCache>
                <c:formatCode>0.00</c:formatCode>
                <c:ptCount val="8"/>
                <c:pt idx="0">
                  <c:v>0.93666666666666665</c:v>
                </c:pt>
                <c:pt idx="1">
                  <c:v>0.91166666666666663</c:v>
                </c:pt>
                <c:pt idx="2">
                  <c:v>0.85</c:v>
                </c:pt>
                <c:pt idx="3">
                  <c:v>0.56000000000000005</c:v>
                </c:pt>
                <c:pt idx="4">
                  <c:v>0.17333333333333334</c:v>
                </c:pt>
                <c:pt idx="5">
                  <c:v>3.1666666666666669E-2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32-4933-A4A3-5462BC72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5663"/>
        <c:axId val="1200657743"/>
      </c:scatterChart>
      <c:valAx>
        <c:axId val="1200655663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/>
                  <a:t>Remanent flux density [mT]</a:t>
                </a:r>
              </a:p>
            </c:rich>
          </c:tx>
          <c:layout>
            <c:manualLayout>
              <c:xMode val="edge"/>
              <c:yMode val="edge"/>
              <c:x val="0.38491692045508341"/>
              <c:y val="0.89314187544738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31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200657743"/>
        <c:crosses val="autoZero"/>
        <c:crossBetween val="midCat"/>
      </c:valAx>
      <c:valAx>
        <c:axId val="1200657743"/>
        <c:scaling>
          <c:orientation val="minMax"/>
          <c:max val="1.1000000000000001"/>
          <c:min val="0"/>
        </c:scaling>
        <c:delete val="0"/>
        <c:axPos val="l"/>
        <c:numFmt formatCode="0%" sourceLinked="0"/>
        <c:majorTickMark val="cross"/>
        <c:minorTickMark val="none"/>
        <c:tickLblPos val="nextTo"/>
        <c:spPr>
          <a:noFill/>
          <a:ln w="31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5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200655663"/>
        <c:crossesAt val="1"/>
        <c:crossBetween val="midCat"/>
        <c:majorUnit val="0.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3676234358480741"/>
          <c:y val="3.8096492483894059E-2"/>
          <c:w val="0.24574235084341911"/>
          <c:h val="0.10562519685039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9717873103698E-2"/>
          <c:y val="9.5814496571958938E-2"/>
          <c:w val="0.89171535990433626"/>
          <c:h val="0.7940606568665609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'Ratio of Particles Coming Out'!$D$2</c:f>
              <c:strCache>
                <c:ptCount val="1"/>
                <c:pt idx="0">
                  <c:v>Particle's retention ratio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6350"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numRef>
              <c:f>'Ratio of Particles Coming Out'!$B$3:$B$10</c:f>
              <c:numCache>
                <c:formatCode>0.00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'Ratio of Particles Coming Out'!$D$3:$D$10</c:f>
              <c:numCache>
                <c:formatCode>0.00</c:formatCode>
                <c:ptCount val="8"/>
                <c:pt idx="0">
                  <c:v>6.3333333333333353E-2</c:v>
                </c:pt>
                <c:pt idx="1">
                  <c:v>8.8333333333333375E-2</c:v>
                </c:pt>
                <c:pt idx="2">
                  <c:v>0.15000000000000002</c:v>
                </c:pt>
                <c:pt idx="3">
                  <c:v>0.43999999999999995</c:v>
                </c:pt>
                <c:pt idx="4">
                  <c:v>0.82666666666666666</c:v>
                </c:pt>
                <c:pt idx="5">
                  <c:v>0.96833333333333338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1-43CB-8960-71E0B02F54E0}"/>
            </c:ext>
          </c:extLst>
        </c:ser>
        <c:ser>
          <c:idx val="1"/>
          <c:order val="1"/>
          <c:tx>
            <c:strRef>
              <c:f>'Ratio of Particles Coming Out'!$C$2</c:f>
              <c:strCache>
                <c:ptCount val="1"/>
                <c:pt idx="0">
                  <c:v>Particle's loss ratio</c:v>
                </c:pt>
              </c:strCache>
            </c:strRef>
          </c:tx>
          <c:spPr>
            <a:solidFill>
              <a:srgbClr val="A6A6A6">
                <a:alpha val="98824"/>
              </a:srgbClr>
            </a:solidFill>
            <a:ln w="6350"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numRef>
              <c:f>'Ratio of Particles Coming Out'!$B$3:$B$10</c:f>
              <c:numCache>
                <c:formatCode>0.00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350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'Ratio of Particles Coming Out'!$C$3:$C$10</c:f>
              <c:numCache>
                <c:formatCode>0.00</c:formatCode>
                <c:ptCount val="8"/>
                <c:pt idx="0">
                  <c:v>0.93666666666666665</c:v>
                </c:pt>
                <c:pt idx="1">
                  <c:v>0.91166666666666663</c:v>
                </c:pt>
                <c:pt idx="2">
                  <c:v>0.85</c:v>
                </c:pt>
                <c:pt idx="3">
                  <c:v>0.56000000000000005</c:v>
                </c:pt>
                <c:pt idx="4">
                  <c:v>0.17333333333333334</c:v>
                </c:pt>
                <c:pt idx="5">
                  <c:v>3.1666666666666669E-2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1-43CB-8960-71E0B02F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00655663"/>
        <c:axId val="1200657743"/>
      </c:barChart>
      <c:catAx>
        <c:axId val="120065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900" dirty="0"/>
                  <a:t>Remanent flux </a:t>
                </a:r>
                <a:r>
                  <a:rPr lang="es-CO" sz="900" dirty="0" err="1"/>
                  <a:t>density</a:t>
                </a:r>
                <a:r>
                  <a:rPr lang="es-CO" sz="900" dirty="0"/>
                  <a:t> [</a:t>
                </a:r>
                <a:r>
                  <a:rPr lang="es-CO" sz="900" dirty="0" err="1"/>
                  <a:t>mT</a:t>
                </a:r>
                <a:r>
                  <a:rPr lang="es-CO" sz="900" dirty="0"/>
                  <a:t>]</a:t>
                </a:r>
              </a:p>
            </c:rich>
          </c:tx>
          <c:layout>
            <c:manualLayout>
              <c:xMode val="edge"/>
              <c:yMode val="edge"/>
              <c:x val="0.3901458263662988"/>
              <c:y val="0.94157600071854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200657743"/>
        <c:crosses val="autoZero"/>
        <c:auto val="1"/>
        <c:lblAlgn val="ctr"/>
        <c:lblOffset val="100"/>
        <c:noMultiLvlLbl val="0"/>
      </c:catAx>
      <c:valAx>
        <c:axId val="1200657743"/>
        <c:scaling>
          <c:orientation val="minMax"/>
          <c:max val="1.100000000000000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200655663"/>
        <c:crossesAt val="1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4258798731239672"/>
          <c:y val="1.9085057333612765E-2"/>
          <c:w val="0.2368913345291298"/>
          <c:h val="0.10433705612829325"/>
        </c:manualLayout>
      </c:layout>
      <c:overlay val="0"/>
      <c:spPr>
        <a:noFill/>
        <a:ln w="6350">
          <a:solidFill>
            <a:schemeClr val="bg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706500</xdr:colOff>
      <xdr:row>31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6350</xdr:rowOff>
    </xdr:from>
    <xdr:to>
      <xdr:col>3</xdr:col>
      <xdr:colOff>706500</xdr:colOff>
      <xdr:row>51</xdr:row>
      <xdr:rowOff>31750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F7" sqref="F7"/>
    </sheetView>
  </sheetViews>
  <sheetFormatPr baseColWidth="10" defaultRowHeight="14.5" x14ac:dyDescent="0.35"/>
  <cols>
    <col min="1" max="1" width="20" customWidth="1"/>
    <col min="2" max="4" width="20.26953125" customWidth="1"/>
  </cols>
  <sheetData>
    <row r="2" spans="1:6" ht="34" x14ac:dyDescent="0.35">
      <c r="A2" s="2" t="s">
        <v>0</v>
      </c>
      <c r="B2" s="2" t="s">
        <v>25</v>
      </c>
      <c r="C2" s="2" t="s">
        <v>26</v>
      </c>
      <c r="D2" s="9" t="s">
        <v>27</v>
      </c>
    </row>
    <row r="3" spans="1:6" ht="17" x14ac:dyDescent="0.35">
      <c r="A3" s="3">
        <v>562</v>
      </c>
      <c r="B3" s="3">
        <v>0</v>
      </c>
      <c r="C3" s="11">
        <f>(A3/$B$12)</f>
        <v>0.93666666666666665</v>
      </c>
      <c r="D3" s="11">
        <f>1-C3</f>
        <v>6.3333333333333353E-2</v>
      </c>
    </row>
    <row r="4" spans="1:6" ht="17" x14ac:dyDescent="0.35">
      <c r="A4" s="3">
        <v>547</v>
      </c>
      <c r="B4" s="3">
        <v>50</v>
      </c>
      <c r="C4" s="11">
        <f t="shared" ref="C4:C10" si="0">(A4/$B$12)</f>
        <v>0.91166666666666663</v>
      </c>
      <c r="D4" s="11">
        <f t="shared" ref="D4:D10" si="1">1-C4</f>
        <v>8.8333333333333375E-2</v>
      </c>
    </row>
    <row r="5" spans="1:6" ht="17" x14ac:dyDescent="0.35">
      <c r="A5" s="3">
        <v>510</v>
      </c>
      <c r="B5" s="3">
        <v>100</v>
      </c>
      <c r="C5" s="11">
        <f t="shared" si="0"/>
        <v>0.85</v>
      </c>
      <c r="D5" s="11">
        <f t="shared" si="1"/>
        <v>0.15000000000000002</v>
      </c>
    </row>
    <row r="6" spans="1:6" ht="17" x14ac:dyDescent="0.35">
      <c r="A6" s="3">
        <v>336</v>
      </c>
      <c r="B6" s="3">
        <v>200</v>
      </c>
      <c r="C6" s="11">
        <f t="shared" si="0"/>
        <v>0.56000000000000005</v>
      </c>
      <c r="D6" s="11">
        <f t="shared" si="1"/>
        <v>0.43999999999999995</v>
      </c>
    </row>
    <row r="7" spans="1:6" ht="17" x14ac:dyDescent="0.35">
      <c r="A7" s="3">
        <v>104</v>
      </c>
      <c r="B7" s="3">
        <v>300</v>
      </c>
      <c r="C7" s="11">
        <f t="shared" si="0"/>
        <v>0.17333333333333334</v>
      </c>
      <c r="D7" s="11">
        <f t="shared" si="1"/>
        <v>0.82666666666666666</v>
      </c>
      <c r="F7" s="12"/>
    </row>
    <row r="8" spans="1:6" ht="17" x14ac:dyDescent="0.35">
      <c r="A8" s="3">
        <v>19</v>
      </c>
      <c r="B8" s="3">
        <v>350</v>
      </c>
      <c r="C8" s="11">
        <f t="shared" si="0"/>
        <v>3.1666666666666669E-2</v>
      </c>
      <c r="D8" s="11">
        <f t="shared" si="1"/>
        <v>0.96833333333333338</v>
      </c>
    </row>
    <row r="9" spans="1:6" ht="17" x14ac:dyDescent="0.35">
      <c r="A9" s="3">
        <v>0</v>
      </c>
      <c r="B9" s="3">
        <v>500</v>
      </c>
      <c r="C9" s="11">
        <f t="shared" si="0"/>
        <v>0</v>
      </c>
      <c r="D9" s="11">
        <f t="shared" si="1"/>
        <v>1</v>
      </c>
    </row>
    <row r="10" spans="1:6" ht="17" x14ac:dyDescent="0.35">
      <c r="A10" s="3">
        <v>0</v>
      </c>
      <c r="B10" s="3">
        <v>1000</v>
      </c>
      <c r="C10" s="11">
        <f t="shared" si="0"/>
        <v>0</v>
      </c>
      <c r="D10" s="11">
        <f t="shared" si="1"/>
        <v>1</v>
      </c>
    </row>
    <row r="11" spans="1:6" x14ac:dyDescent="0.35">
      <c r="B11" s="1"/>
    </row>
    <row r="12" spans="1:6" ht="17" x14ac:dyDescent="0.35">
      <c r="A12" s="5" t="s">
        <v>24</v>
      </c>
      <c r="B12" s="3">
        <v>600</v>
      </c>
    </row>
    <row r="14" spans="1:6" x14ac:dyDescent="0.35">
      <c r="E14" s="10"/>
    </row>
    <row r="15" spans="1:6" x14ac:dyDescent="0.35">
      <c r="E15" s="10"/>
    </row>
    <row r="16" spans="1:6" x14ac:dyDescent="0.35">
      <c r="E16" s="10"/>
    </row>
    <row r="17" spans="5:5" x14ac:dyDescent="0.35">
      <c r="E17" s="10"/>
    </row>
    <row r="18" spans="5:5" x14ac:dyDescent="0.35">
      <c r="E18" s="10"/>
    </row>
    <row r="19" spans="5:5" x14ac:dyDescent="0.35">
      <c r="E19" s="10"/>
    </row>
    <row r="20" spans="5:5" x14ac:dyDescent="0.35">
      <c r="E20" s="10"/>
    </row>
    <row r="21" spans="5:5" x14ac:dyDescent="0.35">
      <c r="E21" s="10"/>
    </row>
    <row r="22" spans="5:5" x14ac:dyDescent="0.35">
      <c r="E22" s="10"/>
    </row>
    <row r="23" spans="5:5" x14ac:dyDescent="0.35">
      <c r="E23" s="10"/>
    </row>
    <row r="24" spans="5:5" x14ac:dyDescent="0.35">
      <c r="E24" s="10"/>
    </row>
    <row r="25" spans="5:5" x14ac:dyDescent="0.35">
      <c r="E25" s="10"/>
    </row>
    <row r="26" spans="5:5" x14ac:dyDescent="0.35">
      <c r="E26" s="1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tabSelected="1" topLeftCell="F1" workbookViewId="0">
      <selection activeCell="H15" sqref="H15"/>
    </sheetView>
  </sheetViews>
  <sheetFormatPr baseColWidth="10" defaultRowHeight="14.5" x14ac:dyDescent="0.35"/>
  <cols>
    <col min="1" max="1" width="36.1796875" customWidth="1"/>
    <col min="2" max="3" width="11.6328125" customWidth="1"/>
    <col min="4" max="4" width="16.54296875" customWidth="1"/>
    <col min="5" max="5" width="15" customWidth="1"/>
    <col min="6" max="6" width="36.1796875" customWidth="1"/>
    <col min="7" max="8" width="11.6328125" customWidth="1"/>
    <col min="9" max="9" width="16.54296875" customWidth="1"/>
    <col min="10" max="10" width="15" customWidth="1"/>
    <col min="11" max="12" width="11.6328125" customWidth="1"/>
    <col min="13" max="13" width="16.54296875" customWidth="1"/>
    <col min="14" max="14" width="15" customWidth="1"/>
  </cols>
  <sheetData>
    <row r="2" spans="1:14" ht="17" customHeight="1" x14ac:dyDescent="0.35">
      <c r="A2" s="16" t="s">
        <v>2</v>
      </c>
      <c r="B2" s="13" t="s">
        <v>6</v>
      </c>
      <c r="C2" s="14"/>
      <c r="D2" s="15"/>
      <c r="E2" s="16" t="s">
        <v>3</v>
      </c>
      <c r="F2" s="16" t="s">
        <v>2</v>
      </c>
      <c r="G2" s="13" t="s">
        <v>6</v>
      </c>
      <c r="H2" s="14"/>
      <c r="I2" s="15"/>
      <c r="J2" s="16" t="s">
        <v>3</v>
      </c>
      <c r="K2" s="13" t="s">
        <v>6</v>
      </c>
      <c r="L2" s="14"/>
      <c r="M2" s="15"/>
      <c r="N2" s="16" t="s">
        <v>3</v>
      </c>
    </row>
    <row r="3" spans="1:14" ht="17" x14ac:dyDescent="0.35">
      <c r="A3" s="16"/>
      <c r="B3" s="2" t="s">
        <v>4</v>
      </c>
      <c r="C3" s="2" t="s">
        <v>5</v>
      </c>
      <c r="D3" s="2" t="s">
        <v>18</v>
      </c>
      <c r="E3" s="16"/>
      <c r="F3" s="16"/>
      <c r="G3" s="2" t="s">
        <v>4</v>
      </c>
      <c r="H3" s="2" t="s">
        <v>5</v>
      </c>
      <c r="I3" s="2" t="s">
        <v>18</v>
      </c>
      <c r="J3" s="16"/>
      <c r="K3" s="2" t="s">
        <v>4</v>
      </c>
      <c r="L3" s="2" t="s">
        <v>5</v>
      </c>
      <c r="M3" s="2" t="s">
        <v>18</v>
      </c>
      <c r="N3" s="16"/>
    </row>
    <row r="4" spans="1:14" ht="18" x14ac:dyDescent="0.35">
      <c r="A4" s="7" t="s">
        <v>1</v>
      </c>
      <c r="B4" s="3">
        <v>385</v>
      </c>
      <c r="C4" s="3">
        <v>345</v>
      </c>
      <c r="D4" s="4">
        <f>(B4-C4)/B4</f>
        <v>0.1038961038961039</v>
      </c>
      <c r="E4" s="6" t="s">
        <v>7</v>
      </c>
      <c r="F4" s="7" t="s">
        <v>1</v>
      </c>
      <c r="G4" s="3">
        <v>385</v>
      </c>
      <c r="H4" s="3">
        <v>345</v>
      </c>
      <c r="I4" s="4">
        <f>(G4-H4)/G4</f>
        <v>0.1038961038961039</v>
      </c>
      <c r="J4" s="6" t="s">
        <v>7</v>
      </c>
      <c r="K4" s="3">
        <f>G4*1000</f>
        <v>385000</v>
      </c>
      <c r="L4" s="3">
        <f>H4*1000</f>
        <v>345000</v>
      </c>
      <c r="M4" s="4">
        <f>(K4-L4)/K4</f>
        <v>0.1038961038961039</v>
      </c>
      <c r="N4" s="6" t="s">
        <v>19</v>
      </c>
    </row>
    <row r="5" spans="1:14" ht="17" x14ac:dyDescent="0.35">
      <c r="A5" s="7" t="s">
        <v>9</v>
      </c>
      <c r="B5" s="3">
        <v>19.600000000000001</v>
      </c>
      <c r="C5" s="3">
        <v>16.100000000000001</v>
      </c>
      <c r="D5" s="4">
        <f t="shared" ref="D5:D8" si="0">(B5-C5)/B5</f>
        <v>0.17857142857142855</v>
      </c>
      <c r="E5" s="8" t="s">
        <v>10</v>
      </c>
      <c r="F5" s="7" t="s">
        <v>9</v>
      </c>
      <c r="G5" s="3">
        <v>19.600000000000001</v>
      </c>
      <c r="H5" s="3">
        <v>16.100000000000001</v>
      </c>
      <c r="I5" s="4">
        <f t="shared" ref="I5:I8" si="1">(G5-H5)/G5</f>
        <v>0.17857142857142855</v>
      </c>
      <c r="J5" s="8" t="s">
        <v>10</v>
      </c>
      <c r="K5" s="3">
        <f>G5*1000</f>
        <v>19600</v>
      </c>
      <c r="L5" s="3">
        <f>H5*1000</f>
        <v>16100.000000000002</v>
      </c>
      <c r="M5" s="4">
        <f t="shared" ref="M5:M8" si="2">(K5-L5)/K5</f>
        <v>0.17857142857142849</v>
      </c>
      <c r="N5" s="8" t="s">
        <v>20</v>
      </c>
    </row>
    <row r="6" spans="1:14" ht="17" x14ac:dyDescent="0.35">
      <c r="A6" s="7" t="s">
        <v>11</v>
      </c>
      <c r="B6" s="3">
        <v>1.2</v>
      </c>
      <c r="C6" s="3">
        <v>1.35</v>
      </c>
      <c r="D6" s="4">
        <f t="shared" si="0"/>
        <v>-0.12500000000000011</v>
      </c>
      <c r="E6" s="8" t="s">
        <v>12</v>
      </c>
      <c r="F6" s="7" t="s">
        <v>11</v>
      </c>
      <c r="G6" s="3">
        <v>1.2</v>
      </c>
      <c r="H6" s="3">
        <v>1.35</v>
      </c>
      <c r="I6" s="4">
        <f t="shared" si="1"/>
        <v>-0.12500000000000011</v>
      </c>
      <c r="J6" s="8" t="s">
        <v>12</v>
      </c>
      <c r="K6" s="3">
        <f t="shared" ref="K6:L8" si="3">G6*1000</f>
        <v>1200</v>
      </c>
      <c r="L6" s="3">
        <f t="shared" si="3"/>
        <v>1350</v>
      </c>
      <c r="M6" s="4">
        <f t="shared" si="2"/>
        <v>-0.125</v>
      </c>
      <c r="N6" s="8" t="s">
        <v>21</v>
      </c>
    </row>
    <row r="7" spans="1:14" ht="17" x14ac:dyDescent="0.35">
      <c r="A7" s="7" t="s">
        <v>15</v>
      </c>
      <c r="B7" s="3">
        <v>0.6</v>
      </c>
      <c r="C7" s="3">
        <v>0.5</v>
      </c>
      <c r="D7" s="4">
        <f t="shared" si="0"/>
        <v>0.16666666666666663</v>
      </c>
      <c r="E7" s="8" t="s">
        <v>16</v>
      </c>
      <c r="F7" s="7" t="s">
        <v>15</v>
      </c>
      <c r="G7" s="3">
        <v>0.6</v>
      </c>
      <c r="H7" s="3">
        <v>0.5</v>
      </c>
      <c r="I7" s="4">
        <f t="shared" si="1"/>
        <v>0.16666666666666663</v>
      </c>
      <c r="J7" s="8" t="s">
        <v>16</v>
      </c>
      <c r="K7" s="3">
        <f t="shared" si="3"/>
        <v>600</v>
      </c>
      <c r="L7" s="3">
        <f t="shared" si="3"/>
        <v>500</v>
      </c>
      <c r="M7" s="4">
        <f t="shared" si="2"/>
        <v>0.16666666666666666</v>
      </c>
      <c r="N7" s="8" t="s">
        <v>22</v>
      </c>
    </row>
    <row r="8" spans="1:14" ht="17" x14ac:dyDescent="0.35">
      <c r="A8" s="7" t="s">
        <v>17</v>
      </c>
      <c r="B8" s="3">
        <v>12.4</v>
      </c>
      <c r="C8" s="3">
        <v>9.9</v>
      </c>
      <c r="D8" s="4">
        <f t="shared" si="0"/>
        <v>0.20161290322580644</v>
      </c>
      <c r="E8" s="8" t="s">
        <v>16</v>
      </c>
      <c r="F8" s="7" t="s">
        <v>17</v>
      </c>
      <c r="G8" s="3">
        <v>12.4</v>
      </c>
      <c r="H8" s="3">
        <v>9.9</v>
      </c>
      <c r="I8" s="4">
        <f t="shared" si="1"/>
        <v>0.20161290322580644</v>
      </c>
      <c r="J8" s="8" t="s">
        <v>16</v>
      </c>
      <c r="K8" s="3">
        <f t="shared" si="3"/>
        <v>12400</v>
      </c>
      <c r="L8" s="3">
        <f t="shared" si="3"/>
        <v>9900</v>
      </c>
      <c r="M8" s="4">
        <f t="shared" si="2"/>
        <v>0.20161290322580644</v>
      </c>
      <c r="N8" s="8" t="s">
        <v>22</v>
      </c>
    </row>
    <row r="9" spans="1:14" ht="17" x14ac:dyDescent="0.35">
      <c r="A9" s="7" t="s">
        <v>13</v>
      </c>
      <c r="B9" s="3">
        <v>49.1</v>
      </c>
      <c r="C9" s="3"/>
      <c r="D9" s="4"/>
      <c r="E9" s="8" t="s">
        <v>14</v>
      </c>
      <c r="F9" s="7" t="s">
        <v>13</v>
      </c>
      <c r="G9" s="3">
        <v>49.1</v>
      </c>
      <c r="H9" s="3"/>
      <c r="I9" s="4"/>
      <c r="J9" s="8" t="s">
        <v>14</v>
      </c>
      <c r="K9" s="3">
        <f>G9*1000</f>
        <v>49100</v>
      </c>
      <c r="L9" s="3"/>
      <c r="M9" s="4"/>
      <c r="N9" s="8" t="s">
        <v>23</v>
      </c>
    </row>
    <row r="10" spans="1:14" ht="18" x14ac:dyDescent="0.35">
      <c r="A10" s="7" t="s">
        <v>8</v>
      </c>
      <c r="B10" s="3">
        <v>1098</v>
      </c>
      <c r="C10" s="3"/>
      <c r="D10" s="4"/>
      <c r="E10" s="6" t="s">
        <v>7</v>
      </c>
      <c r="F10" s="7" t="s">
        <v>8</v>
      </c>
      <c r="G10" s="3">
        <v>1098</v>
      </c>
      <c r="H10" s="3"/>
      <c r="I10" s="4"/>
      <c r="J10" s="6" t="s">
        <v>7</v>
      </c>
      <c r="K10" s="3"/>
      <c r="L10" s="3"/>
      <c r="M10" s="4"/>
      <c r="N10" s="6" t="s">
        <v>19</v>
      </c>
    </row>
  </sheetData>
  <mergeCells count="8">
    <mergeCell ref="K2:M2"/>
    <mergeCell ref="N2:N3"/>
    <mergeCell ref="B2:D2"/>
    <mergeCell ref="E2:E3"/>
    <mergeCell ref="A2:A3"/>
    <mergeCell ref="F2:F3"/>
    <mergeCell ref="G2:I2"/>
    <mergeCell ref="J2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20E3BC4D9E5946B8519EC903E1D2D8" ma:contentTypeVersion="15" ma:contentTypeDescription="Crear nuevo documento." ma:contentTypeScope="" ma:versionID="4719fff4955102ae711269344ae484da">
  <xsd:schema xmlns:xsd="http://www.w3.org/2001/XMLSchema" xmlns:xs="http://www.w3.org/2001/XMLSchema" xmlns:p="http://schemas.microsoft.com/office/2006/metadata/properties" xmlns:ns3="fa7e26b2-5651-4109-9bcc-4045094b0554" xmlns:ns4="485f0894-4906-4cf0-9a07-40bae8ee7744" targetNamespace="http://schemas.microsoft.com/office/2006/metadata/properties" ma:root="true" ma:fieldsID="fe73d84c0504b0bb90205ded51ea2971" ns3:_="" ns4:_="">
    <xsd:import namespace="fa7e26b2-5651-4109-9bcc-4045094b0554"/>
    <xsd:import namespace="485f0894-4906-4cf0-9a07-40bae8ee77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26b2-5651-4109-9bcc-4045094b05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f0894-4906-4cf0-9a07-40bae8ee7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B6E3F4-9920-4916-8026-A44232873A40}">
  <ds:schemaRefs>
    <ds:schemaRef ds:uri="fa7e26b2-5651-4109-9bcc-4045094b0554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485f0894-4906-4cf0-9a07-40bae8ee7744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21B46B-940C-4EB8-82F9-3B36374A44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e26b2-5651-4109-9bcc-4045094b0554"/>
    <ds:schemaRef ds:uri="485f0894-4906-4cf0-9a07-40bae8ee7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BAC28E-A8A7-48DE-BF94-A8968CBD78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Ratio of Particles Coming Out</vt:lpstr>
      <vt:lpstr>Real Wastewater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Juliana Noguera Contreras</dc:creator>
  <cp:lastModifiedBy>Mabel Juliana Noguera Contreras</cp:lastModifiedBy>
  <dcterms:created xsi:type="dcterms:W3CDTF">2020-07-20T00:00:40Z</dcterms:created>
  <dcterms:modified xsi:type="dcterms:W3CDTF">2020-08-14T00:00:04Z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0x0101001020E3BC4D9E5946B8519EC903E1D2D8</vt:lpwstr>
  </property>
</Properties>
</file>