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j_noguera10_uniandes_edu_co/Documents/Maestria Tesis/Simuladores Tesis/"/>
    </mc:Choice>
  </mc:AlternateContent>
  <xr:revisionPtr revIDLastSave="10" documentId="11_02226D46014BDA82B27571ECBF75D3C002E85B8C" xr6:coauthVersionLast="46" xr6:coauthVersionMax="46" xr10:uidLastSave="{5C20451B-0DC5-2E43-9551-810BDFE28F21}"/>
  <bookViews>
    <workbookView xWindow="0" yWindow="0" windowWidth="19200" windowHeight="7050" xr2:uid="{00000000-000D-0000-FFFF-FFFF00000000}"/>
  </bookViews>
  <sheets>
    <sheet name="Actividad Enzimática" sheetId="1" r:id="rId1"/>
  </sheets>
  <externalReferences>
    <externalReference r:id="rId2"/>
  </externalReferences>
  <definedNames>
    <definedName name="Moleculas1">[1]Moleculas!$A$5:$A$11</definedName>
    <definedName name="Moleculas2">[1]Moleculas!$A$13:$A$17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15" i="1"/>
  <c r="E15" i="1"/>
  <c r="F14" i="1"/>
  <c r="E14" i="1"/>
  <c r="F13" i="1"/>
  <c r="E13" i="1"/>
  <c r="F12" i="1"/>
  <c r="E12" i="1"/>
  <c r="F11" i="1"/>
  <c r="E11" i="1"/>
</calcChain>
</file>

<file path=xl/sharedStrings.xml><?xml version="1.0" encoding="utf-8"?>
<sst xmlns="http://schemas.openxmlformats.org/spreadsheetml/2006/main" count="18" uniqueCount="18">
  <si>
    <r>
      <t xml:space="preserve">ACTIVIDAD ENZIMÁTICA
</t>
    </r>
    <r>
      <rPr>
        <sz val="5"/>
        <color theme="1"/>
        <rFont val="Calibri"/>
        <family val="2"/>
        <scheme val="minor"/>
      </rPr>
      <t>Ana Lucía Campaña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Sergio Flórez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Juliana Noguera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Johann Osma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</si>
  <si>
    <t>Hola! Este aplicativo te ayuda a determinar la actividad enzimática de Enzimas por medio de la ecuación de Lambert-Beer</t>
  </si>
  <si>
    <t>Volumen de muestra usado [uL]</t>
  </si>
  <si>
    <t>Volumen Total en la celda [uL]</t>
  </si>
  <si>
    <t>Muestra</t>
  </si>
  <si>
    <t>ABS/min</t>
  </si>
  <si>
    <t>A.E U/L</t>
  </si>
  <si>
    <t>A.E U/mL</t>
  </si>
  <si>
    <t>La actividad enzimática se analiza con la ecuación de Lambert-Beer:</t>
  </si>
  <si>
    <t>Las Unidades enzimaticas [U] se entienden como:</t>
  </si>
  <si>
    <t>Entonces la actividad es:</t>
  </si>
  <si>
    <t>Donde cada factor es:</t>
  </si>
  <si>
    <t>Análisis de Unidades:</t>
  </si>
  <si>
    <t>Celda 1</t>
  </si>
  <si>
    <t>Celda 2</t>
  </si>
  <si>
    <t>Celda 3</t>
  </si>
  <si>
    <t>Celda 4</t>
  </si>
  <si>
    <t>Celda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</si>
</sst>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Protection="1"/>
    <xf numFmtId="0" fontId="1" fillId="2" borderId="0" xfId="0" applyFont="1" applyFill="1" applyAlignment="1" applyProtection="1">
      <alignment vertical="center" wrapText="1"/>
    </xf>
    <xf numFmtId="0" fontId="4" fillId="0" borderId="0" xfId="0" applyFont="1"/>
    <xf numFmtId="0" fontId="4" fillId="2" borderId="0" xfId="0" applyFont="1" applyFill="1" applyAlignment="1" applyProtection="1">
      <alignment horizontal="left" wrapText="1"/>
    </xf>
    <xf numFmtId="2" fontId="4" fillId="3" borderId="0" xfId="0" applyNumberFormat="1" applyFont="1" applyFill="1" applyAlignment="1" applyProtection="1">
      <alignment horizontal="right" wrapText="1"/>
      <protection locked="0"/>
    </xf>
    <xf numFmtId="0" fontId="4" fillId="2" borderId="0" xfId="0" applyFont="1" applyFill="1" applyAlignment="1" applyProtection="1">
      <alignment horizont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left" wrapText="1"/>
      <protection locked="0"/>
    </xf>
    <xf numFmtId="0" fontId="4" fillId="2" borderId="3" xfId="0" applyFont="1" applyFill="1" applyBorder="1" applyAlignment="1" applyProtection="1">
      <alignment horizontal="left" wrapText="1"/>
    </xf>
    <xf numFmtId="0" fontId="0" fillId="2" borderId="0" xfId="0" applyFill="1"/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wrapText="1"/>
    </xf>
    <xf numFmtId="0" fontId="1" fillId="2" borderId="0" xfId="0" applyFont="1" applyFill="1" applyAlignment="1" applyProtection="1">
      <alignment horizontal="left" vertical="center" wrapText="1"/>
    </xf>
    <xf numFmtId="0" fontId="4" fillId="2" borderId="0" xfId="0" applyFont="1" applyFill="1" applyAlignment="1" applyProtection="1">
      <alignment horizontal="left" wrapText="1"/>
    </xf>
    <xf numFmtId="0" fontId="4" fillId="2" borderId="0" xfId="0" applyFont="1" applyFill="1" applyAlignment="1" applyProtection="1">
      <alignment horizont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394103</xdr:colOff>
      <xdr:row>0</xdr:row>
      <xdr:rowOff>80962</xdr:rowOff>
    </xdr:from>
    <xdr:ext cx="895744" cy="256817"/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53" y="80962"/>
          <a:ext cx="895744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121053</xdr:colOff>
      <xdr:row>0</xdr:row>
      <xdr:rowOff>80962</xdr:rowOff>
    </xdr:from>
    <xdr:ext cx="238095" cy="264817"/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703" y="80962"/>
          <a:ext cx="238095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346075</xdr:colOff>
      <xdr:row>17</xdr:row>
      <xdr:rowOff>136525</xdr:rowOff>
    </xdr:from>
    <xdr:ext cx="3612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625" y="3203575"/>
              <a:ext cx="361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𝐿𝑎𝑚𝑏𝑒𝑟𝑡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𝐵𝑒𝑒𝑟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𝐸𝑞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𝐶𝑎𝑡𝑎𝑙𝑦𝑠𝑖𝑠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×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𝑅𝑒𝑎𝑐𝑡𝑖𝑜𝑛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74625" y="3203575"/>
              <a:ext cx="361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𝐿𝑎𝑚𝑏𝑒𝑟𝑡−𝐵𝑒𝑒𝑟 𝐸𝑞: 𝐶𝑎𝑡𝑎𝑙𝑦𝑠𝑖𝑠 𝑅𝑎𝑡𝑒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×𝑅𝑒𝑎𝑐𝑡𝑖𝑜𝑛 𝑉𝑜𝑙𝑢𝑚𝑒𝑛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193675</xdr:colOff>
      <xdr:row>21</xdr:row>
      <xdr:rowOff>22225</xdr:rowOff>
    </xdr:from>
    <xdr:ext cx="2649700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71475" y="3825875"/>
              <a:ext cx="264970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𝑠𝑢𝑠𝑡𝑟𝑎𝑡𝑜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𝑐𝑜𝑛𝑣𝑒𝑟𝑡𝑖𝑑𝑜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𝑡𝑖𝑒𝑚𝑝𝑜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𝑚𝑜𝑙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71475" y="3825875"/>
              <a:ext cx="264970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[𝑈]=(𝑚𝑜𝑙 𝑑𝑒 𝑠𝑢𝑠𝑡𝑟𝑎𝑡𝑜 𝑐𝑜𝑛𝑣𝑒𝑟𝑡𝑖𝑑𝑜)/𝑡𝑖𝑒𝑚𝑝𝑜=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𝜇𝑚𝑜𝑙/</a:t>
              </a:r>
              <a:r>
                <a:rPr lang="es-CO" sz="1100" b="0" i="0">
                  <a:latin typeface="Cambria Math" panose="02040503050406030204" pitchFamily="18" charset="0"/>
                </a:rPr>
                <a:t>𝑚𝑖𝑛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31750</xdr:colOff>
      <xdr:row>25</xdr:row>
      <xdr:rowOff>15875</xdr:rowOff>
    </xdr:from>
    <xdr:ext cx="3361626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1750" y="4549775"/>
              <a:ext cx="336162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1100"/>
                <a:t> 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750" y="4549775"/>
              <a:ext cx="336162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11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25400</xdr:colOff>
      <xdr:row>28</xdr:row>
      <xdr:rowOff>180975</xdr:rowOff>
    </xdr:from>
    <xdr:ext cx="3354957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5400" y="5267325"/>
              <a:ext cx="3354957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5400" y="5267325"/>
              <a:ext cx="3354957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 𝐴𝐵𝑆/𝑡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12700</xdr:colOff>
      <xdr:row>31</xdr:row>
      <xdr:rowOff>101600</xdr:rowOff>
    </xdr:from>
    <xdr:ext cx="2565446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2700" y="5740400"/>
              <a:ext cx="256544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𝐶𝑜𝑒𝑓𝑖𝑐𝑖𝑒𝑛𝑡𝑒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𝐸𝑥𝑡𝑖𝑛𝑐𝑖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ó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𝜺</m:t>
                    </m:r>
                    <m:r>
                      <a:rPr lang="es-CO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2700" y="5740400"/>
              <a:ext cx="256544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𝐶𝑜𝑒𝑓𝑖𝑐𝑖𝑒𝑛𝑡𝑒 𝑑𝑒 𝐸𝑥𝑡𝑖𝑛𝑐𝑖ó𝑛 </a:t>
              </a:r>
              <a:r>
                <a:rPr lang="es-CO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𝜺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[𝑀^(−1) 〖𝑐𝑚〗^(−1)]=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33</xdr:row>
      <xdr:rowOff>101600</xdr:rowOff>
    </xdr:from>
    <xdr:ext cx="27402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9050" y="6108700"/>
              <a:ext cx="27402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𝐷𝑖𝑠𝑡𝑎𝑛𝑐𝑖𝑎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h𝑎𝑧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𝑙𝑢𝑧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𝑙𝑎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𝑚𝑢𝑒𝑠𝑡𝑟𝑎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𝒅</m:t>
                    </m:r>
                    <m:r>
                      <a:rPr lang="es-CO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050" y="6108700"/>
              <a:ext cx="27402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𝐷𝑖𝑠𝑡𝑎𝑛𝑐𝑖𝑎 ℎ𝑎𝑧 𝑑𝑒 𝑙𝑢𝑧 𝑎 𝑙𝑎 𝑚𝑢𝑒𝑠𝑡𝑟𝑎 </a:t>
              </a:r>
              <a:r>
                <a:rPr lang="es-CO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𝒅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[𝑐𝑚]=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35</xdr:row>
      <xdr:rowOff>12700</xdr:rowOff>
    </xdr:from>
    <xdr:ext cx="209467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0" y="6388100"/>
              <a:ext cx="209467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𝐹𝑎𝑐𝑡𝑜𝑟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𝑑𝑖𝑙𝑢𝑐𝑖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ó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𝑇𝑜𝑡𝑎𝑙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𝑀𝑢𝑒𝑠𝑡𝑟𝑎</m:t>
                            </m:r>
                          </m:sub>
                        </m:sSub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0" y="6388100"/>
              <a:ext cx="209467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𝐹𝑎𝑐𝑡𝑜𝑟 𝑑𝑒 𝑑𝑖𝑙𝑢𝑐𝑖ó𝑛 =𝑉_𝑇𝑜𝑡𝑎𝑙/𝑉_𝑀𝑢𝑒𝑠𝑡𝑟𝑎 =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178591</xdr:colOff>
      <xdr:row>39</xdr:row>
      <xdr:rowOff>0</xdr:rowOff>
    </xdr:from>
    <xdr:ext cx="3016018" cy="470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78591" y="7112000"/>
              <a:ext cx="3016018" cy="470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𝐴𝑐𝑡𝑖𝑣𝑖𝑑𝑎𝑑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𝐸𝑛𝑧𝑖𝑚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𝑡𝑖𝑐𝑎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Sup>
                          <m:sSupPr>
                            <m:ctrlPr>
                              <a:rPr lang="es-CO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𝑐𝑚</m:t>
                            </m:r>
                          </m:e>
                          <m:sup>
                            <m:r>
                              <a:rPr lang="es-CO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s-CO" sz="1100" b="0" i="1" strike="sngStrike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∙</m:t>
                        </m:r>
                        <m:r>
                          <a:rPr lang="es-CO" sz="1100" b="0" i="1" strike="sngStrike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𝑐𝑚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 strike="sngStrike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s-CO" sz="1100" b="0" i="1" strike="sngStrike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s-CO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s-CO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78591" y="7112000"/>
              <a:ext cx="3016018" cy="470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𝑀^(−1)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〖𝑐𝑚〗^(−1)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11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11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𝜇𝑙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41</xdr:row>
      <xdr:rowOff>177800</xdr:rowOff>
    </xdr:from>
    <xdr:ext cx="2662717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77800" y="7658100"/>
              <a:ext cx="2662717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𝐴𝑐𝑡𝑖𝑣𝑖𝑑𝑎𝑑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𝐸𝑛𝑧𝑖𝑚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𝑡𝑖𝑐𝑎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num>
                      <m:den>
                        <m:func>
                          <m:func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fNam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77800" y="7658100"/>
              <a:ext cx="2662717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𝐴𝑐𝑡𝑖𝑣𝑖𝑑𝑎𝑑 𝐸𝑛𝑧𝑖𝑚á𝑡𝑖𝑐𝑎 [𝑈/𝐿]=𝑀/𝑚𝑖𝑛=𝑚𝑜𝑙/min⁡〖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∙𝐿〗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43</xdr:row>
      <xdr:rowOff>177800</xdr:rowOff>
    </xdr:from>
    <xdr:ext cx="3495893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77800" y="8026400"/>
              <a:ext cx="3495893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𝐴𝑐𝑡𝑖𝑣𝑖𝑑𝑎𝑑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𝐸𝑛𝑧𝑖𝑚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𝑡𝑖𝑐𝑎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 1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</m:sup>
                    </m:sSup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𝑚𝑜𝑙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𝑚𝑖𝑛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f>
                      <m:f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77800" y="8026400"/>
              <a:ext cx="3495893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𝐴𝑐𝑡𝑖𝑣𝑖𝑑𝑎𝑑 𝐸𝑛𝑧𝑖𝑚á𝑡𝑖𝑐𝑎 [𝑈/𝐿]= 1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∙〖10〗^6  𝜇𝑚𝑜𝑙/(𝑚𝑖𝑛∙𝐿)= 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𝑈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/𝐿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86514</xdr:colOff>
      <xdr:row>46</xdr:row>
      <xdr:rowOff>25400</xdr:rowOff>
    </xdr:from>
    <xdr:ext cx="3253198" cy="499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6514" y="8426450"/>
              <a:ext cx="3253198" cy="499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𝐴𝑐𝑡𝑖𝑣𝑖𝑑𝑎𝑑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𝐸𝑛𝑧𝑖𝑚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𝑡𝑖𝑐𝑎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𝑚𝐿</m:t>
                            </m:r>
                          </m:den>
                        </m:f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f>
                      <m:f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num>
                      <m:den>
                        <m:r>
                          <a:rPr lang="es-CO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1000 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𝑚𝐿</m:t>
                                </m:r>
                              </m:num>
                              <m:den>
                                <m:r>
                                  <a:rPr lang="es-CO" sz="110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86514" y="8426450"/>
              <a:ext cx="3253198" cy="499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𝐴𝑐𝑡𝑖𝑣𝑖𝑑𝑎𝑑 𝐸𝑛𝑧𝑖𝑚á𝑡𝑖𝑐𝑎 [𝑈/𝑚𝐿]=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𝑈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∙((1000 𝑚𝐿)/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𝐿)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j.noguera10/OneDrive%20-%20Universidad%20de%20los%20Andes/Maestria%20Tesis/Simuladores%20Tesis/Magnetita_Sintesis+Funcionalizacion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is"/>
      <sheetName val="Funcionalización"/>
      <sheetName val="Moleculas"/>
    </sheetNames>
    <sheetDataSet>
      <sheetData sheetId="0"/>
      <sheetData sheetId="1"/>
      <sheetData sheetId="2">
        <row r="5">
          <cell r="A5" t="str">
            <v>APTES</v>
          </cell>
        </row>
        <row r="6">
          <cell r="A6" t="str">
            <v>CAS</v>
          </cell>
        </row>
        <row r="7">
          <cell r="A7" t="str">
            <v>Cysteine</v>
          </cell>
        </row>
        <row r="8">
          <cell r="A8" t="str">
            <v>Tryamine</v>
          </cell>
        </row>
        <row r="9">
          <cell r="A9" t="str">
            <v>Cysteamine</v>
          </cell>
        </row>
        <row r="10">
          <cell r="A10" t="str">
            <v>DTPA5Na</v>
          </cell>
        </row>
        <row r="13">
          <cell r="A13" t="str">
            <v>Cysteamine</v>
          </cell>
        </row>
        <row r="14">
          <cell r="A14" t="str">
            <v>Cysteamine</v>
          </cell>
        </row>
        <row r="15">
          <cell r="A15" t="str">
            <v>Glutaraldehyde</v>
          </cell>
        </row>
        <row r="16">
          <cell r="A16" t="str">
            <v>Cysteine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160" zoomScaleNormal="160" workbookViewId="0">
      <pane ySplit="3" topLeftCell="A4" activePane="bottomLeft" state="frozen"/>
      <selection activeCell="B1" sqref="B1"/>
      <selection pane="bottomLeft" activeCell="F8" sqref="F8"/>
    </sheetView>
  </sheetViews>
  <sheetFormatPr defaultColWidth="10.76171875" defaultRowHeight="15" x14ac:dyDescent="0.2"/>
  <cols>
    <col min="1" max="1" width="2.5546875" style="10" customWidth="1"/>
    <col min="2" max="2" width="7.3984375" style="10" customWidth="1"/>
    <col min="3" max="5" width="7.53125" style="10" customWidth="1"/>
    <col min="6" max="7" width="7.26171875" style="10" customWidth="1"/>
    <col min="8" max="8" width="10.76171875" style="10"/>
  </cols>
  <sheetData>
    <row r="1" spans="1:8" ht="15" customHeight="1" x14ac:dyDescent="0.2">
      <c r="A1" s="1"/>
      <c r="B1" s="15" t="s">
        <v>0</v>
      </c>
      <c r="C1" s="15"/>
      <c r="D1" s="15"/>
      <c r="E1" s="15"/>
      <c r="F1" s="1"/>
      <c r="G1" s="1"/>
      <c r="H1" s="1"/>
    </row>
    <row r="2" spans="1:8" x14ac:dyDescent="0.2">
      <c r="A2" s="2"/>
      <c r="B2" s="15"/>
      <c r="C2" s="15"/>
      <c r="D2" s="15"/>
      <c r="E2" s="15"/>
      <c r="F2" s="1"/>
      <c r="G2" s="1"/>
      <c r="H2" s="1"/>
    </row>
    <row r="3" spans="1:8" ht="3" customHeight="1" x14ac:dyDescent="0.2">
      <c r="A3" s="1"/>
      <c r="B3" s="1"/>
      <c r="C3" s="1"/>
      <c r="D3" s="1"/>
      <c r="E3" s="1"/>
      <c r="F3" s="1"/>
      <c r="G3" s="1"/>
      <c r="H3" s="1"/>
    </row>
    <row r="4" spans="1:8" s="3" customFormat="1" ht="31.5" customHeight="1" x14ac:dyDescent="0.2">
      <c r="A4" s="16" t="s">
        <v>1</v>
      </c>
      <c r="B4" s="16"/>
      <c r="C4" s="16"/>
      <c r="D4" s="16"/>
      <c r="E4" s="16"/>
      <c r="F4" s="16"/>
      <c r="G4" s="16"/>
      <c r="H4" s="16"/>
    </row>
    <row r="5" spans="1:8" s="3" customFormat="1" ht="14.45" customHeight="1" x14ac:dyDescent="0.2">
      <c r="A5" s="4"/>
      <c r="B5" s="4"/>
      <c r="C5" s="4"/>
      <c r="D5" s="4"/>
      <c r="E5" s="4"/>
      <c r="F5" s="4"/>
      <c r="G5" s="4"/>
      <c r="H5" s="4"/>
    </row>
    <row r="6" spans="1:8" s="3" customFormat="1" ht="14.45" customHeight="1" x14ac:dyDescent="0.2">
      <c r="A6" s="4"/>
      <c r="B6" s="17" t="s">
        <v>2</v>
      </c>
      <c r="C6" s="17"/>
      <c r="D6" s="17"/>
      <c r="E6" s="17"/>
      <c r="F6" s="5">
        <v>30</v>
      </c>
      <c r="G6" s="4"/>
      <c r="H6" s="4"/>
    </row>
    <row r="7" spans="1:8" s="3" customFormat="1" ht="3.6" customHeight="1" x14ac:dyDescent="0.2">
      <c r="A7" s="4"/>
      <c r="B7" s="6"/>
      <c r="C7" s="6"/>
      <c r="D7" s="6"/>
      <c r="E7" s="6"/>
      <c r="F7" s="4"/>
      <c r="G7" s="4"/>
      <c r="H7" s="4"/>
    </row>
    <row r="8" spans="1:8" s="3" customFormat="1" ht="14.45" customHeight="1" x14ac:dyDescent="0.2">
      <c r="A8" s="4"/>
      <c r="B8" s="17" t="s">
        <v>3</v>
      </c>
      <c r="C8" s="17"/>
      <c r="D8" s="17"/>
      <c r="E8" s="17"/>
      <c r="F8" s="5">
        <v>1500</v>
      </c>
      <c r="G8" s="4"/>
      <c r="H8" s="4"/>
    </row>
    <row r="9" spans="1:8" s="3" customFormat="1" ht="14.45" customHeight="1" x14ac:dyDescent="0.2">
      <c r="A9" s="4"/>
      <c r="B9" s="4"/>
      <c r="C9" s="4"/>
      <c r="D9" s="4"/>
      <c r="E9" s="4"/>
      <c r="F9" s="4"/>
      <c r="G9" s="4"/>
      <c r="H9" s="4"/>
    </row>
    <row r="10" spans="1:8" s="3" customFormat="1" ht="14.45" customHeight="1" x14ac:dyDescent="0.2">
      <c r="A10" s="4"/>
      <c r="B10" s="18" t="s">
        <v>4</v>
      </c>
      <c r="C10" s="19"/>
      <c r="D10" s="7" t="s">
        <v>5</v>
      </c>
      <c r="E10" s="7" t="s">
        <v>6</v>
      </c>
      <c r="F10" s="18" t="s">
        <v>7</v>
      </c>
      <c r="G10" s="19"/>
      <c r="H10" s="4"/>
    </row>
    <row r="11" spans="1:8" s="3" customFormat="1" ht="14.45" customHeight="1" x14ac:dyDescent="0.2">
      <c r="A11" s="4"/>
      <c r="B11" s="11" t="s">
        <v>13</v>
      </c>
      <c r="C11" s="12"/>
      <c r="D11" s="8">
        <v>0.56100000000000005</v>
      </c>
      <c r="E11" s="9">
        <f>(D11/($G$32*$G$34))*($F$8/$F$6)*(1*10^6)</f>
        <v>957.33788395904446</v>
      </c>
      <c r="F11" s="13">
        <f>(D11/($G$32*$G$34))*($F$8/$F$6)*(1*10^3)</f>
        <v>0.95733788395904451</v>
      </c>
      <c r="G11" s="14"/>
      <c r="H11" s="4"/>
    </row>
    <row r="12" spans="1:8" s="3" customFormat="1" ht="14.45" customHeight="1" x14ac:dyDescent="0.2">
      <c r="A12" s="4"/>
      <c r="B12" s="11" t="s">
        <v>14</v>
      </c>
      <c r="C12" s="12"/>
      <c r="D12" s="8"/>
      <c r="E12" s="9">
        <f t="shared" ref="E12:G15" si="0">(D12/($G$32*$G$34))*($F$8/$F$6)*(1*10^6)</f>
        <v>0</v>
      </c>
      <c r="F12" s="13">
        <f t="shared" ref="F12:F15" si="1">(D12/($G$32*$G$34))*($F$8/$F$6)*(1*10^3)</f>
        <v>0</v>
      </c>
      <c r="G12" s="14"/>
      <c r="H12" s="4"/>
    </row>
    <row r="13" spans="1:8" s="3" customFormat="1" ht="14.45" customHeight="1" x14ac:dyDescent="0.2">
      <c r="A13" s="4"/>
      <c r="B13" s="11" t="s">
        <v>15</v>
      </c>
      <c r="C13" s="12"/>
      <c r="D13" s="8"/>
      <c r="E13" s="9">
        <f t="shared" si="0"/>
        <v>0</v>
      </c>
      <c r="F13" s="13">
        <f t="shared" si="1"/>
        <v>0</v>
      </c>
      <c r="G13" s="14"/>
      <c r="H13" s="4"/>
    </row>
    <row r="14" spans="1:8" s="3" customFormat="1" ht="14.45" customHeight="1" x14ac:dyDescent="0.2">
      <c r="A14" s="4"/>
      <c r="B14" s="11" t="s">
        <v>16</v>
      </c>
      <c r="C14" s="12"/>
      <c r="D14" s="8"/>
      <c r="E14" s="9">
        <f t="shared" si="0"/>
        <v>0</v>
      </c>
      <c r="F14" s="13">
        <f t="shared" si="1"/>
        <v>0</v>
      </c>
      <c r="G14" s="14"/>
      <c r="H14" s="4"/>
    </row>
    <row r="15" spans="1:8" s="3" customFormat="1" ht="14.45" customHeight="1" x14ac:dyDescent="0.2">
      <c r="A15" s="4"/>
      <c r="B15" s="11" t="s">
        <v>17</v>
      </c>
      <c r="C15" s="12"/>
      <c r="D15" s="8"/>
      <c r="E15" s="9">
        <f t="shared" si="0"/>
        <v>0</v>
      </c>
      <c r="F15" s="13">
        <f t="shared" si="1"/>
        <v>0</v>
      </c>
      <c r="G15" s="14"/>
      <c r="H15" s="4"/>
    </row>
    <row r="16" spans="1:8" s="3" customFormat="1" ht="14.45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s="3" customFormat="1" x14ac:dyDescent="0.2">
      <c r="A17" s="1" t="s">
        <v>8</v>
      </c>
      <c r="B17" s="1"/>
      <c r="C17" s="1"/>
      <c r="D17" s="1"/>
      <c r="E17" s="1"/>
      <c r="F17" s="1"/>
      <c r="G17" s="1"/>
      <c r="H17" s="1"/>
    </row>
    <row r="18" spans="1:8" s="3" customFormat="1" ht="14.45" customHeight="1" x14ac:dyDescent="0.2">
      <c r="A18" s="1"/>
      <c r="B18" s="1"/>
      <c r="C18" s="1"/>
      <c r="D18" s="1"/>
      <c r="E18" s="1"/>
      <c r="F18" s="1"/>
      <c r="G18" s="1"/>
      <c r="H18" s="1"/>
    </row>
    <row r="19" spans="1:8" s="3" customFormat="1" ht="14.45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s="3" customFormat="1" x14ac:dyDescent="0.2">
      <c r="A20" s="1"/>
      <c r="B20" s="1"/>
      <c r="C20" s="1"/>
      <c r="D20" s="1"/>
      <c r="E20" s="1"/>
      <c r="F20" s="1"/>
      <c r="G20" s="1"/>
      <c r="H20" s="1"/>
    </row>
    <row r="21" spans="1:8" s="3" customFormat="1" x14ac:dyDescent="0.2">
      <c r="A21" s="1" t="s">
        <v>9</v>
      </c>
      <c r="B21" s="1"/>
      <c r="C21" s="1"/>
      <c r="D21" s="1"/>
      <c r="E21" s="1"/>
      <c r="F21" s="1"/>
      <c r="G21" s="1"/>
      <c r="H21" s="1"/>
    </row>
    <row r="22" spans="1:8" s="3" customFormat="1" ht="14.4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s="3" customFormat="1" ht="14.1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s="3" customFormat="1" x14ac:dyDescent="0.2">
      <c r="A24" s="1"/>
      <c r="B24" s="1"/>
      <c r="C24" s="1"/>
      <c r="D24" s="1"/>
      <c r="E24" s="1"/>
      <c r="F24" s="1"/>
      <c r="G24" s="1"/>
      <c r="H24" s="1"/>
    </row>
    <row r="25" spans="1:8" s="3" customFormat="1" x14ac:dyDescent="0.2">
      <c r="A25" s="1" t="s">
        <v>10</v>
      </c>
      <c r="B25" s="1"/>
      <c r="C25" s="1"/>
      <c r="D25" s="1"/>
      <c r="E25" s="1"/>
      <c r="F25" s="1"/>
      <c r="G25" s="1"/>
      <c r="H25" s="1"/>
    </row>
    <row r="26" spans="1:8" s="3" customFormat="1" x14ac:dyDescent="0.2">
      <c r="A26" s="1"/>
      <c r="B26" s="1"/>
      <c r="C26" s="1"/>
      <c r="D26" s="1"/>
      <c r="E26" s="1"/>
      <c r="F26" s="1"/>
      <c r="G26" s="1"/>
      <c r="H26" s="1"/>
    </row>
    <row r="27" spans="1:8" s="3" customFormat="1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 t="s">
        <v>11</v>
      </c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>
        <v>29300</v>
      </c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>
        <v>1</v>
      </c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>
        <f>F8/F6</f>
        <v>50</v>
      </c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 t="s">
        <v>12</v>
      </c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</sheetData>
  <sheetProtection algorithmName="SHA-512" hashValue="yx0lCWuCBZjVXj+F/bqdpOuXXAgOxUMJcuKGYxCE7CpcqoOIEWWhngSMDrUE1kuaJWnOyOdBAMKYhIB7jSJUMg==" saltValue="Xlf1bC0ikoeIoCFsmCCR1g==" spinCount="100000" sheet="1" objects="1" scenarios="1" selectLockedCells="1"/>
  <mergeCells count="16">
    <mergeCell ref="B1:E2"/>
    <mergeCell ref="A4:H4"/>
    <mergeCell ref="B6:E6"/>
    <mergeCell ref="B8:E8"/>
    <mergeCell ref="B10:C10"/>
    <mergeCell ref="F10:G10"/>
    <mergeCell ref="B14:C14"/>
    <mergeCell ref="F14:G14"/>
    <mergeCell ref="B15:C15"/>
    <mergeCell ref="F15:G15"/>
    <mergeCell ref="B11:C11"/>
    <mergeCell ref="F11:G11"/>
    <mergeCell ref="B12:C12"/>
    <mergeCell ref="F12:G12"/>
    <mergeCell ref="B13:C13"/>
    <mergeCell ref="F13:G13"/>
  </mergeCells>
  <pageMargins left="0.7" right="0.7" top="0.75" bottom="0.75" header="0.3" footer="0.3"/>
  <pageSetup paperSize="256" orientation="portrait" horizontalDpi="500" verticalDpi="5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0E3BC4D9E5946B8519EC903E1D2D8" ma:contentTypeVersion="15" ma:contentTypeDescription="Crear nuevo documento." ma:contentTypeScope="" ma:versionID="4719fff4955102ae711269344ae484da">
  <xsd:schema xmlns:xsd="http://www.w3.org/2001/XMLSchema" xmlns:xs="http://www.w3.org/2001/XMLSchema" xmlns:p="http://schemas.microsoft.com/office/2006/metadata/properties" xmlns:ns3="fa7e26b2-5651-4109-9bcc-4045094b0554" xmlns:ns4="485f0894-4906-4cf0-9a07-40bae8ee7744" targetNamespace="http://schemas.microsoft.com/office/2006/metadata/properties" ma:root="true" ma:fieldsID="fe73d84c0504b0bb90205ded51ea2971" ns3:_="" ns4:_="">
    <xsd:import namespace="fa7e26b2-5651-4109-9bcc-4045094b0554"/>
    <xsd:import namespace="485f0894-4906-4cf0-9a07-40bae8ee7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26b2-5651-4109-9bcc-4045094b05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0894-4906-4cf0-9a07-40bae8ee7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988342-63DC-4561-BA47-F2455F3A3215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7EDB600D-E389-4BFF-BD68-B81097AEED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3F48B-ACA0-4AE8-9BC8-53D78C430E8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a7e26b2-5651-4109-9bcc-4045094b0554"/>
    <ds:schemaRef ds:uri="485f0894-4906-4cf0-9a07-40bae8ee77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 Enzimática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Juliana Noguera Contreras</dc:creator>
  <cp:lastModifiedBy>Mabel Juliana Noguera Contreras</cp:lastModifiedBy>
  <dcterms:created xsi:type="dcterms:W3CDTF">2020-06-11T22:44:42Z</dcterms:created>
  <dcterms:modified xsi:type="dcterms:W3CDTF">2020-06-11T22:45:50Z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0x0101001020E3BC4D9E5946B8519EC903E1D2D8</vt:lpwstr>
  </property>
</Properties>
</file>