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niya\Downloads\"/>
    </mc:Choice>
  </mc:AlternateContent>
  <bookViews>
    <workbookView xWindow="-105" yWindow="-105" windowWidth="23258" windowHeight="12458" activeTab="3"/>
  </bookViews>
  <sheets>
    <sheet name="DECP1-15" sheetId="8" r:id="rId1"/>
    <sheet name="GM115-10" sheetId="9" r:id="rId2"/>
    <sheet name="BC1510" sheetId="10" r:id="rId3"/>
    <sheet name="ER1510" sheetId="7" r:id="rId4"/>
    <sheet name="Balance" sheetId="4" state="hidden" r:id="rId5"/>
  </sheets>
  <definedNames>
    <definedName name="_xlnm.Print_Area" localSheetId="2">'BC1510'!$A$1:$T$28</definedName>
    <definedName name="_xlnm.Print_Area" localSheetId="0">'DECP1-15'!$A$1:$T$26</definedName>
    <definedName name="_xlnm.Print_Area" localSheetId="3">'ER1510'!$A$1:$T$29</definedName>
    <definedName name="_xlnm.Print_Area" localSheetId="1">'GM115-10'!$A$1:$T$27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0" l="1"/>
  <c r="F10" i="10"/>
  <c r="E11" i="10"/>
  <c r="F11" i="10"/>
  <c r="E12" i="10"/>
  <c r="F12" i="10"/>
  <c r="E13" i="10"/>
  <c r="F13" i="10"/>
  <c r="E14" i="10"/>
  <c r="F14" i="10"/>
  <c r="E15" i="10"/>
  <c r="F15" i="10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F9" i="7"/>
  <c r="E9" i="7"/>
  <c r="F9" i="10"/>
  <c r="E9" i="10"/>
  <c r="F10" i="8"/>
  <c r="F11" i="8"/>
  <c r="F12" i="8"/>
  <c r="F13" i="8"/>
  <c r="E10" i="8"/>
  <c r="E11" i="8"/>
  <c r="E12" i="8"/>
  <c r="E13" i="8"/>
  <c r="F9" i="8"/>
  <c r="E9" i="8"/>
  <c r="F10" i="9"/>
  <c r="F11" i="9"/>
  <c r="F12" i="9"/>
  <c r="F13" i="9"/>
  <c r="F14" i="9"/>
  <c r="F9" i="9"/>
  <c r="E10" i="9"/>
  <c r="E11" i="9"/>
  <c r="E12" i="9"/>
  <c r="E13" i="9"/>
  <c r="E9" i="9"/>
  <c r="Q9" i="7" l="1"/>
  <c r="R9" i="7"/>
  <c r="S9" i="7" s="1"/>
  <c r="Q10" i="7"/>
  <c r="R10" i="7" s="1"/>
  <c r="Q11" i="7"/>
  <c r="R11" i="7" s="1"/>
  <c r="Q12" i="7"/>
  <c r="R12" i="7" s="1"/>
  <c r="S12" i="7" s="1"/>
  <c r="T12" i="7" s="1"/>
  <c r="Q13" i="7"/>
  <c r="R13" i="7"/>
  <c r="Q14" i="7"/>
  <c r="R14" i="7"/>
  <c r="S14" i="7"/>
  <c r="T14" i="7"/>
  <c r="Q15" i="7"/>
  <c r="R15" i="7"/>
  <c r="Q16" i="7"/>
  <c r="R16" i="7"/>
  <c r="S16" i="7"/>
  <c r="T16" i="7"/>
  <c r="Q17" i="7"/>
  <c r="R17" i="7"/>
  <c r="S17" i="7"/>
  <c r="T17" i="7"/>
  <c r="N18" i="7"/>
  <c r="M18" i="7"/>
  <c r="L18" i="7"/>
  <c r="K18" i="7"/>
  <c r="J18" i="7"/>
  <c r="I18" i="7"/>
  <c r="H18" i="7"/>
  <c r="G18" i="7"/>
  <c r="Q9" i="10"/>
  <c r="R9" i="10" s="1"/>
  <c r="Q10" i="10"/>
  <c r="R10" i="10" s="1"/>
  <c r="Q11" i="10"/>
  <c r="R11" i="10" s="1"/>
  <c r="S11" i="10" s="1"/>
  <c r="T11" i="10" s="1"/>
  <c r="Q12" i="10"/>
  <c r="R12" i="10" s="1"/>
  <c r="Q13" i="10"/>
  <c r="R13" i="10" s="1"/>
  <c r="S13" i="10" s="1"/>
  <c r="T13" i="10" s="1"/>
  <c r="Q14" i="10"/>
  <c r="R14" i="10" s="1"/>
  <c r="Q15" i="10"/>
  <c r="R15" i="10" s="1"/>
  <c r="S15" i="10" s="1"/>
  <c r="T15" i="10" s="1"/>
  <c r="Q16" i="10"/>
  <c r="R16" i="10"/>
  <c r="S16" i="10"/>
  <c r="T16" i="10"/>
  <c r="O17" i="10"/>
  <c r="N17" i="10"/>
  <c r="M17" i="10"/>
  <c r="L17" i="10"/>
  <c r="K17" i="10"/>
  <c r="J17" i="10"/>
  <c r="I17" i="10"/>
  <c r="H17" i="10"/>
  <c r="G17" i="10"/>
  <c r="Q9" i="9"/>
  <c r="R9" i="9"/>
  <c r="S9" i="9"/>
  <c r="T9" i="9" s="1"/>
  <c r="Q10" i="9"/>
  <c r="R10" i="9" s="1"/>
  <c r="Q11" i="9"/>
  <c r="R11" i="9"/>
  <c r="S11" i="9"/>
  <c r="T11" i="9"/>
  <c r="Q12" i="9"/>
  <c r="R12" i="9" s="1"/>
  <c r="Q13" i="9"/>
  <c r="R13" i="9"/>
  <c r="S13" i="9"/>
  <c r="T13" i="9"/>
  <c r="Q14" i="9"/>
  <c r="R14" i="9" s="1"/>
  <c r="Q15" i="9"/>
  <c r="R15" i="9"/>
  <c r="S15" i="9"/>
  <c r="T15" i="9"/>
  <c r="O16" i="9"/>
  <c r="N16" i="9"/>
  <c r="M16" i="9"/>
  <c r="L16" i="9"/>
  <c r="K16" i="9"/>
  <c r="J16" i="9"/>
  <c r="I16" i="9"/>
  <c r="H16" i="9"/>
  <c r="G16" i="9"/>
  <c r="Q9" i="8"/>
  <c r="Q10" i="8"/>
  <c r="R10" i="8"/>
  <c r="S10" i="8" s="1"/>
  <c r="T10" i="8" s="1"/>
  <c r="Q11" i="8"/>
  <c r="R11" i="8" s="1"/>
  <c r="S11" i="8" s="1"/>
  <c r="T11" i="8" s="1"/>
  <c r="Q12" i="8"/>
  <c r="R12" i="8"/>
  <c r="S12" i="8" s="1"/>
  <c r="T12" i="8" s="1"/>
  <c r="Q13" i="8"/>
  <c r="R13" i="8"/>
  <c r="S13" i="8"/>
  <c r="T13" i="8"/>
  <c r="Q14" i="8"/>
  <c r="R14" i="8"/>
  <c r="S14" i="8"/>
  <c r="T14" i="8"/>
  <c r="N15" i="8"/>
  <c r="M15" i="8"/>
  <c r="L15" i="8"/>
  <c r="K15" i="8"/>
  <c r="J15" i="8"/>
  <c r="I15" i="8"/>
  <c r="H15" i="8"/>
  <c r="O15" i="8"/>
  <c r="G15" i="8"/>
  <c r="F15" i="8"/>
  <c r="C15" i="8"/>
  <c r="F16" i="9"/>
  <c r="C16" i="9"/>
  <c r="F17" i="10"/>
  <c r="C17" i="10"/>
  <c r="O18" i="7"/>
  <c r="F18" i="7"/>
  <c r="C18" i="7"/>
  <c r="C89" i="4"/>
  <c r="C88" i="4"/>
  <c r="C90" i="4"/>
  <c r="S15" i="7" l="1"/>
  <c r="T15" i="7" s="1"/>
  <c r="S13" i="7"/>
  <c r="T13" i="7" s="1"/>
  <c r="S11" i="7"/>
  <c r="T11" i="7" s="1"/>
  <c r="D18" i="7"/>
  <c r="D17" i="10"/>
  <c r="R17" i="10"/>
  <c r="S14" i="10"/>
  <c r="T14" i="10" s="1"/>
  <c r="S12" i="10"/>
  <c r="T12" i="10" s="1"/>
  <c r="S10" i="10"/>
  <c r="T10" i="10" s="1"/>
  <c r="R18" i="7"/>
  <c r="S10" i="7"/>
  <c r="T10" i="7" s="1"/>
  <c r="Q18" i="7"/>
  <c r="T9" i="7"/>
  <c r="Q17" i="10"/>
  <c r="S9" i="10"/>
  <c r="Q15" i="8"/>
  <c r="R9" i="8"/>
  <c r="R15" i="8" s="1"/>
  <c r="D15" i="8"/>
  <c r="Q16" i="9"/>
  <c r="D16" i="9"/>
  <c r="S14" i="9"/>
  <c r="T14" i="9" s="1"/>
  <c r="S12" i="9"/>
  <c r="T12" i="9" s="1"/>
  <c r="S10" i="9"/>
  <c r="T10" i="9" s="1"/>
  <c r="R16" i="9"/>
  <c r="S16" i="9"/>
  <c r="S18" i="7" l="1"/>
  <c r="T18" i="7"/>
  <c r="T9" i="10"/>
  <c r="T17" i="10" s="1"/>
  <c r="S17" i="10"/>
  <c r="S9" i="8"/>
  <c r="T16" i="9"/>
  <c r="T9" i="8" l="1"/>
  <c r="T15" i="8" s="1"/>
  <c r="S15" i="8"/>
</calcChain>
</file>

<file path=xl/sharedStrings.xml><?xml version="1.0" encoding="utf-8"?>
<sst xmlns="http://schemas.openxmlformats.org/spreadsheetml/2006/main" count="236" uniqueCount="59">
  <si>
    <t>Financial report on payment to the owner for short-term rental of real estate managed by Stonetree Vacation Homes Rental LLC</t>
  </si>
  <si>
    <t>№</t>
  </si>
  <si>
    <t>Nights of Rent</t>
  </si>
  <si>
    <t>Price for 1 night</t>
  </si>
  <si>
    <t xml:space="preserve">Occupancy % </t>
  </si>
  <si>
    <t>Rental amount</t>
  </si>
  <si>
    <t>Expenses for the apartments</t>
  </si>
  <si>
    <t>Owner's outstanding to Company</t>
  </si>
  <si>
    <t>Commission</t>
  </si>
  <si>
    <t>Amount to be paid</t>
  </si>
  <si>
    <t>DEWA</t>
  </si>
  <si>
    <t>DU / Etisalat</t>
  </si>
  <si>
    <t>Empower, Cooling, Deyaar</t>
  </si>
  <si>
    <r>
      <t xml:space="preserve">Operation expenses </t>
    </r>
    <r>
      <rPr>
        <b/>
        <sz val="9"/>
        <color theme="1"/>
        <rFont val="Book Antiqua"/>
        <family val="1"/>
      </rPr>
      <t>Maintenance</t>
    </r>
  </si>
  <si>
    <t>GAZ</t>
  </si>
  <si>
    <t>DTCM - permit and other expenses</t>
  </si>
  <si>
    <t>%-Autl or Fix</t>
  </si>
  <si>
    <t>%</t>
  </si>
  <si>
    <t>Amount</t>
  </si>
  <si>
    <t>VAT 5%</t>
  </si>
  <si>
    <t>Total commission</t>
  </si>
  <si>
    <t xml:space="preserve">TOTAL: </t>
  </si>
  <si>
    <t>Date</t>
  </si>
  <si>
    <t>Month</t>
  </si>
  <si>
    <t>Chief Finance Officer</t>
  </si>
  <si>
    <t>Accountant</t>
  </si>
  <si>
    <t>Cleaning</t>
  </si>
  <si>
    <t xml:space="preserve">Landlord : </t>
  </si>
  <si>
    <t>Amount To be Paid</t>
  </si>
  <si>
    <t>Amount Paid</t>
  </si>
  <si>
    <t>CONSOLIDATED REPORT BALANCE</t>
  </si>
  <si>
    <t>Apartment :</t>
  </si>
  <si>
    <t>Oct 2022</t>
  </si>
  <si>
    <t>Nov 2022</t>
  </si>
  <si>
    <t>Total Amount Paid</t>
  </si>
  <si>
    <t>Total Amount to be Paid</t>
  </si>
  <si>
    <t>Balance to Pay</t>
  </si>
  <si>
    <t>Jan 2023</t>
  </si>
  <si>
    <t>Dec 2022</t>
  </si>
  <si>
    <t>Date of Payment</t>
  </si>
  <si>
    <t>VIACHESLAV YUVENKO</t>
  </si>
  <si>
    <t>Sept 2022</t>
  </si>
  <si>
    <t>Aug 2022</t>
  </si>
  <si>
    <t>Jul 2022</t>
  </si>
  <si>
    <t>Jun 2022</t>
  </si>
  <si>
    <t>May 2022</t>
  </si>
  <si>
    <t>Lakeside Tower D 1818</t>
  </si>
  <si>
    <t>Lake View 715</t>
  </si>
  <si>
    <t>Bay Central 2 1507</t>
  </si>
  <si>
    <t>DEC Towers T2 P2-09</t>
  </si>
  <si>
    <t>Golden Mile 5 5-202</t>
  </si>
  <si>
    <t>Emirates Garden II - Maple 2 215</t>
  </si>
  <si>
    <t>Elite Residence 1706</t>
  </si>
  <si>
    <t>Sky View 1110</t>
  </si>
  <si>
    <t>Fikhor Vansinvey</t>
  </si>
  <si>
    <t>Golden Mile 1 15-10</t>
  </si>
  <si>
    <t>DEC Towers T1 P1-15</t>
  </si>
  <si>
    <t>Elite Residence 1510</t>
  </si>
  <si>
    <t>Bay Central 2 1510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</si>
</sst>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-* #,##0.00_-;\-* #,##0.00_-;_-* &quot;-&quot;??_-;_-@_-"/>
    <numFmt numFmtId="165" formatCode="_-* #,##0.00\ _₽_-;\-* #,##0.00\ _₽_-;_-* &quot;-&quot;??\ _₽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Book Antiqua"/>
      <family val="1"/>
    </font>
    <font>
      <sz val="11"/>
      <color theme="1"/>
      <name val="Book Antiqua"/>
      <family val="1"/>
    </font>
    <font>
      <b/>
      <sz val="11"/>
      <color theme="1"/>
      <name val="Book Antiqua"/>
      <family val="1"/>
    </font>
    <font>
      <b/>
      <sz val="9"/>
      <color theme="1"/>
      <name val="Book Antiqua"/>
      <family val="1"/>
    </font>
    <font>
      <sz val="10"/>
      <color theme="1"/>
      <name val="Book Antiqua"/>
      <family val="1"/>
    </font>
    <font>
      <b/>
      <sz val="11"/>
      <name val="Book Antiqua"/>
      <family val="1"/>
    </font>
    <font>
      <sz val="10"/>
      <name val="Arial Cyr"/>
      <charset val="204"/>
    </font>
    <font>
      <b/>
      <u val="doubleAccounting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</cellStyleXfs>
  <cellXfs count="69">
    <xf numFmtId="0" fontId="0" fillId="0" borderId="0" xfId="0"/>
    <xf numFmtId="0" fontId="2" fillId="2" borderId="0" xfId="0" applyFont="1" applyFill="1" applyAlignment="1">
      <alignment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9" fontId="3" fillId="2" borderId="0" xfId="2" applyFont="1" applyFill="1" applyAlignment="1">
      <alignment horizontal="center" vertical="center" wrapText="1"/>
    </xf>
    <xf numFmtId="17" fontId="3" fillId="2" borderId="0" xfId="0" applyNumberFormat="1" applyFont="1" applyFill="1" applyAlignment="1">
      <alignment horizontal="center" vertical="center" wrapText="1"/>
    </xf>
    <xf numFmtId="164" fontId="7" fillId="2" borderId="0" xfId="1" applyFont="1" applyFill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0" fontId="0" fillId="2" borderId="0" xfId="0" applyFill="1"/>
    <xf numFmtId="0" fontId="4" fillId="2" borderId="0" xfId="0" applyFont="1" applyFill="1" applyAlignment="1">
      <alignment horizontal="center" vertical="center" wrapText="1"/>
    </xf>
    <xf numFmtId="164" fontId="6" fillId="2" borderId="1" xfId="1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43" fontId="0" fillId="2" borderId="0" xfId="0" applyNumberFormat="1" applyFill="1"/>
    <xf numFmtId="0" fontId="0" fillId="3" borderId="0" xfId="0" applyFill="1"/>
    <xf numFmtId="9" fontId="3" fillId="2" borderId="1" xfId="2" applyFont="1" applyFill="1" applyBorder="1" applyAlignment="1">
      <alignment horizontal="center" vertical="center" wrapText="1"/>
    </xf>
    <xf numFmtId="165" fontId="7" fillId="2" borderId="0" xfId="0" applyNumberFormat="1" applyFont="1" applyFill="1" applyAlignment="1">
      <alignment vertical="center" wrapText="1"/>
    </xf>
    <xf numFmtId="164" fontId="6" fillId="2" borderId="9" xfId="1" applyFont="1" applyFill="1" applyBorder="1" applyAlignment="1">
      <alignment horizontal="center" vertical="center" wrapText="1"/>
    </xf>
    <xf numFmtId="164" fontId="3" fillId="2" borderId="9" xfId="1" applyFont="1" applyFill="1" applyBorder="1" applyAlignment="1">
      <alignment horizontal="center" vertical="center" wrapText="1"/>
    </xf>
    <xf numFmtId="164" fontId="3" fillId="2" borderId="9" xfId="1" applyFont="1" applyFill="1" applyBorder="1" applyAlignment="1">
      <alignment horizontal="center" vertical="center"/>
    </xf>
    <xf numFmtId="9" fontId="3" fillId="2" borderId="9" xfId="2" applyFont="1" applyFill="1" applyBorder="1" applyAlignment="1">
      <alignment horizontal="center" vertical="center" wrapText="1"/>
    </xf>
    <xf numFmtId="0" fontId="10" fillId="2" borderId="0" xfId="0" applyFont="1" applyFill="1"/>
    <xf numFmtId="0" fontId="0" fillId="2" borderId="12" xfId="0" applyFill="1" applyBorder="1"/>
    <xf numFmtId="0" fontId="4" fillId="2" borderId="10" xfId="0" applyFont="1" applyFill="1" applyBorder="1" applyAlignment="1">
      <alignment horizontal="center" vertical="center" wrapText="1"/>
    </xf>
    <xf numFmtId="164" fontId="7" fillId="2" borderId="8" xfId="1" applyFont="1" applyFill="1" applyBorder="1" applyAlignment="1">
      <alignment horizontal="center" vertical="center" wrapText="1"/>
    </xf>
    <xf numFmtId="9" fontId="7" fillId="2" borderId="8" xfId="2" applyFont="1" applyFill="1" applyBorder="1" applyAlignment="1">
      <alignment horizontal="center" vertical="center" wrapText="1"/>
    </xf>
    <xf numFmtId="16" fontId="3" fillId="2" borderId="1" xfId="0" quotePrefix="1" applyNumberFormat="1" applyFont="1" applyFill="1" applyBorder="1" applyAlignment="1">
      <alignment horizontal="left" vertical="center"/>
    </xf>
    <xf numFmtId="0" fontId="3" fillId="2" borderId="1" xfId="1" applyNumberFormat="1" applyFont="1" applyFill="1" applyBorder="1" applyAlignment="1">
      <alignment horizontal="center" vertical="center" wrapText="1"/>
    </xf>
    <xf numFmtId="9" fontId="6" fillId="2" borderId="1" xfId="2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 wrapText="1"/>
    </xf>
    <xf numFmtId="16" fontId="3" fillId="2" borderId="9" xfId="0" quotePrefix="1" applyNumberFormat="1" applyFont="1" applyFill="1" applyBorder="1" applyAlignment="1">
      <alignment horizontal="left" vertical="center"/>
    </xf>
    <xf numFmtId="0" fontId="3" fillId="2" borderId="9" xfId="1" applyNumberFormat="1" applyFont="1" applyFill="1" applyBorder="1" applyAlignment="1">
      <alignment horizontal="center" vertical="center" wrapText="1"/>
    </xf>
    <xf numFmtId="9" fontId="6" fillId="2" borderId="9" xfId="2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49" fontId="2" fillId="2" borderId="0" xfId="0" applyNumberFormat="1" applyFont="1" applyFill="1" applyAlignment="1">
      <alignment vertical="center"/>
    </xf>
    <xf numFmtId="164" fontId="0" fillId="0" borderId="0" xfId="1" applyFont="1"/>
    <xf numFmtId="0" fontId="2" fillId="2" borderId="0" xfId="0" applyFont="1" applyFill="1" applyAlignment="1">
      <alignment vertical="center"/>
    </xf>
    <xf numFmtId="164" fontId="0" fillId="0" borderId="0" xfId="1" applyFont="1" applyAlignment="1">
      <alignment horizontal="right"/>
    </xf>
    <xf numFmtId="164" fontId="9" fillId="0" borderId="0" xfId="1" applyFont="1"/>
    <xf numFmtId="0" fontId="10" fillId="0" borderId="1" xfId="0" applyFont="1" applyBorder="1" applyAlignment="1">
      <alignment horizontal="center" vertical="center"/>
    </xf>
    <xf numFmtId="164" fontId="10" fillId="0" borderId="1" xfId="1" applyFont="1" applyBorder="1" applyAlignment="1">
      <alignment horizontal="center" vertical="center" wrapText="1"/>
    </xf>
    <xf numFmtId="0" fontId="0" fillId="0" borderId="1" xfId="0" quotePrefix="1" applyBorder="1"/>
    <xf numFmtId="164" fontId="0" fillId="0" borderId="1" xfId="1" applyFont="1" applyBorder="1"/>
    <xf numFmtId="0" fontId="0" fillId="0" borderId="1" xfId="0" applyBorder="1"/>
    <xf numFmtId="164" fontId="0" fillId="0" borderId="1" xfId="1" applyFont="1" applyFill="1" applyBorder="1"/>
    <xf numFmtId="0" fontId="0" fillId="0" borderId="1" xfId="0" applyFill="1" applyBorder="1"/>
    <xf numFmtId="0" fontId="4" fillId="2" borderId="0" xfId="0" applyFont="1" applyFill="1" applyAlignment="1">
      <alignment horizontal="center" wrapText="1"/>
    </xf>
    <xf numFmtId="0" fontId="0" fillId="0" borderId="1" xfId="0" quotePrefix="1" applyFont="1" applyBorder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textRotation="90" wrapText="1"/>
    </xf>
    <xf numFmtId="0" fontId="4" fillId="2" borderId="13" xfId="0" applyFont="1" applyFill="1" applyBorder="1" applyAlignment="1">
      <alignment horizontal="center" vertical="center" textRotation="90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4" fillId="2" borderId="13" xfId="0" applyNumberFormat="1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1" fillId="0" borderId="20" xfId="0" applyFont="1" applyBorder="1" applyAlignment="1">
      <alignment horizontal="center"/>
    </xf>
    <xf numFmtId="0" fontId="0" fillId="0" borderId="11" xfId="0" applyBorder="1" applyAlignment="1">
      <alignment horizontal="center"/>
    </xf>
  </cellXfs>
  <cellStyles count="4">
    <cellStyle name="Comma" xfId="1" builtinId="3"/>
    <cellStyle name="Normal" xfId="0" builtinId="0"/>
    <cellStyle name="Percent" xfId="2" builtinId="5"/>
    <cellStyle name="Обычный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761546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647246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761546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179721</xdr:colOff>
      <xdr:row>1</xdr:row>
      <xdr:rowOff>72232</xdr:rowOff>
    </xdr:from>
    <xdr:to>
      <xdr:col>19</xdr:col>
      <xdr:colOff>761546</xdr:colOff>
      <xdr:row>3</xdr:row>
      <xdr:rowOff>93891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61481" y="270352"/>
          <a:ext cx="2227745" cy="4178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</xdr:colOff>
      <xdr:row>0</xdr:row>
      <xdr:rowOff>91440</xdr:rowOff>
    </xdr:from>
    <xdr:to>
      <xdr:col>2</xdr:col>
      <xdr:colOff>548805</xdr:colOff>
      <xdr:row>2</xdr:row>
      <xdr:rowOff>153739</xdr:rowOff>
    </xdr:to>
    <xdr:pic>
      <xdr:nvPicPr>
        <xdr:cNvPr id="2" name="Рисунок 9" descr="C:\Users\Ярик\Desktop\стг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" y="91440"/>
          <a:ext cx="2232825" cy="42805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5"/>
  <sheetViews>
    <sheetView view="pageBreakPreview" topLeftCell="B1" zoomScale="76" zoomScaleNormal="70" workbookViewId="0">
      <selection activeCell="G14" sqref="G14"/>
    </sheetView>
  </sheetViews>
  <sheetFormatPr defaultColWidth="9.1328125" defaultRowHeight="14.25" outlineLevelCol="1" x14ac:dyDescent="0.45"/>
  <cols>
    <col min="1" max="1" width="4.33203125" style="9" customWidth="1"/>
    <col min="2" max="2" width="20.73046875" style="9" customWidth="1"/>
    <col min="3" max="3" width="14.53125" style="9" customWidth="1" outlineLevel="1"/>
    <col min="4" max="5" width="12.6640625" style="9" customWidth="1" outlineLevel="1"/>
    <col min="6" max="6" width="15.59765625" style="9" customWidth="1" outlineLevel="1"/>
    <col min="7" max="8" width="12" style="9" customWidth="1" outlineLevel="1"/>
    <col min="9" max="9" width="12.3984375" style="9" customWidth="1" outlineLevel="1"/>
    <col min="10" max="10" width="13.73046875" style="9" customWidth="1" outlineLevel="1"/>
    <col min="11" max="11" width="11.53125" style="9" customWidth="1" outlineLevel="1"/>
    <col min="12" max="12" width="9.796875" style="9" customWidth="1" outlineLevel="1"/>
    <col min="13" max="13" width="12.9296875" style="9" customWidth="1" outlineLevel="1"/>
    <col min="14" max="14" width="14" style="9" customWidth="1" outlineLevel="1"/>
    <col min="15" max="15" width="7.9296875" style="9" customWidth="1" outlineLevel="1"/>
    <col min="16" max="16" width="5.1328125" style="9" customWidth="1" outlineLevel="1"/>
    <col min="17" max="17" width="13.33203125" style="9" customWidth="1" outlineLevel="1"/>
    <col min="18" max="18" width="10.33203125" style="9" customWidth="1" outlineLevel="1"/>
    <col min="19" max="19" width="13.73046875" style="9" customWidth="1" outlineLevel="1"/>
    <col min="20" max="20" width="15.06640625" style="9" customWidth="1"/>
    <col min="21" max="16384" width="9.1328125" style="9"/>
  </cols>
  <sheetData>
    <row r="1" spans="1:21" ht="15.4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1" ht="15.6" customHeight="1" x14ac:dyDescent="0.45">
      <c r="A2" s="1"/>
      <c r="B2" s="39" t="s">
        <v>0</v>
      </c>
      <c r="C2" s="39"/>
      <c r="D2" s="39"/>
      <c r="E2" s="39"/>
      <c r="F2" s="39"/>
      <c r="G2" s="39"/>
      <c r="H2" s="39"/>
      <c r="I2" s="39"/>
      <c r="J2" s="39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1" ht="15.4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1" ht="15.4" x14ac:dyDescent="0.45">
      <c r="A4" s="1"/>
      <c r="B4" s="36" t="s">
        <v>27</v>
      </c>
      <c r="C4" s="39" t="s">
        <v>54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1" ht="15.4" x14ac:dyDescent="0.45">
      <c r="A5" s="3"/>
      <c r="B5" s="36" t="s">
        <v>31</v>
      </c>
      <c r="C5" s="36" t="s">
        <v>56</v>
      </c>
      <c r="D5" s="36"/>
      <c r="E5" s="36"/>
      <c r="F5" s="36"/>
      <c r="I5" s="1"/>
      <c r="J5" s="1"/>
      <c r="K5" s="37"/>
      <c r="L5" s="37"/>
      <c r="P5" s="3"/>
      <c r="Q5" s="3"/>
      <c r="R5" s="3"/>
      <c r="S5" s="3"/>
      <c r="T5" s="3"/>
    </row>
    <row r="6" spans="1:21" ht="14.65" thickBot="1" x14ac:dyDescent="0.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1" ht="14.45" customHeight="1" x14ac:dyDescent="0.45">
      <c r="A7" s="52" t="s">
        <v>1</v>
      </c>
      <c r="B7" s="54" t="s">
        <v>23</v>
      </c>
      <c r="C7" s="56" t="s">
        <v>2</v>
      </c>
      <c r="D7" s="58" t="s">
        <v>3</v>
      </c>
      <c r="E7" s="56" t="s">
        <v>4</v>
      </c>
      <c r="F7" s="54" t="s">
        <v>5</v>
      </c>
      <c r="G7" s="62" t="s">
        <v>6</v>
      </c>
      <c r="H7" s="63"/>
      <c r="I7" s="63"/>
      <c r="J7" s="63"/>
      <c r="K7" s="63"/>
      <c r="L7" s="63"/>
      <c r="M7" s="64"/>
      <c r="N7" s="56" t="s">
        <v>7</v>
      </c>
      <c r="O7" s="62" t="s">
        <v>8</v>
      </c>
      <c r="P7" s="63"/>
      <c r="Q7" s="63"/>
      <c r="R7" s="63"/>
      <c r="S7" s="64"/>
      <c r="T7" s="65" t="s">
        <v>9</v>
      </c>
    </row>
    <row r="8" spans="1:21" ht="55.5" x14ac:dyDescent="0.45">
      <c r="A8" s="53"/>
      <c r="B8" s="55"/>
      <c r="C8" s="57"/>
      <c r="D8" s="59"/>
      <c r="E8" s="57"/>
      <c r="F8" s="55"/>
      <c r="G8" s="23" t="s">
        <v>10</v>
      </c>
      <c r="H8" s="23" t="s">
        <v>11</v>
      </c>
      <c r="I8" s="23" t="s">
        <v>12</v>
      </c>
      <c r="J8" s="23" t="s">
        <v>13</v>
      </c>
      <c r="K8" s="23" t="s">
        <v>26</v>
      </c>
      <c r="L8" s="23" t="s">
        <v>14</v>
      </c>
      <c r="M8" s="23" t="s">
        <v>15</v>
      </c>
      <c r="N8" s="57"/>
      <c r="O8" s="23" t="s">
        <v>16</v>
      </c>
      <c r="P8" s="23" t="s">
        <v>17</v>
      </c>
      <c r="Q8" s="23" t="s">
        <v>18</v>
      </c>
      <c r="R8" s="23" t="s">
        <v>19</v>
      </c>
      <c r="S8" s="23" t="s">
        <v>20</v>
      </c>
      <c r="T8" s="66"/>
    </row>
    <row r="9" spans="1:21" x14ac:dyDescent="0.45">
      <c r="A9" s="30">
        <v>1</v>
      </c>
      <c r="B9" s="26" t="s">
        <v>41</v>
      </c>
      <c r="C9" s="27">
        <v>7</v>
      </c>
      <c r="D9" s="11">
        <v>170</v>
      </c>
      <c r="E9" s="28">
        <f>C9/30</f>
        <v>0.23333333333333334</v>
      </c>
      <c r="F9" s="12">
        <f>C9*D9</f>
        <v>1190</v>
      </c>
      <c r="G9" s="12">
        <v>10</v>
      </c>
      <c r="H9" s="12">
        <v>400</v>
      </c>
      <c r="I9" s="12"/>
      <c r="J9" s="12"/>
      <c r="K9" s="12"/>
      <c r="L9" s="12"/>
      <c r="M9" s="12"/>
      <c r="N9" s="29"/>
      <c r="O9" s="12">
        <v>0</v>
      </c>
      <c r="P9" s="15">
        <v>0.2</v>
      </c>
      <c r="Q9" s="12">
        <f>F9*P9</f>
        <v>238</v>
      </c>
      <c r="R9" s="12">
        <f>Q9*5%</f>
        <v>11.9</v>
      </c>
      <c r="S9" s="12">
        <f>O9+Q9+R9</f>
        <v>249.9</v>
      </c>
      <c r="T9" s="12">
        <f>F9-G9-H9-I9-J9-L9-K9-M9-N9-S9</f>
        <v>530.1</v>
      </c>
    </row>
    <row r="10" spans="1:21" x14ac:dyDescent="0.45">
      <c r="A10" s="30">
        <v>2</v>
      </c>
      <c r="B10" s="26" t="s">
        <v>32</v>
      </c>
      <c r="C10" s="27">
        <v>25</v>
      </c>
      <c r="D10" s="11">
        <v>250</v>
      </c>
      <c r="E10" s="28">
        <f t="shared" ref="E10:E13" si="0">C10/30</f>
        <v>0.83333333333333337</v>
      </c>
      <c r="F10" s="12">
        <f t="shared" ref="F10:F13" si="1">C10*D10</f>
        <v>6250</v>
      </c>
      <c r="G10" s="12">
        <v>150</v>
      </c>
      <c r="H10" s="12">
        <v>400</v>
      </c>
      <c r="I10" s="12"/>
      <c r="J10" s="12"/>
      <c r="K10" s="12"/>
      <c r="L10" s="12"/>
      <c r="M10" s="12"/>
      <c r="N10" s="29"/>
      <c r="O10" s="12">
        <v>0</v>
      </c>
      <c r="P10" s="15">
        <v>0.2</v>
      </c>
      <c r="Q10" s="12">
        <f>F10*P10</f>
        <v>1250</v>
      </c>
      <c r="R10" s="12">
        <f>Q10*5%</f>
        <v>62.5</v>
      </c>
      <c r="S10" s="12">
        <f>O10+Q10+R10</f>
        <v>1312.5</v>
      </c>
      <c r="T10" s="12">
        <f>F10-G10-H10-I10-J10-L10-K10-M10-N10-S10</f>
        <v>4387.5</v>
      </c>
    </row>
    <row r="11" spans="1:21" x14ac:dyDescent="0.45">
      <c r="A11" s="30">
        <v>3</v>
      </c>
      <c r="B11" s="26" t="s">
        <v>33</v>
      </c>
      <c r="C11" s="27">
        <v>20</v>
      </c>
      <c r="D11" s="11">
        <v>300</v>
      </c>
      <c r="E11" s="28">
        <f t="shared" si="0"/>
        <v>0.66666666666666663</v>
      </c>
      <c r="F11" s="12">
        <f t="shared" si="1"/>
        <v>6000</v>
      </c>
      <c r="G11" s="12">
        <v>250</v>
      </c>
      <c r="H11" s="12">
        <v>400</v>
      </c>
      <c r="I11" s="12"/>
      <c r="J11" s="12"/>
      <c r="K11" s="12"/>
      <c r="L11" s="12"/>
      <c r="M11" s="12"/>
      <c r="N11" s="29"/>
      <c r="O11" s="12">
        <v>0</v>
      </c>
      <c r="P11" s="15">
        <v>0.2</v>
      </c>
      <c r="Q11" s="12">
        <f>F11*P11</f>
        <v>1200</v>
      </c>
      <c r="R11" s="12">
        <f>Q11*5%</f>
        <v>60</v>
      </c>
      <c r="S11" s="12">
        <f>O11+Q11+R11</f>
        <v>1260</v>
      </c>
      <c r="T11" s="12">
        <f>F11-G11-H11-I11-J11-L11-K11-M11-N11-S11</f>
        <v>4090</v>
      </c>
    </row>
    <row r="12" spans="1:21" x14ac:dyDescent="0.45">
      <c r="A12" s="30">
        <v>4</v>
      </c>
      <c r="B12" s="26" t="s">
        <v>38</v>
      </c>
      <c r="C12" s="27">
        <v>13</v>
      </c>
      <c r="D12" s="11">
        <v>300</v>
      </c>
      <c r="E12" s="28">
        <f t="shared" si="0"/>
        <v>0.43333333333333335</v>
      </c>
      <c r="F12" s="12">
        <f t="shared" si="1"/>
        <v>3900</v>
      </c>
      <c r="G12" s="12">
        <v>200</v>
      </c>
      <c r="H12" s="12">
        <v>400</v>
      </c>
      <c r="I12" s="12">
        <v>0</v>
      </c>
      <c r="J12" s="12">
        <v>100</v>
      </c>
      <c r="K12" s="12"/>
      <c r="L12" s="12"/>
      <c r="M12" s="12"/>
      <c r="N12" s="29"/>
      <c r="O12" s="12">
        <v>0</v>
      </c>
      <c r="P12" s="15">
        <v>0.2</v>
      </c>
      <c r="Q12" s="12">
        <f>F12*P12</f>
        <v>780</v>
      </c>
      <c r="R12" s="12">
        <f>Q12*5%</f>
        <v>39</v>
      </c>
      <c r="S12" s="12">
        <f>O12+Q12+R12</f>
        <v>819</v>
      </c>
      <c r="T12" s="12">
        <f>F12-G12-H12-I12-J12-L12-K12-M12-N12-S12</f>
        <v>2381</v>
      </c>
    </row>
    <row r="13" spans="1:21" x14ac:dyDescent="0.45">
      <c r="A13" s="30">
        <v>5</v>
      </c>
      <c r="B13" s="26" t="s">
        <v>37</v>
      </c>
      <c r="C13" s="27">
        <v>30</v>
      </c>
      <c r="D13" s="11">
        <v>300</v>
      </c>
      <c r="E13" s="28">
        <f t="shared" si="0"/>
        <v>1</v>
      </c>
      <c r="F13" s="12">
        <f t="shared" si="1"/>
        <v>9000</v>
      </c>
      <c r="G13" s="12">
        <v>200</v>
      </c>
      <c r="H13" s="12">
        <v>400</v>
      </c>
      <c r="I13" s="12"/>
      <c r="J13" s="12"/>
      <c r="K13" s="12"/>
      <c r="L13" s="12"/>
      <c r="M13" s="12"/>
      <c r="N13" s="29"/>
      <c r="O13" s="12">
        <v>0</v>
      </c>
      <c r="P13" s="15">
        <v>0.2</v>
      </c>
      <c r="Q13" s="12">
        <f>F13*P13</f>
        <v>1800</v>
      </c>
      <c r="R13" s="12">
        <f>Q13*5%</f>
        <v>90</v>
      </c>
      <c r="S13" s="12">
        <f>O13+Q13+R13</f>
        <v>1890</v>
      </c>
      <c r="T13" s="12">
        <f>F13-G13-H13-I13-J13-L13-K13-M13-N13-S13</f>
        <v>6510</v>
      </c>
    </row>
    <row r="14" spans="1:21" ht="14.65" thickBot="1" x14ac:dyDescent="0.5">
      <c r="A14" s="35"/>
      <c r="B14" s="31"/>
      <c r="C14" s="32"/>
      <c r="D14" s="17"/>
      <c r="E14" s="33"/>
      <c r="F14" s="18"/>
      <c r="G14" s="18"/>
      <c r="H14" s="18"/>
      <c r="I14" s="18"/>
      <c r="J14" s="18"/>
      <c r="K14" s="18"/>
      <c r="L14" s="18"/>
      <c r="M14" s="18"/>
      <c r="N14" s="19"/>
      <c r="O14" s="18">
        <v>0</v>
      </c>
      <c r="P14" s="20">
        <v>0.2</v>
      </c>
      <c r="Q14" s="18">
        <f t="shared" ref="Q14" si="2">F14*P14</f>
        <v>0</v>
      </c>
      <c r="R14" s="18">
        <f t="shared" ref="R14" si="3">Q14*5%</f>
        <v>0</v>
      </c>
      <c r="S14" s="18">
        <f t="shared" ref="S14" si="4">O14+Q14+R14</f>
        <v>0</v>
      </c>
      <c r="T14" s="18">
        <f t="shared" ref="T14" si="5">F14-G14-H14-I14-J14-L14-K14-M14-N14-S14</f>
        <v>0</v>
      </c>
    </row>
    <row r="15" spans="1:21" ht="14.65" thickBot="1" x14ac:dyDescent="0.5">
      <c r="A15" s="60" t="s">
        <v>21</v>
      </c>
      <c r="B15" s="61"/>
      <c r="C15" s="24">
        <f>SUM(C9:C14)</f>
        <v>95</v>
      </c>
      <c r="D15" s="24">
        <f>F15/C15</f>
        <v>277.26315789473682</v>
      </c>
      <c r="E15" s="25"/>
      <c r="F15" s="24">
        <f>SUM(F9:F14)</f>
        <v>26340</v>
      </c>
      <c r="G15" s="24">
        <f>SUM(G9:G14)</f>
        <v>810</v>
      </c>
      <c r="H15" s="24">
        <f t="shared" ref="H15:N15" si="6">SUM(H9:H14)</f>
        <v>2000</v>
      </c>
      <c r="I15" s="24">
        <f t="shared" si="6"/>
        <v>0</v>
      </c>
      <c r="J15" s="24">
        <f t="shared" si="6"/>
        <v>100</v>
      </c>
      <c r="K15" s="24">
        <f t="shared" si="6"/>
        <v>0</v>
      </c>
      <c r="L15" s="24">
        <f t="shared" si="6"/>
        <v>0</v>
      </c>
      <c r="M15" s="24">
        <f t="shared" si="6"/>
        <v>0</v>
      </c>
      <c r="N15" s="24">
        <f t="shared" si="6"/>
        <v>0</v>
      </c>
      <c r="O15" s="24">
        <f>SUM(O14:O14)</f>
        <v>0</v>
      </c>
      <c r="P15" s="24"/>
      <c r="Q15" s="24">
        <f t="shared" ref="Q15:T15" si="7">SUM(Q9:Q14)</f>
        <v>5268</v>
      </c>
      <c r="R15" s="24">
        <f t="shared" si="7"/>
        <v>263.39999999999998</v>
      </c>
      <c r="S15" s="24">
        <f t="shared" si="7"/>
        <v>5531.4</v>
      </c>
      <c r="T15" s="24">
        <f t="shared" si="7"/>
        <v>17898.599999999999</v>
      </c>
      <c r="U15" s="13"/>
    </row>
    <row r="16" spans="1:21" x14ac:dyDescent="0.45">
      <c r="A16" s="3"/>
      <c r="B16" s="3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1" x14ac:dyDescent="0.45">
      <c r="A17" s="3"/>
      <c r="B17" s="10"/>
      <c r="C17" s="3"/>
      <c r="D17" s="4"/>
      <c r="E17" s="5"/>
      <c r="F17" s="3"/>
      <c r="G17" s="3"/>
      <c r="H17" s="3"/>
      <c r="I17" s="3"/>
      <c r="J17" s="3"/>
      <c r="K17" s="8"/>
      <c r="L17" s="8"/>
      <c r="M17" s="8"/>
      <c r="N17" s="8"/>
      <c r="O17" s="51"/>
      <c r="P17" s="51"/>
      <c r="Q17" s="51"/>
      <c r="R17" s="49"/>
      <c r="S17" s="16"/>
      <c r="T17" s="16"/>
    </row>
    <row r="18" spans="1:21" x14ac:dyDescent="0.45">
      <c r="A18" s="3"/>
      <c r="B18" s="5"/>
      <c r="C18" s="10"/>
      <c r="D18" s="3"/>
      <c r="E18" s="3"/>
      <c r="F18" s="3"/>
      <c r="G18" s="3"/>
      <c r="H18" s="3"/>
      <c r="I18" s="3"/>
      <c r="J18" s="3"/>
      <c r="K18" s="3"/>
      <c r="L18" s="8"/>
      <c r="M18" s="8"/>
      <c r="N18" s="8"/>
      <c r="O18" s="8"/>
      <c r="P18" s="3"/>
      <c r="Q18" s="3"/>
      <c r="R18" s="3"/>
      <c r="S18" s="3"/>
      <c r="T18" s="3"/>
    </row>
    <row r="19" spans="1:21" x14ac:dyDescent="0.45">
      <c r="A19" s="3"/>
      <c r="B19" s="5"/>
      <c r="C19" s="10"/>
      <c r="D19" s="3"/>
      <c r="E19" s="3"/>
      <c r="F19" s="3"/>
      <c r="G19" s="3"/>
      <c r="H19" s="3"/>
      <c r="I19" s="3"/>
      <c r="J19" s="3"/>
      <c r="K19" s="3"/>
      <c r="L19" s="8"/>
      <c r="M19" s="8"/>
      <c r="N19" s="8"/>
      <c r="O19" s="8"/>
      <c r="P19" s="3"/>
      <c r="Q19" s="3"/>
      <c r="R19" s="3"/>
      <c r="S19" s="3"/>
      <c r="T19" s="3"/>
    </row>
    <row r="20" spans="1:21" x14ac:dyDescent="0.45">
      <c r="A20" s="3"/>
      <c r="G20" s="3"/>
      <c r="H20" s="3"/>
      <c r="I20" s="3"/>
      <c r="J20" s="3"/>
      <c r="K20" s="3"/>
      <c r="L20" s="8"/>
      <c r="M20" s="21" t="s">
        <v>25</v>
      </c>
      <c r="N20" s="8"/>
      <c r="O20" s="8"/>
      <c r="P20" s="34"/>
      <c r="Q20" s="34"/>
      <c r="R20" s="34"/>
      <c r="S20" s="34"/>
      <c r="T20" s="3"/>
    </row>
    <row r="22" spans="1:21" x14ac:dyDescent="0.45">
      <c r="U22" s="14"/>
    </row>
    <row r="23" spans="1:21" x14ac:dyDescent="0.45">
      <c r="M23" s="21" t="s">
        <v>24</v>
      </c>
      <c r="P23" s="22"/>
      <c r="Q23" s="22"/>
      <c r="R23" s="22"/>
      <c r="S23" s="22"/>
      <c r="U23" s="14"/>
    </row>
    <row r="24" spans="1:21" x14ac:dyDescent="0.45">
      <c r="U24" s="14"/>
    </row>
    <row r="25" spans="1:21" x14ac:dyDescent="0.45">
      <c r="U25" s="14"/>
    </row>
  </sheetData>
  <mergeCells count="12">
    <mergeCell ref="T7:T8"/>
    <mergeCell ref="O17:Q17"/>
    <mergeCell ref="A7:A8"/>
    <mergeCell ref="B7:B8"/>
    <mergeCell ref="C7:C8"/>
    <mergeCell ref="D7:D8"/>
    <mergeCell ref="E7:E8"/>
    <mergeCell ref="F7:F8"/>
    <mergeCell ref="A15:B15"/>
    <mergeCell ref="G7:M7"/>
    <mergeCell ref="N7:N8"/>
    <mergeCell ref="O7:S7"/>
  </mergeCells>
  <pageMargins left="0.25" right="0.25" top="0.75" bottom="0.75" header="0.3" footer="0.3"/>
  <pageSetup paperSize="9" scale="4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view="pageBreakPreview" zoomScale="84" zoomScaleNormal="70" workbookViewId="0">
      <selection activeCell="J15" sqref="J15"/>
    </sheetView>
  </sheetViews>
  <sheetFormatPr defaultColWidth="9.1328125" defaultRowHeight="14.25" outlineLevelCol="1" x14ac:dyDescent="0.45"/>
  <cols>
    <col min="1" max="1" width="4.33203125" style="9" customWidth="1"/>
    <col min="2" max="2" width="20.73046875" style="9" customWidth="1"/>
    <col min="3" max="3" width="14.53125" style="9" customWidth="1" outlineLevel="1"/>
    <col min="4" max="5" width="12.6640625" style="9" customWidth="1" outlineLevel="1"/>
    <col min="6" max="6" width="15.59765625" style="9" customWidth="1" outlineLevel="1"/>
    <col min="7" max="8" width="12" style="9" customWidth="1" outlineLevel="1"/>
    <col min="9" max="9" width="12.3984375" style="9" customWidth="1" outlineLevel="1"/>
    <col min="10" max="10" width="13.73046875" style="9" customWidth="1" outlineLevel="1"/>
    <col min="11" max="11" width="11.53125" style="9" customWidth="1" outlineLevel="1"/>
    <col min="12" max="12" width="9.796875" style="9" customWidth="1" outlineLevel="1"/>
    <col min="13" max="13" width="12.9296875" style="9" customWidth="1" outlineLevel="1"/>
    <col min="14" max="14" width="14" style="9" customWidth="1" outlineLevel="1"/>
    <col min="15" max="15" width="7.9296875" style="9" customWidth="1" outlineLevel="1"/>
    <col min="16" max="16" width="5.1328125" style="9" customWidth="1" outlineLevel="1"/>
    <col min="17" max="17" width="13.33203125" style="9" customWidth="1" outlineLevel="1"/>
    <col min="18" max="18" width="12" style="9" bestFit="1" customWidth="1" outlineLevel="1"/>
    <col min="19" max="19" width="13.73046875" style="9" customWidth="1" outlineLevel="1"/>
    <col min="20" max="20" width="15.06640625" style="9" customWidth="1"/>
    <col min="21" max="16384" width="9.1328125" style="9"/>
  </cols>
  <sheetData>
    <row r="1" spans="1:21" ht="15.4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1" ht="15.6" customHeight="1" x14ac:dyDescent="0.45">
      <c r="A2" s="1"/>
      <c r="B2" s="39" t="s">
        <v>0</v>
      </c>
      <c r="C2" s="39"/>
      <c r="D2" s="39"/>
      <c r="E2" s="39"/>
      <c r="F2" s="39"/>
      <c r="G2" s="39"/>
      <c r="H2" s="39"/>
      <c r="I2" s="39"/>
      <c r="J2" s="39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1" ht="15.4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1" ht="15.4" x14ac:dyDescent="0.45">
      <c r="A4" s="1"/>
      <c r="B4" s="36" t="s">
        <v>27</v>
      </c>
      <c r="C4" s="39" t="s">
        <v>54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1" ht="15.4" x14ac:dyDescent="0.45">
      <c r="A5" s="3"/>
      <c r="B5" s="36" t="s">
        <v>31</v>
      </c>
      <c r="C5" s="36" t="s">
        <v>55</v>
      </c>
      <c r="D5" s="36"/>
      <c r="E5" s="36"/>
      <c r="F5" s="36"/>
      <c r="I5" s="1"/>
      <c r="J5" s="1"/>
      <c r="K5" s="37"/>
      <c r="L5" s="37"/>
      <c r="P5" s="3"/>
      <c r="Q5" s="3"/>
      <c r="R5" s="3"/>
      <c r="S5" s="3"/>
      <c r="T5" s="3"/>
    </row>
    <row r="6" spans="1:21" ht="14.65" thickBot="1" x14ac:dyDescent="0.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1" ht="14.45" customHeight="1" x14ac:dyDescent="0.45">
      <c r="A7" s="52" t="s">
        <v>1</v>
      </c>
      <c r="B7" s="54" t="s">
        <v>23</v>
      </c>
      <c r="C7" s="56" t="s">
        <v>2</v>
      </c>
      <c r="D7" s="58" t="s">
        <v>3</v>
      </c>
      <c r="E7" s="56" t="s">
        <v>4</v>
      </c>
      <c r="F7" s="54" t="s">
        <v>5</v>
      </c>
      <c r="G7" s="62" t="s">
        <v>6</v>
      </c>
      <c r="H7" s="63"/>
      <c r="I7" s="63"/>
      <c r="J7" s="63"/>
      <c r="K7" s="63"/>
      <c r="L7" s="63"/>
      <c r="M7" s="64"/>
      <c r="N7" s="56" t="s">
        <v>7</v>
      </c>
      <c r="O7" s="62" t="s">
        <v>8</v>
      </c>
      <c r="P7" s="63"/>
      <c r="Q7" s="63"/>
      <c r="R7" s="63"/>
      <c r="S7" s="64"/>
      <c r="T7" s="65" t="s">
        <v>9</v>
      </c>
    </row>
    <row r="8" spans="1:21" ht="55.5" x14ac:dyDescent="0.45">
      <c r="A8" s="53"/>
      <c r="B8" s="55"/>
      <c r="C8" s="57"/>
      <c r="D8" s="59"/>
      <c r="E8" s="57"/>
      <c r="F8" s="55"/>
      <c r="G8" s="23" t="s">
        <v>10</v>
      </c>
      <c r="H8" s="23" t="s">
        <v>11</v>
      </c>
      <c r="I8" s="23" t="s">
        <v>12</v>
      </c>
      <c r="J8" s="23" t="s">
        <v>13</v>
      </c>
      <c r="K8" s="23" t="s">
        <v>26</v>
      </c>
      <c r="L8" s="23" t="s">
        <v>14</v>
      </c>
      <c r="M8" s="23" t="s">
        <v>15</v>
      </c>
      <c r="N8" s="57"/>
      <c r="O8" s="23" t="s">
        <v>16</v>
      </c>
      <c r="P8" s="23" t="s">
        <v>17</v>
      </c>
      <c r="Q8" s="23" t="s">
        <v>18</v>
      </c>
      <c r="R8" s="23" t="s">
        <v>19</v>
      </c>
      <c r="S8" s="23" t="s">
        <v>20</v>
      </c>
      <c r="T8" s="66"/>
    </row>
    <row r="9" spans="1:21" x14ac:dyDescent="0.45">
      <c r="A9" s="30">
        <v>1</v>
      </c>
      <c r="B9" s="26" t="s">
        <v>42</v>
      </c>
      <c r="C9" s="27">
        <v>10</v>
      </c>
      <c r="D9" s="11">
        <v>700</v>
      </c>
      <c r="E9" s="28">
        <f>C9/30</f>
        <v>0.33333333333333331</v>
      </c>
      <c r="F9" s="12">
        <f>C9*D9</f>
        <v>7000</v>
      </c>
      <c r="G9" s="12">
        <v>100</v>
      </c>
      <c r="H9" s="12">
        <v>0</v>
      </c>
      <c r="I9" s="12">
        <v>0</v>
      </c>
      <c r="J9" s="12">
        <v>3000</v>
      </c>
      <c r="K9" s="12"/>
      <c r="L9" s="12"/>
      <c r="M9" s="12"/>
      <c r="N9" s="29"/>
      <c r="O9" s="12">
        <v>0</v>
      </c>
      <c r="P9" s="15">
        <v>0.2</v>
      </c>
      <c r="Q9" s="12">
        <f t="shared" ref="Q9:Q14" si="0">F9*P9</f>
        <v>1400</v>
      </c>
      <c r="R9" s="12">
        <f t="shared" ref="R9" si="1">Q9*5%</f>
        <v>70</v>
      </c>
      <c r="S9" s="12">
        <f t="shared" ref="S9:S14" si="2">O9+Q9+R9</f>
        <v>1470</v>
      </c>
      <c r="T9" s="12">
        <f t="shared" ref="T9:T14" si="3">F9-G9-H9-I9-J9-L9-K9-M9-N9-S9</f>
        <v>2430</v>
      </c>
    </row>
    <row r="10" spans="1:21" x14ac:dyDescent="0.45">
      <c r="A10" s="30">
        <v>2</v>
      </c>
      <c r="B10" s="26" t="s">
        <v>41</v>
      </c>
      <c r="C10" s="27">
        <v>20</v>
      </c>
      <c r="D10" s="11">
        <v>730</v>
      </c>
      <c r="E10" s="28">
        <f t="shared" ref="E10:E14" si="4">C10/30</f>
        <v>0.66666666666666663</v>
      </c>
      <c r="F10" s="12">
        <f t="shared" ref="F10:F14" si="5">C10*D10</f>
        <v>14600</v>
      </c>
      <c r="G10" s="12">
        <v>200</v>
      </c>
      <c r="H10" s="12">
        <v>400</v>
      </c>
      <c r="I10" s="12">
        <v>1000</v>
      </c>
      <c r="J10" s="12"/>
      <c r="K10" s="12"/>
      <c r="L10" s="12"/>
      <c r="M10" s="12"/>
      <c r="N10" s="29"/>
      <c r="O10" s="12">
        <v>0</v>
      </c>
      <c r="P10" s="15">
        <v>0.2</v>
      </c>
      <c r="Q10" s="12">
        <f t="shared" si="0"/>
        <v>2920</v>
      </c>
      <c r="R10" s="12">
        <f>Q10*5%</f>
        <v>146</v>
      </c>
      <c r="S10" s="12">
        <f t="shared" si="2"/>
        <v>3066</v>
      </c>
      <c r="T10" s="12">
        <f t="shared" si="3"/>
        <v>9934</v>
      </c>
    </row>
    <row r="11" spans="1:21" x14ac:dyDescent="0.45">
      <c r="A11" s="30">
        <v>3</v>
      </c>
      <c r="B11" s="26" t="s">
        <v>32</v>
      </c>
      <c r="C11" s="27">
        <v>27</v>
      </c>
      <c r="D11" s="11">
        <v>920</v>
      </c>
      <c r="E11" s="28">
        <f t="shared" si="4"/>
        <v>0.9</v>
      </c>
      <c r="F11" s="12">
        <f t="shared" si="5"/>
        <v>24840</v>
      </c>
      <c r="G11" s="12">
        <v>1300</v>
      </c>
      <c r="H11" s="12">
        <v>400</v>
      </c>
      <c r="I11" s="12">
        <v>700</v>
      </c>
      <c r="J11" s="12"/>
      <c r="K11" s="12">
        <v>250</v>
      </c>
      <c r="L11" s="12"/>
      <c r="M11" s="12"/>
      <c r="N11" s="29"/>
      <c r="O11" s="12">
        <v>0</v>
      </c>
      <c r="P11" s="15">
        <v>0.2</v>
      </c>
      <c r="Q11" s="12">
        <f t="shared" si="0"/>
        <v>4968</v>
      </c>
      <c r="R11" s="12">
        <f>Q11*5%</f>
        <v>248.4</v>
      </c>
      <c r="S11" s="12">
        <f t="shared" si="2"/>
        <v>5216.3999999999996</v>
      </c>
      <c r="T11" s="12">
        <f t="shared" si="3"/>
        <v>16973.599999999999</v>
      </c>
    </row>
    <row r="12" spans="1:21" x14ac:dyDescent="0.45">
      <c r="A12" s="30">
        <v>4</v>
      </c>
      <c r="B12" s="26" t="s">
        <v>33</v>
      </c>
      <c r="C12" s="27">
        <v>20</v>
      </c>
      <c r="D12" s="11">
        <v>900</v>
      </c>
      <c r="E12" s="28">
        <f t="shared" si="4"/>
        <v>0.66666666666666663</v>
      </c>
      <c r="F12" s="12">
        <f t="shared" si="5"/>
        <v>18000</v>
      </c>
      <c r="G12" s="12">
        <v>500</v>
      </c>
      <c r="H12" s="12">
        <v>400</v>
      </c>
      <c r="I12" s="12">
        <v>500</v>
      </c>
      <c r="J12" s="12"/>
      <c r="K12" s="12">
        <v>250</v>
      </c>
      <c r="L12" s="12"/>
      <c r="M12" s="12"/>
      <c r="N12" s="29"/>
      <c r="O12" s="12">
        <v>0</v>
      </c>
      <c r="P12" s="15">
        <v>0.2</v>
      </c>
      <c r="Q12" s="12">
        <f t="shared" si="0"/>
        <v>3600</v>
      </c>
      <c r="R12" s="12">
        <f>Q12*5%</f>
        <v>180</v>
      </c>
      <c r="S12" s="12">
        <f t="shared" si="2"/>
        <v>3780</v>
      </c>
      <c r="T12" s="12">
        <f t="shared" si="3"/>
        <v>12570</v>
      </c>
    </row>
    <row r="13" spans="1:21" x14ac:dyDescent="0.45">
      <c r="A13" s="30">
        <v>5</v>
      </c>
      <c r="B13" s="26" t="s">
        <v>38</v>
      </c>
      <c r="C13" s="27">
        <v>26</v>
      </c>
      <c r="D13" s="11">
        <v>960</v>
      </c>
      <c r="E13" s="28">
        <f t="shared" si="4"/>
        <v>0.8666666666666667</v>
      </c>
      <c r="F13" s="12">
        <f t="shared" si="5"/>
        <v>24960</v>
      </c>
      <c r="G13" s="12">
        <v>400</v>
      </c>
      <c r="H13" s="12">
        <v>400</v>
      </c>
      <c r="I13" s="12">
        <v>300</v>
      </c>
      <c r="J13" s="12">
        <v>120</v>
      </c>
      <c r="K13" s="12"/>
      <c r="L13" s="12"/>
      <c r="M13" s="12"/>
      <c r="N13" s="29"/>
      <c r="O13" s="12">
        <v>0</v>
      </c>
      <c r="P13" s="15">
        <v>0.2</v>
      </c>
      <c r="Q13" s="12">
        <f t="shared" si="0"/>
        <v>4992</v>
      </c>
      <c r="R13" s="12">
        <f>Q13*5%</f>
        <v>249.60000000000002</v>
      </c>
      <c r="S13" s="12">
        <f t="shared" si="2"/>
        <v>5241.6000000000004</v>
      </c>
      <c r="T13" s="12">
        <f t="shared" si="3"/>
        <v>18498.400000000001</v>
      </c>
    </row>
    <row r="14" spans="1:21" x14ac:dyDescent="0.45">
      <c r="A14" s="30">
        <v>6</v>
      </c>
      <c r="B14" s="26" t="s">
        <v>37</v>
      </c>
      <c r="C14" s="27">
        <v>30</v>
      </c>
      <c r="D14" s="11">
        <v>900</v>
      </c>
      <c r="E14" s="28">
        <v>1</v>
      </c>
      <c r="F14" s="12">
        <f t="shared" si="5"/>
        <v>27000</v>
      </c>
      <c r="G14" s="12">
        <v>1200</v>
      </c>
      <c r="H14" s="12">
        <v>400</v>
      </c>
      <c r="I14" s="12">
        <v>400</v>
      </c>
      <c r="J14" s="12">
        <v>120</v>
      </c>
      <c r="K14" s="12"/>
      <c r="L14" s="12"/>
      <c r="M14" s="12"/>
      <c r="N14" s="29"/>
      <c r="O14" s="12">
        <v>0</v>
      </c>
      <c r="P14" s="15">
        <v>0.2</v>
      </c>
      <c r="Q14" s="12">
        <f t="shared" si="0"/>
        <v>5400</v>
      </c>
      <c r="R14" s="12">
        <f>Q14*5%</f>
        <v>270</v>
      </c>
      <c r="S14" s="12">
        <f t="shared" si="2"/>
        <v>5670</v>
      </c>
      <c r="T14" s="12">
        <f t="shared" si="3"/>
        <v>19210</v>
      </c>
    </row>
    <row r="15" spans="1:21" ht="14.65" thickBot="1" x14ac:dyDescent="0.5">
      <c r="A15" s="35"/>
      <c r="B15" s="31"/>
      <c r="C15" s="32"/>
      <c r="D15" s="17"/>
      <c r="E15" s="33"/>
      <c r="F15" s="18"/>
      <c r="G15" s="18"/>
      <c r="H15" s="18"/>
      <c r="I15" s="18"/>
      <c r="J15" s="18"/>
      <c r="K15" s="18"/>
      <c r="L15" s="18"/>
      <c r="M15" s="18"/>
      <c r="N15" s="19"/>
      <c r="O15" s="18">
        <v>0</v>
      </c>
      <c r="P15" s="20">
        <v>0.2</v>
      </c>
      <c r="Q15" s="18">
        <f t="shared" ref="Q15" si="6">F15*P15</f>
        <v>0</v>
      </c>
      <c r="R15" s="18">
        <f t="shared" ref="R15" si="7">Q15*5%</f>
        <v>0</v>
      </c>
      <c r="S15" s="18">
        <f t="shared" ref="S15" si="8">O15+Q15+R15</f>
        <v>0</v>
      </c>
      <c r="T15" s="18">
        <f t="shared" ref="T15" si="9">F15-G15-H15-I15-J15-L15-K15-M15-N15-S15</f>
        <v>0</v>
      </c>
    </row>
    <row r="16" spans="1:21" ht="14.65" thickBot="1" x14ac:dyDescent="0.5">
      <c r="A16" s="60" t="s">
        <v>21</v>
      </c>
      <c r="B16" s="61"/>
      <c r="C16" s="24">
        <f>SUM(C9:C15)</f>
        <v>133</v>
      </c>
      <c r="D16" s="24">
        <f>F16/C16</f>
        <v>875.18796992481202</v>
      </c>
      <c r="E16" s="25"/>
      <c r="F16" s="24">
        <f>SUM(F9:F15)</f>
        <v>116400</v>
      </c>
      <c r="G16" s="24">
        <f t="shared" ref="G16:O16" si="10">SUM(G9:G15)</f>
        <v>3700</v>
      </c>
      <c r="H16" s="24">
        <f t="shared" si="10"/>
        <v>2000</v>
      </c>
      <c r="I16" s="24">
        <f t="shared" si="10"/>
        <v>2900</v>
      </c>
      <c r="J16" s="24">
        <f t="shared" si="10"/>
        <v>3240</v>
      </c>
      <c r="K16" s="24">
        <f t="shared" si="10"/>
        <v>500</v>
      </c>
      <c r="L16" s="24">
        <f t="shared" si="10"/>
        <v>0</v>
      </c>
      <c r="M16" s="24">
        <f t="shared" si="10"/>
        <v>0</v>
      </c>
      <c r="N16" s="24">
        <f t="shared" si="10"/>
        <v>0</v>
      </c>
      <c r="O16" s="24">
        <f t="shared" si="10"/>
        <v>0</v>
      </c>
      <c r="P16" s="24"/>
      <c r="Q16" s="24">
        <f t="shared" ref="Q16:T16" si="11">SUM(Q9:Q15)</f>
        <v>23280</v>
      </c>
      <c r="R16" s="24">
        <f t="shared" si="11"/>
        <v>1164</v>
      </c>
      <c r="S16" s="24">
        <f t="shared" si="11"/>
        <v>24444</v>
      </c>
      <c r="T16" s="24">
        <f t="shared" si="11"/>
        <v>79616</v>
      </c>
      <c r="U16" s="13"/>
    </row>
    <row r="17" spans="1:21" x14ac:dyDescent="0.45">
      <c r="A17" s="3"/>
      <c r="B17" s="3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1" x14ac:dyDescent="0.45">
      <c r="A18" s="3"/>
      <c r="B18" s="10"/>
      <c r="C18" s="3"/>
      <c r="D18" s="4"/>
      <c r="E18" s="5"/>
      <c r="F18" s="3"/>
      <c r="G18" s="3"/>
      <c r="H18" s="3"/>
      <c r="I18" s="3"/>
      <c r="J18" s="3"/>
      <c r="K18" s="8"/>
      <c r="L18" s="8"/>
      <c r="M18" s="8"/>
      <c r="N18" s="8"/>
      <c r="O18" s="51"/>
      <c r="P18" s="51"/>
      <c r="Q18" s="51"/>
      <c r="R18" s="49"/>
      <c r="S18" s="16"/>
      <c r="T18" s="16"/>
    </row>
    <row r="19" spans="1:21" x14ac:dyDescent="0.45">
      <c r="A19" s="3"/>
      <c r="B19" s="5"/>
      <c r="C19" s="10"/>
      <c r="D19" s="3"/>
      <c r="E19" s="3"/>
      <c r="F19" s="3"/>
      <c r="G19" s="3"/>
      <c r="H19" s="3"/>
      <c r="I19" s="3"/>
      <c r="J19" s="3"/>
      <c r="K19" s="3"/>
      <c r="L19" s="8"/>
      <c r="M19" s="8"/>
      <c r="N19" s="8"/>
      <c r="O19" s="8"/>
      <c r="P19" s="3"/>
      <c r="Q19" s="3"/>
      <c r="R19" s="3"/>
      <c r="S19" s="3"/>
      <c r="T19" s="3"/>
    </row>
    <row r="20" spans="1:21" x14ac:dyDescent="0.45">
      <c r="A20" s="3"/>
      <c r="B20" s="5"/>
      <c r="C20" s="10"/>
      <c r="D20" s="3"/>
      <c r="E20" s="3"/>
      <c r="F20" s="3"/>
      <c r="G20" s="3"/>
      <c r="H20" s="3"/>
      <c r="I20" s="3"/>
      <c r="J20" s="3"/>
      <c r="K20" s="3"/>
      <c r="L20" s="8"/>
      <c r="M20" s="8"/>
      <c r="N20" s="8"/>
      <c r="O20" s="8"/>
      <c r="P20" s="3"/>
      <c r="Q20" s="3"/>
      <c r="R20" s="3"/>
      <c r="S20" s="3"/>
      <c r="T20" s="3"/>
    </row>
    <row r="21" spans="1:21" x14ac:dyDescent="0.45">
      <c r="A21" s="3"/>
      <c r="G21" s="3"/>
      <c r="H21" s="3"/>
      <c r="I21" s="3"/>
      <c r="J21" s="3"/>
      <c r="K21" s="3"/>
      <c r="L21" s="8"/>
      <c r="M21" s="21" t="s">
        <v>25</v>
      </c>
      <c r="N21" s="8"/>
      <c r="O21" s="8"/>
      <c r="P21" s="34"/>
      <c r="Q21" s="34"/>
      <c r="R21" s="34"/>
      <c r="S21" s="34"/>
      <c r="T21" s="3"/>
    </row>
    <row r="23" spans="1:21" x14ac:dyDescent="0.45">
      <c r="U23" s="14"/>
    </row>
    <row r="24" spans="1:21" x14ac:dyDescent="0.45">
      <c r="M24" s="21" t="s">
        <v>24</v>
      </c>
      <c r="P24" s="22"/>
      <c r="Q24" s="22"/>
      <c r="R24" s="22"/>
      <c r="S24" s="22"/>
      <c r="U24" s="14"/>
    </row>
    <row r="25" spans="1:21" x14ac:dyDescent="0.45">
      <c r="U25" s="14"/>
    </row>
    <row r="26" spans="1:21" x14ac:dyDescent="0.45">
      <c r="U26" s="14"/>
    </row>
  </sheetData>
  <mergeCells count="12">
    <mergeCell ref="G7:M7"/>
    <mergeCell ref="N7:N8"/>
    <mergeCell ref="O7:S7"/>
    <mergeCell ref="T7:T8"/>
    <mergeCell ref="O18:Q18"/>
    <mergeCell ref="E7:E8"/>
    <mergeCell ref="F7:F8"/>
    <mergeCell ref="A16:B16"/>
    <mergeCell ref="A7:A8"/>
    <mergeCell ref="B7:B8"/>
    <mergeCell ref="C7:C8"/>
    <mergeCell ref="D7:D8"/>
  </mergeCells>
  <pageMargins left="0.25" right="0.25" top="0.75" bottom="0.75" header="0.3" footer="0.3"/>
  <pageSetup paperSize="9" scale="4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view="pageBreakPreview" zoomScale="98" zoomScaleNormal="70" workbookViewId="0">
      <selection activeCell="G15" sqref="G15"/>
    </sheetView>
  </sheetViews>
  <sheetFormatPr defaultColWidth="9.1328125" defaultRowHeight="14.25" outlineLevelCol="1" x14ac:dyDescent="0.45"/>
  <cols>
    <col min="1" max="1" width="4.33203125" style="9" customWidth="1"/>
    <col min="2" max="2" width="20.73046875" style="9" customWidth="1"/>
    <col min="3" max="3" width="14.53125" style="9" customWidth="1" outlineLevel="1"/>
    <col min="4" max="5" width="12.6640625" style="9" customWidth="1" outlineLevel="1"/>
    <col min="6" max="6" width="15.59765625" style="9" customWidth="1" outlineLevel="1"/>
    <col min="7" max="8" width="12" style="9" customWidth="1" outlineLevel="1"/>
    <col min="9" max="9" width="12.3984375" style="9" customWidth="1" outlineLevel="1"/>
    <col min="10" max="10" width="13.73046875" style="9" customWidth="1" outlineLevel="1"/>
    <col min="11" max="11" width="11.53125" style="9" customWidth="1" outlineLevel="1"/>
    <col min="12" max="12" width="9.796875" style="9" customWidth="1" outlineLevel="1"/>
    <col min="13" max="13" width="12.9296875" style="9" customWidth="1" outlineLevel="1"/>
    <col min="14" max="14" width="14" style="9" customWidth="1" outlineLevel="1"/>
    <col min="15" max="15" width="7.9296875" style="9" customWidth="1" outlineLevel="1"/>
    <col min="16" max="16" width="5.1328125" style="9" customWidth="1" outlineLevel="1"/>
    <col min="17" max="17" width="13.33203125" style="9" customWidth="1" outlineLevel="1"/>
    <col min="18" max="18" width="10.33203125" style="9" customWidth="1" outlineLevel="1"/>
    <col min="19" max="19" width="13.73046875" style="9" customWidth="1" outlineLevel="1"/>
    <col min="20" max="20" width="15.06640625" style="9" customWidth="1"/>
    <col min="21" max="16384" width="9.1328125" style="9"/>
  </cols>
  <sheetData>
    <row r="1" spans="1:20" ht="15.4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0" ht="15.6" customHeight="1" x14ac:dyDescent="0.45">
      <c r="A2" s="1"/>
      <c r="B2" s="39" t="s">
        <v>0</v>
      </c>
      <c r="C2" s="39"/>
      <c r="D2" s="39"/>
      <c r="E2" s="39"/>
      <c r="F2" s="39"/>
      <c r="G2" s="39"/>
      <c r="H2" s="39"/>
      <c r="I2" s="39"/>
      <c r="J2" s="39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ht="15.4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0" ht="15.4" x14ac:dyDescent="0.45">
      <c r="A4" s="1"/>
      <c r="B4" s="36" t="s">
        <v>27</v>
      </c>
      <c r="C4" s="39" t="s">
        <v>54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0" ht="15.4" x14ac:dyDescent="0.45">
      <c r="A5" s="3"/>
      <c r="B5" s="36" t="s">
        <v>31</v>
      </c>
      <c r="C5" s="36" t="s">
        <v>58</v>
      </c>
      <c r="D5" s="36"/>
      <c r="E5" s="36"/>
      <c r="F5" s="36"/>
      <c r="I5" s="1"/>
      <c r="J5" s="1"/>
      <c r="K5" s="37"/>
      <c r="L5" s="37"/>
      <c r="P5" s="3"/>
      <c r="Q5" s="3"/>
      <c r="R5" s="3"/>
      <c r="S5" s="3"/>
      <c r="T5" s="3"/>
    </row>
    <row r="6" spans="1:20" ht="14.65" thickBot="1" x14ac:dyDescent="0.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5" customHeight="1" x14ac:dyDescent="0.45">
      <c r="A7" s="52" t="s">
        <v>1</v>
      </c>
      <c r="B7" s="54" t="s">
        <v>23</v>
      </c>
      <c r="C7" s="56" t="s">
        <v>2</v>
      </c>
      <c r="D7" s="58" t="s">
        <v>3</v>
      </c>
      <c r="E7" s="56" t="s">
        <v>4</v>
      </c>
      <c r="F7" s="54" t="s">
        <v>5</v>
      </c>
      <c r="G7" s="62" t="s">
        <v>6</v>
      </c>
      <c r="H7" s="63"/>
      <c r="I7" s="63"/>
      <c r="J7" s="63"/>
      <c r="K7" s="63"/>
      <c r="L7" s="63"/>
      <c r="M7" s="64"/>
      <c r="N7" s="56" t="s">
        <v>7</v>
      </c>
      <c r="O7" s="62" t="s">
        <v>8</v>
      </c>
      <c r="P7" s="63"/>
      <c r="Q7" s="63"/>
      <c r="R7" s="63"/>
      <c r="S7" s="64"/>
      <c r="T7" s="65" t="s">
        <v>9</v>
      </c>
    </row>
    <row r="8" spans="1:20" ht="55.5" x14ac:dyDescent="0.45">
      <c r="A8" s="53"/>
      <c r="B8" s="55"/>
      <c r="C8" s="57"/>
      <c r="D8" s="59"/>
      <c r="E8" s="57"/>
      <c r="F8" s="55"/>
      <c r="G8" s="23" t="s">
        <v>10</v>
      </c>
      <c r="H8" s="23" t="s">
        <v>11</v>
      </c>
      <c r="I8" s="23" t="s">
        <v>12</v>
      </c>
      <c r="J8" s="23" t="s">
        <v>13</v>
      </c>
      <c r="K8" s="23" t="s">
        <v>26</v>
      </c>
      <c r="L8" s="23" t="s">
        <v>14</v>
      </c>
      <c r="M8" s="23" t="s">
        <v>15</v>
      </c>
      <c r="N8" s="57"/>
      <c r="O8" s="23" t="s">
        <v>16</v>
      </c>
      <c r="P8" s="23" t="s">
        <v>17</v>
      </c>
      <c r="Q8" s="23" t="s">
        <v>18</v>
      </c>
      <c r="R8" s="23" t="s">
        <v>19</v>
      </c>
      <c r="S8" s="23" t="s">
        <v>20</v>
      </c>
      <c r="T8" s="66"/>
    </row>
    <row r="9" spans="1:20" x14ac:dyDescent="0.45">
      <c r="A9" s="30">
        <v>1</v>
      </c>
      <c r="B9" s="26" t="s">
        <v>43</v>
      </c>
      <c r="C9" s="27">
        <v>5</v>
      </c>
      <c r="D9" s="11">
        <v>150</v>
      </c>
      <c r="E9" s="28">
        <f>C9/30</f>
        <v>0.16666666666666666</v>
      </c>
      <c r="F9" s="12">
        <f>C9*D9</f>
        <v>750</v>
      </c>
      <c r="G9" s="12">
        <v>70</v>
      </c>
      <c r="H9" s="12">
        <v>400</v>
      </c>
      <c r="I9" s="12"/>
      <c r="J9" s="12"/>
      <c r="K9" s="12"/>
      <c r="L9" s="12"/>
      <c r="M9" s="12"/>
      <c r="N9" s="29"/>
      <c r="O9" s="12">
        <v>0</v>
      </c>
      <c r="P9" s="15">
        <v>0.2</v>
      </c>
      <c r="Q9" s="12">
        <f t="shared" ref="Q9:Q15" si="0">F9*P9</f>
        <v>150</v>
      </c>
      <c r="R9" s="12">
        <f t="shared" ref="R9" si="1">Q9*5%</f>
        <v>7.5</v>
      </c>
      <c r="S9" s="12">
        <f t="shared" ref="S9:S15" si="2">O9+Q9+R9</f>
        <v>157.5</v>
      </c>
      <c r="T9" s="12">
        <f t="shared" ref="T9:T15" si="3">F9-G9-H9-I9-J9-L9-K9-M9-N9-S9</f>
        <v>122.5</v>
      </c>
    </row>
    <row r="10" spans="1:20" x14ac:dyDescent="0.45">
      <c r="A10" s="30">
        <v>2</v>
      </c>
      <c r="B10" s="26" t="s">
        <v>42</v>
      </c>
      <c r="C10" s="27">
        <v>30</v>
      </c>
      <c r="D10" s="11">
        <v>250</v>
      </c>
      <c r="E10" s="28">
        <f t="shared" ref="E10:E15" si="4">C10/30</f>
        <v>1</v>
      </c>
      <c r="F10" s="12">
        <f t="shared" ref="F10:F15" si="5">C10*D10</f>
        <v>7500</v>
      </c>
      <c r="G10" s="12">
        <v>350</v>
      </c>
      <c r="H10" s="12">
        <v>400</v>
      </c>
      <c r="I10" s="12">
        <v>600</v>
      </c>
      <c r="J10" s="12"/>
      <c r="K10" s="12"/>
      <c r="L10" s="12"/>
      <c r="M10" s="12"/>
      <c r="N10" s="29"/>
      <c r="O10" s="12">
        <v>0</v>
      </c>
      <c r="P10" s="15">
        <v>0.2</v>
      </c>
      <c r="Q10" s="12">
        <f t="shared" si="0"/>
        <v>1500</v>
      </c>
      <c r="R10" s="12">
        <f t="shared" ref="R10:R15" si="6">Q10*5%</f>
        <v>75</v>
      </c>
      <c r="S10" s="12">
        <f t="shared" si="2"/>
        <v>1575</v>
      </c>
      <c r="T10" s="12">
        <f t="shared" si="3"/>
        <v>4575</v>
      </c>
    </row>
    <row r="11" spans="1:20" x14ac:dyDescent="0.45">
      <c r="A11" s="30">
        <v>3</v>
      </c>
      <c r="B11" s="26" t="s">
        <v>41</v>
      </c>
      <c r="C11" s="27">
        <v>30</v>
      </c>
      <c r="D11" s="11">
        <v>360</v>
      </c>
      <c r="E11" s="28">
        <f t="shared" si="4"/>
        <v>1</v>
      </c>
      <c r="F11" s="12">
        <f t="shared" si="5"/>
        <v>10800</v>
      </c>
      <c r="G11" s="12">
        <v>300</v>
      </c>
      <c r="H11" s="12">
        <v>400</v>
      </c>
      <c r="I11" s="12">
        <v>700</v>
      </c>
      <c r="J11" s="12"/>
      <c r="K11" s="12"/>
      <c r="L11" s="12"/>
      <c r="M11" s="12"/>
      <c r="N11" s="29"/>
      <c r="O11" s="12">
        <v>0</v>
      </c>
      <c r="P11" s="15">
        <v>0.2</v>
      </c>
      <c r="Q11" s="12">
        <f t="shared" si="0"/>
        <v>2160</v>
      </c>
      <c r="R11" s="12">
        <f t="shared" si="6"/>
        <v>108</v>
      </c>
      <c r="S11" s="12">
        <f t="shared" si="2"/>
        <v>2268</v>
      </c>
      <c r="T11" s="12">
        <f t="shared" si="3"/>
        <v>7132</v>
      </c>
    </row>
    <row r="12" spans="1:20" x14ac:dyDescent="0.45">
      <c r="A12" s="30">
        <v>4</v>
      </c>
      <c r="B12" s="26" t="s">
        <v>32</v>
      </c>
      <c r="C12" s="27">
        <v>30</v>
      </c>
      <c r="D12" s="11">
        <v>370</v>
      </c>
      <c r="E12" s="28">
        <f t="shared" si="4"/>
        <v>1</v>
      </c>
      <c r="F12" s="12">
        <f t="shared" si="5"/>
        <v>11100</v>
      </c>
      <c r="G12" s="12">
        <v>400</v>
      </c>
      <c r="H12" s="12">
        <v>0</v>
      </c>
      <c r="I12" s="12">
        <v>400</v>
      </c>
      <c r="J12" s="12"/>
      <c r="K12" s="12"/>
      <c r="L12" s="12"/>
      <c r="M12" s="12"/>
      <c r="N12" s="29"/>
      <c r="O12" s="12">
        <v>0</v>
      </c>
      <c r="P12" s="15">
        <v>0.2</v>
      </c>
      <c r="Q12" s="12">
        <f t="shared" si="0"/>
        <v>2220</v>
      </c>
      <c r="R12" s="12">
        <f t="shared" si="6"/>
        <v>111</v>
      </c>
      <c r="S12" s="12">
        <f t="shared" si="2"/>
        <v>2331</v>
      </c>
      <c r="T12" s="12">
        <f t="shared" si="3"/>
        <v>7969</v>
      </c>
    </row>
    <row r="13" spans="1:20" x14ac:dyDescent="0.45">
      <c r="A13" s="30">
        <v>5</v>
      </c>
      <c r="B13" s="26" t="s">
        <v>33</v>
      </c>
      <c r="C13" s="27">
        <v>30</v>
      </c>
      <c r="D13" s="11">
        <v>500</v>
      </c>
      <c r="E13" s="28">
        <f t="shared" si="4"/>
        <v>1</v>
      </c>
      <c r="F13" s="12">
        <f t="shared" si="5"/>
        <v>15000</v>
      </c>
      <c r="G13" s="12">
        <v>600</v>
      </c>
      <c r="H13" s="12">
        <v>400</v>
      </c>
      <c r="I13" s="12"/>
      <c r="J13" s="12"/>
      <c r="K13" s="12"/>
      <c r="L13" s="12"/>
      <c r="M13" s="12"/>
      <c r="N13" s="29"/>
      <c r="O13" s="12">
        <v>0</v>
      </c>
      <c r="P13" s="15">
        <v>0.2</v>
      </c>
      <c r="Q13" s="12">
        <f t="shared" si="0"/>
        <v>3000</v>
      </c>
      <c r="R13" s="12">
        <f t="shared" si="6"/>
        <v>150</v>
      </c>
      <c r="S13" s="12">
        <f t="shared" si="2"/>
        <v>3150</v>
      </c>
      <c r="T13" s="12">
        <f t="shared" si="3"/>
        <v>10850</v>
      </c>
    </row>
    <row r="14" spans="1:20" x14ac:dyDescent="0.45">
      <c r="A14" s="30">
        <v>6</v>
      </c>
      <c r="B14" s="26" t="s">
        <v>38</v>
      </c>
      <c r="C14" s="27">
        <v>30</v>
      </c>
      <c r="D14" s="11">
        <v>600</v>
      </c>
      <c r="E14" s="28">
        <f t="shared" si="4"/>
        <v>1</v>
      </c>
      <c r="F14" s="12">
        <f t="shared" si="5"/>
        <v>18000</v>
      </c>
      <c r="G14" s="12">
        <v>700</v>
      </c>
      <c r="H14" s="12">
        <v>0</v>
      </c>
      <c r="I14" s="12">
        <v>300</v>
      </c>
      <c r="J14" s="12"/>
      <c r="K14" s="12"/>
      <c r="L14" s="12"/>
      <c r="M14" s="12"/>
      <c r="N14" s="29"/>
      <c r="O14" s="12">
        <v>0</v>
      </c>
      <c r="P14" s="15">
        <v>0.2</v>
      </c>
      <c r="Q14" s="12">
        <f t="shared" si="0"/>
        <v>3600</v>
      </c>
      <c r="R14" s="12">
        <f t="shared" si="6"/>
        <v>180</v>
      </c>
      <c r="S14" s="12">
        <f t="shared" si="2"/>
        <v>3780</v>
      </c>
      <c r="T14" s="12">
        <f t="shared" si="3"/>
        <v>13220</v>
      </c>
    </row>
    <row r="15" spans="1:20" x14ac:dyDescent="0.45">
      <c r="A15" s="30">
        <v>7</v>
      </c>
      <c r="B15" s="26" t="s">
        <v>37</v>
      </c>
      <c r="C15" s="27">
        <v>30</v>
      </c>
      <c r="D15" s="11">
        <v>500</v>
      </c>
      <c r="E15" s="28">
        <f t="shared" si="4"/>
        <v>1</v>
      </c>
      <c r="F15" s="12">
        <f t="shared" si="5"/>
        <v>15000</v>
      </c>
      <c r="G15" s="12">
        <v>600</v>
      </c>
      <c r="H15" s="12">
        <v>400</v>
      </c>
      <c r="I15" s="12"/>
      <c r="J15" s="12"/>
      <c r="K15" s="12"/>
      <c r="L15" s="12"/>
      <c r="M15" s="12"/>
      <c r="N15" s="29"/>
      <c r="O15" s="12">
        <v>0</v>
      </c>
      <c r="P15" s="15">
        <v>0.2</v>
      </c>
      <c r="Q15" s="12">
        <f t="shared" si="0"/>
        <v>3000</v>
      </c>
      <c r="R15" s="12">
        <f t="shared" si="6"/>
        <v>150</v>
      </c>
      <c r="S15" s="12">
        <f t="shared" si="2"/>
        <v>3150</v>
      </c>
      <c r="T15" s="12">
        <f t="shared" si="3"/>
        <v>10850</v>
      </c>
    </row>
    <row r="16" spans="1:20" ht="14.65" thickBot="1" x14ac:dyDescent="0.5">
      <c r="A16" s="30"/>
      <c r="B16" s="31"/>
      <c r="C16" s="32"/>
      <c r="D16" s="17"/>
      <c r="E16" s="33"/>
      <c r="F16" s="18"/>
      <c r="G16" s="18"/>
      <c r="H16" s="18"/>
      <c r="I16" s="18"/>
      <c r="J16" s="18"/>
      <c r="K16" s="18"/>
      <c r="L16" s="18"/>
      <c r="M16" s="18"/>
      <c r="N16" s="19"/>
      <c r="O16" s="18">
        <v>0</v>
      </c>
      <c r="P16" s="20">
        <v>0.2</v>
      </c>
      <c r="Q16" s="18">
        <f t="shared" ref="Q16" si="7">F16*P16</f>
        <v>0</v>
      </c>
      <c r="R16" s="18">
        <f t="shared" ref="R16" si="8">Q16*5%</f>
        <v>0</v>
      </c>
      <c r="S16" s="18">
        <f t="shared" ref="S16" si="9">O16+Q16+R16</f>
        <v>0</v>
      </c>
      <c r="T16" s="18">
        <f t="shared" ref="T16" si="10">F16-G16-H16-I16-J16-L16-K16-M16-N16-S16</f>
        <v>0</v>
      </c>
    </row>
    <row r="17" spans="1:21" ht="14.65" thickBot="1" x14ac:dyDescent="0.5">
      <c r="A17" s="60" t="s">
        <v>21</v>
      </c>
      <c r="B17" s="61"/>
      <c r="C17" s="24">
        <f>SUM(C9:C16)</f>
        <v>185</v>
      </c>
      <c r="D17" s="24">
        <f>F17/C17</f>
        <v>422.43243243243245</v>
      </c>
      <c r="E17" s="25"/>
      <c r="F17" s="24">
        <f>SUM(F9:F16)</f>
        <v>78150</v>
      </c>
      <c r="G17" s="24">
        <f t="shared" ref="G17:O17" si="11">SUM(G9:G16)</f>
        <v>3020</v>
      </c>
      <c r="H17" s="24">
        <f t="shared" si="11"/>
        <v>2000</v>
      </c>
      <c r="I17" s="24">
        <f t="shared" si="11"/>
        <v>2000</v>
      </c>
      <c r="J17" s="24">
        <f t="shared" si="11"/>
        <v>0</v>
      </c>
      <c r="K17" s="24">
        <f t="shared" si="11"/>
        <v>0</v>
      </c>
      <c r="L17" s="24">
        <f t="shared" si="11"/>
        <v>0</v>
      </c>
      <c r="M17" s="24">
        <f t="shared" si="11"/>
        <v>0</v>
      </c>
      <c r="N17" s="24">
        <f t="shared" si="11"/>
        <v>0</v>
      </c>
      <c r="O17" s="24">
        <f t="shared" si="11"/>
        <v>0</v>
      </c>
      <c r="P17" s="24"/>
      <c r="Q17" s="24">
        <f t="shared" ref="Q17:T17" si="12">SUM(Q9:Q16)</f>
        <v>15630</v>
      </c>
      <c r="R17" s="24">
        <f t="shared" si="12"/>
        <v>781.5</v>
      </c>
      <c r="S17" s="24">
        <f t="shared" si="12"/>
        <v>16411.5</v>
      </c>
      <c r="T17" s="24">
        <f t="shared" si="12"/>
        <v>54718.5</v>
      </c>
      <c r="U17" s="13"/>
    </row>
    <row r="18" spans="1:21" x14ac:dyDescent="0.45">
      <c r="A18" s="3"/>
      <c r="B18" s="3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1" x14ac:dyDescent="0.45">
      <c r="A19" s="3"/>
      <c r="B19" s="10"/>
      <c r="C19" s="3"/>
      <c r="D19" s="4"/>
      <c r="E19" s="5"/>
      <c r="F19" s="3"/>
      <c r="G19" s="3"/>
      <c r="H19" s="3"/>
      <c r="I19" s="3"/>
      <c r="J19" s="3"/>
      <c r="K19" s="8"/>
      <c r="L19" s="8"/>
      <c r="M19" s="8"/>
      <c r="N19" s="8"/>
      <c r="O19" s="51"/>
      <c r="P19" s="51"/>
      <c r="Q19" s="51"/>
      <c r="R19" s="49"/>
      <c r="S19" s="16"/>
      <c r="T19" s="16"/>
    </row>
    <row r="20" spans="1:21" x14ac:dyDescent="0.45">
      <c r="A20" s="3"/>
      <c r="B20" s="5"/>
      <c r="C20" s="10"/>
      <c r="D20" s="3"/>
      <c r="E20" s="3"/>
      <c r="F20" s="3"/>
      <c r="G20" s="3"/>
      <c r="H20" s="3"/>
      <c r="I20" s="3"/>
      <c r="J20" s="3"/>
      <c r="K20" s="3"/>
      <c r="L20" s="8"/>
      <c r="M20" s="8"/>
      <c r="N20" s="8"/>
      <c r="O20" s="8"/>
      <c r="P20" s="3"/>
      <c r="Q20" s="3"/>
      <c r="R20" s="3"/>
      <c r="S20" s="3"/>
      <c r="T20" s="3"/>
    </row>
    <row r="21" spans="1:21" x14ac:dyDescent="0.45">
      <c r="A21" s="3"/>
      <c r="B21" s="5"/>
      <c r="C21" s="10"/>
      <c r="D21" s="3"/>
      <c r="E21" s="3"/>
      <c r="F21" s="3"/>
      <c r="G21" s="3"/>
      <c r="H21" s="3"/>
      <c r="I21" s="3"/>
      <c r="J21" s="3"/>
      <c r="K21" s="3"/>
      <c r="L21" s="8"/>
      <c r="M21" s="8"/>
      <c r="N21" s="8"/>
      <c r="O21" s="8"/>
      <c r="P21" s="3"/>
      <c r="Q21" s="3"/>
      <c r="R21" s="3"/>
      <c r="S21" s="3"/>
      <c r="T21" s="3"/>
    </row>
    <row r="22" spans="1:21" x14ac:dyDescent="0.45">
      <c r="A22" s="3"/>
      <c r="G22" s="3"/>
      <c r="H22" s="3"/>
      <c r="I22" s="3"/>
      <c r="J22" s="3"/>
      <c r="K22" s="3"/>
      <c r="L22" s="8"/>
      <c r="M22" s="21" t="s">
        <v>25</v>
      </c>
      <c r="N22" s="8"/>
      <c r="O22" s="8"/>
      <c r="P22" s="34"/>
      <c r="Q22" s="34"/>
      <c r="R22" s="34"/>
      <c r="S22" s="34"/>
      <c r="T22" s="3"/>
    </row>
    <row r="24" spans="1:21" x14ac:dyDescent="0.45">
      <c r="U24" s="14"/>
    </row>
    <row r="25" spans="1:21" x14ac:dyDescent="0.45">
      <c r="M25" s="21" t="s">
        <v>24</v>
      </c>
      <c r="P25" s="22"/>
      <c r="Q25" s="22"/>
      <c r="R25" s="22"/>
      <c r="S25" s="22"/>
      <c r="U25" s="14"/>
    </row>
    <row r="26" spans="1:21" x14ac:dyDescent="0.45">
      <c r="U26" s="14"/>
    </row>
    <row r="27" spans="1:21" x14ac:dyDescent="0.45">
      <c r="U27" s="14"/>
    </row>
  </sheetData>
  <mergeCells count="12">
    <mergeCell ref="T7:T8"/>
    <mergeCell ref="A17:B17"/>
    <mergeCell ref="O19:Q19"/>
    <mergeCell ref="A7:A8"/>
    <mergeCell ref="B7:B8"/>
    <mergeCell ref="C7:C8"/>
    <mergeCell ref="D7:D8"/>
    <mergeCell ref="E7:E8"/>
    <mergeCell ref="F7:F8"/>
    <mergeCell ref="G7:M7"/>
    <mergeCell ref="N7:N8"/>
    <mergeCell ref="O7:S7"/>
  </mergeCells>
  <pageMargins left="0.25" right="0.25" top="0.75" bottom="0.75" header="0.3" footer="0.3"/>
  <pageSetup paperSize="9" scale="4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tabSelected="1" view="pageBreakPreview" topLeftCell="A4" zoomScale="88" zoomScaleNormal="70" workbookViewId="0">
      <selection activeCell="C17" sqref="C17"/>
    </sheetView>
  </sheetViews>
  <sheetFormatPr defaultColWidth="9.1328125" defaultRowHeight="14.25" outlineLevelCol="1" x14ac:dyDescent="0.45"/>
  <cols>
    <col min="1" max="1" width="4.33203125" style="9" customWidth="1"/>
    <col min="2" max="2" width="20.73046875" style="9" customWidth="1"/>
    <col min="3" max="3" width="14.53125" style="9" customWidth="1" outlineLevel="1"/>
    <col min="4" max="5" width="12.6640625" style="9" customWidth="1" outlineLevel="1"/>
    <col min="6" max="6" width="15.59765625" style="9" customWidth="1" outlineLevel="1"/>
    <col min="7" max="8" width="12" style="9" customWidth="1" outlineLevel="1"/>
    <col min="9" max="9" width="12.3984375" style="9" customWidth="1" outlineLevel="1"/>
    <col min="10" max="10" width="13.73046875" style="9" customWidth="1" outlineLevel="1"/>
    <col min="11" max="11" width="11.53125" style="9" customWidth="1" outlineLevel="1"/>
    <col min="12" max="12" width="9.796875" style="9" customWidth="1" outlineLevel="1"/>
    <col min="13" max="13" width="12.9296875" style="9" customWidth="1" outlineLevel="1"/>
    <col min="14" max="14" width="14" style="9" customWidth="1" outlineLevel="1"/>
    <col min="15" max="15" width="7.9296875" style="9" customWidth="1" outlineLevel="1"/>
    <col min="16" max="16" width="5.1328125" style="9" customWidth="1" outlineLevel="1"/>
    <col min="17" max="17" width="13.33203125" style="9" customWidth="1" outlineLevel="1"/>
    <col min="18" max="18" width="10.33203125" style="9" customWidth="1" outlineLevel="1"/>
    <col min="19" max="19" width="13.73046875" style="9" customWidth="1" outlineLevel="1"/>
    <col min="20" max="20" width="15.06640625" style="9" customWidth="1"/>
    <col min="21" max="16384" width="9.1328125" style="9"/>
  </cols>
  <sheetData>
    <row r="1" spans="1:20" ht="15.4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3"/>
      <c r="M1" s="3"/>
      <c r="N1" s="3"/>
      <c r="O1" s="3"/>
      <c r="P1" s="3"/>
      <c r="Q1" s="3"/>
      <c r="R1" s="3"/>
      <c r="S1" s="3"/>
      <c r="T1" s="3"/>
    </row>
    <row r="2" spans="1:20" ht="15.6" customHeight="1" x14ac:dyDescent="0.45">
      <c r="A2" s="1"/>
      <c r="B2" s="39" t="s">
        <v>0</v>
      </c>
      <c r="C2" s="39"/>
      <c r="D2" s="39"/>
      <c r="E2" s="39"/>
      <c r="F2" s="39"/>
      <c r="G2" s="39"/>
      <c r="H2" s="39"/>
      <c r="I2" s="39"/>
      <c r="J2" s="39"/>
      <c r="K2" s="1"/>
      <c r="L2" s="1"/>
      <c r="M2" s="1"/>
      <c r="N2" s="1"/>
      <c r="O2" s="1"/>
      <c r="P2" s="3"/>
      <c r="Q2" s="3"/>
      <c r="R2" s="3"/>
      <c r="S2" s="3"/>
      <c r="T2" s="3"/>
    </row>
    <row r="3" spans="1:20" ht="15.4" x14ac:dyDescent="0.4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"/>
      <c r="P3" s="3"/>
      <c r="Q3" s="3"/>
      <c r="R3" s="3"/>
      <c r="S3" s="3"/>
      <c r="T3" s="3"/>
    </row>
    <row r="4" spans="1:20" ht="15.4" x14ac:dyDescent="0.45">
      <c r="A4" s="1"/>
      <c r="B4" s="36" t="s">
        <v>27</v>
      </c>
      <c r="C4" s="39" t="s">
        <v>54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3"/>
      <c r="P4" s="3"/>
      <c r="Q4" s="3"/>
      <c r="R4" s="3"/>
      <c r="S4" s="3"/>
      <c r="T4" s="3"/>
    </row>
    <row r="5" spans="1:20" ht="15.4" x14ac:dyDescent="0.45">
      <c r="A5" s="3"/>
      <c r="B5" s="36" t="s">
        <v>31</v>
      </c>
      <c r="C5" s="36" t="s">
        <v>57</v>
      </c>
      <c r="D5" s="36"/>
      <c r="E5" s="36"/>
      <c r="F5" s="36"/>
      <c r="I5" s="1"/>
      <c r="J5" s="1"/>
      <c r="K5" s="37"/>
      <c r="L5" s="37"/>
      <c r="P5" s="3"/>
      <c r="Q5" s="3"/>
      <c r="R5" s="3"/>
      <c r="S5" s="3"/>
      <c r="T5" s="3"/>
    </row>
    <row r="6" spans="1:20" ht="14.65" thickBot="1" x14ac:dyDescent="0.5">
      <c r="A6" s="6"/>
      <c r="B6" s="3"/>
      <c r="C6" s="3"/>
      <c r="D6" s="4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4.45" customHeight="1" x14ac:dyDescent="0.45">
      <c r="A7" s="52" t="s">
        <v>1</v>
      </c>
      <c r="B7" s="54" t="s">
        <v>23</v>
      </c>
      <c r="C7" s="56" t="s">
        <v>2</v>
      </c>
      <c r="D7" s="58" t="s">
        <v>3</v>
      </c>
      <c r="E7" s="56" t="s">
        <v>4</v>
      </c>
      <c r="F7" s="54" t="s">
        <v>5</v>
      </c>
      <c r="G7" s="62" t="s">
        <v>6</v>
      </c>
      <c r="H7" s="63"/>
      <c r="I7" s="63"/>
      <c r="J7" s="63"/>
      <c r="K7" s="63"/>
      <c r="L7" s="63"/>
      <c r="M7" s="64"/>
      <c r="N7" s="56" t="s">
        <v>7</v>
      </c>
      <c r="O7" s="62" t="s">
        <v>8</v>
      </c>
      <c r="P7" s="63"/>
      <c r="Q7" s="63"/>
      <c r="R7" s="63"/>
      <c r="S7" s="64"/>
      <c r="T7" s="65" t="s">
        <v>9</v>
      </c>
    </row>
    <row r="8" spans="1:20" ht="55.5" x14ac:dyDescent="0.45">
      <c r="A8" s="53"/>
      <c r="B8" s="55"/>
      <c r="C8" s="57"/>
      <c r="D8" s="59"/>
      <c r="E8" s="57"/>
      <c r="F8" s="55"/>
      <c r="G8" s="23" t="s">
        <v>10</v>
      </c>
      <c r="H8" s="23" t="s">
        <v>11</v>
      </c>
      <c r="I8" s="23" t="s">
        <v>12</v>
      </c>
      <c r="J8" s="23" t="s">
        <v>13</v>
      </c>
      <c r="K8" s="23" t="s">
        <v>26</v>
      </c>
      <c r="L8" s="23" t="s">
        <v>14</v>
      </c>
      <c r="M8" s="23" t="s">
        <v>15</v>
      </c>
      <c r="N8" s="57"/>
      <c r="O8" s="23" t="s">
        <v>16</v>
      </c>
      <c r="P8" s="23" t="s">
        <v>17</v>
      </c>
      <c r="Q8" s="23" t="s">
        <v>18</v>
      </c>
      <c r="R8" s="23" t="s">
        <v>19</v>
      </c>
      <c r="S8" s="23" t="s">
        <v>20</v>
      </c>
      <c r="T8" s="66"/>
    </row>
    <row r="9" spans="1:20" x14ac:dyDescent="0.45">
      <c r="A9" s="30">
        <v>1</v>
      </c>
      <c r="B9" s="26" t="s">
        <v>44</v>
      </c>
      <c r="C9" s="27">
        <v>8</v>
      </c>
      <c r="D9" s="11">
        <v>155.55555555555554</v>
      </c>
      <c r="E9" s="28">
        <f>C9/30</f>
        <v>0.26666666666666666</v>
      </c>
      <c r="F9" s="12">
        <f>C9*D9</f>
        <v>1244.4444444444443</v>
      </c>
      <c r="G9" s="12">
        <v>10</v>
      </c>
      <c r="H9" s="12">
        <v>400</v>
      </c>
      <c r="I9" s="12"/>
      <c r="J9" s="12"/>
      <c r="K9" s="12">
        <v>250</v>
      </c>
      <c r="L9" s="12"/>
      <c r="M9" s="12"/>
      <c r="N9" s="29">
        <v>300</v>
      </c>
      <c r="O9" s="12">
        <v>0</v>
      </c>
      <c r="P9" s="15">
        <v>0.2</v>
      </c>
      <c r="Q9" s="12">
        <f t="shared" ref="Q9:Q16" si="0">F9*P9</f>
        <v>248.88888888888889</v>
      </c>
      <c r="R9" s="12">
        <f>Q9*5%</f>
        <v>12.444444444444445</v>
      </c>
      <c r="S9" s="12">
        <f t="shared" ref="S9:S16" si="1">O9+Q9+R9</f>
        <v>261.33333333333331</v>
      </c>
      <c r="T9" s="12">
        <f t="shared" ref="T9:T16" si="2">F9-G9-H9-I9-J9-L9-K9-M9-N9-S9</f>
        <v>23.111111111111029</v>
      </c>
    </row>
    <row r="10" spans="1:20" x14ac:dyDescent="0.45">
      <c r="A10" s="30">
        <v>2</v>
      </c>
      <c r="B10" s="26" t="s">
        <v>43</v>
      </c>
      <c r="C10" s="27">
        <v>25</v>
      </c>
      <c r="D10" s="11">
        <v>230.76259238071239</v>
      </c>
      <c r="E10" s="28">
        <f t="shared" ref="E10:E16" si="3">C10/30</f>
        <v>0.83333333333333337</v>
      </c>
      <c r="F10" s="12">
        <f t="shared" ref="F10:F16" si="4">C10*D10</f>
        <v>5769.0648095178094</v>
      </c>
      <c r="G10" s="12">
        <v>400</v>
      </c>
      <c r="H10" s="12">
        <v>400</v>
      </c>
      <c r="I10" s="12">
        <v>20</v>
      </c>
      <c r="J10" s="12"/>
      <c r="K10" s="12"/>
      <c r="L10" s="12"/>
      <c r="M10" s="12"/>
      <c r="N10" s="29"/>
      <c r="O10" s="12">
        <v>0</v>
      </c>
      <c r="P10" s="15">
        <v>0.2</v>
      </c>
      <c r="Q10" s="12">
        <f t="shared" si="0"/>
        <v>1153.8129619035619</v>
      </c>
      <c r="R10" s="12">
        <f t="shared" ref="R10:R17" si="5">Q10*5%</f>
        <v>57.690648095178098</v>
      </c>
      <c r="S10" s="12">
        <f t="shared" si="1"/>
        <v>1211.5036099987401</v>
      </c>
      <c r="T10" s="12">
        <f t="shared" si="2"/>
        <v>3737.5611995190693</v>
      </c>
    </row>
    <row r="11" spans="1:20" x14ac:dyDescent="0.45">
      <c r="A11" s="30">
        <v>3</v>
      </c>
      <c r="B11" s="26" t="s">
        <v>42</v>
      </c>
      <c r="C11" s="27">
        <v>21</v>
      </c>
      <c r="D11" s="11">
        <v>227.30194714139171</v>
      </c>
      <c r="E11" s="28">
        <f t="shared" si="3"/>
        <v>0.7</v>
      </c>
      <c r="F11" s="12">
        <f t="shared" si="4"/>
        <v>4773.3408899692258</v>
      </c>
      <c r="G11" s="12">
        <v>400</v>
      </c>
      <c r="H11" s="12">
        <v>400</v>
      </c>
      <c r="I11" s="12"/>
      <c r="J11" s="12"/>
      <c r="K11" s="12"/>
      <c r="L11" s="12"/>
      <c r="M11" s="12"/>
      <c r="N11" s="29"/>
      <c r="O11" s="12">
        <v>0</v>
      </c>
      <c r="P11" s="15">
        <v>0.2</v>
      </c>
      <c r="Q11" s="12">
        <f t="shared" si="0"/>
        <v>954.66817799384523</v>
      </c>
      <c r="R11" s="12">
        <f t="shared" si="5"/>
        <v>47.733408899692265</v>
      </c>
      <c r="S11" s="12">
        <f t="shared" si="1"/>
        <v>1002.4015868935375</v>
      </c>
      <c r="T11" s="12">
        <f t="shared" si="2"/>
        <v>2970.9393030756883</v>
      </c>
    </row>
    <row r="12" spans="1:20" x14ac:dyDescent="0.45">
      <c r="A12" s="30">
        <v>4</v>
      </c>
      <c r="B12" s="26" t="s">
        <v>41</v>
      </c>
      <c r="C12" s="27">
        <v>24</v>
      </c>
      <c r="D12" s="11">
        <v>272.28571428571433</v>
      </c>
      <c r="E12" s="28">
        <f t="shared" si="3"/>
        <v>0.8</v>
      </c>
      <c r="F12" s="12">
        <f t="shared" si="4"/>
        <v>6534.857142857144</v>
      </c>
      <c r="G12" s="12">
        <v>300</v>
      </c>
      <c r="H12" s="12">
        <v>400</v>
      </c>
      <c r="I12" s="12"/>
      <c r="J12" s="12"/>
      <c r="K12" s="12"/>
      <c r="L12" s="12"/>
      <c r="M12" s="12"/>
      <c r="N12" s="29"/>
      <c r="O12" s="12">
        <v>0</v>
      </c>
      <c r="P12" s="15">
        <v>0.2</v>
      </c>
      <c r="Q12" s="12">
        <f t="shared" si="0"/>
        <v>1306.971428571429</v>
      </c>
      <c r="R12" s="12">
        <f>Q12*5%</f>
        <v>65.348571428571447</v>
      </c>
      <c r="S12" s="12">
        <f t="shared" si="1"/>
        <v>1372.3200000000004</v>
      </c>
      <c r="T12" s="12">
        <f t="shared" si="2"/>
        <v>4462.5371428571434</v>
      </c>
    </row>
    <row r="13" spans="1:20" x14ac:dyDescent="0.45">
      <c r="A13" s="30">
        <v>5</v>
      </c>
      <c r="B13" s="26" t="s">
        <v>32</v>
      </c>
      <c r="C13" s="27">
        <v>20</v>
      </c>
      <c r="D13" s="11">
        <v>465.1820728291317</v>
      </c>
      <c r="E13" s="28">
        <f t="shared" si="3"/>
        <v>0.66666666666666663</v>
      </c>
      <c r="F13" s="12">
        <f t="shared" si="4"/>
        <v>9303.6414565826344</v>
      </c>
      <c r="G13" s="12">
        <v>260</v>
      </c>
      <c r="H13" s="12">
        <v>400</v>
      </c>
      <c r="I13" s="12"/>
      <c r="J13" s="12"/>
      <c r="K13" s="12"/>
      <c r="L13" s="12"/>
      <c r="M13" s="12"/>
      <c r="N13" s="29"/>
      <c r="O13" s="12">
        <v>0</v>
      </c>
      <c r="P13" s="15">
        <v>0.2</v>
      </c>
      <c r="Q13" s="12">
        <f t="shared" si="0"/>
        <v>1860.728291316527</v>
      </c>
      <c r="R13" s="12">
        <f>Q13*5%</f>
        <v>93.036414565826362</v>
      </c>
      <c r="S13" s="12">
        <f t="shared" si="1"/>
        <v>1953.7647058823534</v>
      </c>
      <c r="T13" s="12">
        <f t="shared" si="2"/>
        <v>6689.8767507002813</v>
      </c>
    </row>
    <row r="14" spans="1:20" x14ac:dyDescent="0.45">
      <c r="A14" s="30">
        <v>6</v>
      </c>
      <c r="B14" s="26" t="s">
        <v>33</v>
      </c>
      <c r="C14" s="27">
        <v>30</v>
      </c>
      <c r="D14" s="11">
        <v>438.93939393939399</v>
      </c>
      <c r="E14" s="28">
        <f t="shared" si="3"/>
        <v>1</v>
      </c>
      <c r="F14" s="12">
        <f t="shared" si="4"/>
        <v>13168.18181818182</v>
      </c>
      <c r="G14" s="12">
        <v>500</v>
      </c>
      <c r="H14" s="12">
        <v>400</v>
      </c>
      <c r="I14" s="12">
        <v>0</v>
      </c>
      <c r="J14" s="12">
        <v>1150</v>
      </c>
      <c r="K14" s="12"/>
      <c r="L14" s="12"/>
      <c r="M14" s="12"/>
      <c r="N14" s="29"/>
      <c r="O14" s="12">
        <v>0</v>
      </c>
      <c r="P14" s="15">
        <v>0.2</v>
      </c>
      <c r="Q14" s="12">
        <f t="shared" si="0"/>
        <v>2633.636363636364</v>
      </c>
      <c r="R14" s="12">
        <f>Q14*5%</f>
        <v>131.68181818181822</v>
      </c>
      <c r="S14" s="12">
        <f t="shared" si="1"/>
        <v>2765.318181818182</v>
      </c>
      <c r="T14" s="12">
        <f t="shared" si="2"/>
        <v>8352.8636363636379</v>
      </c>
    </row>
    <row r="15" spans="1:20" x14ac:dyDescent="0.45">
      <c r="A15" s="30">
        <v>7</v>
      </c>
      <c r="B15" s="26" t="s">
        <v>38</v>
      </c>
      <c r="C15" s="27">
        <v>30</v>
      </c>
      <c r="D15" s="11">
        <v>441.97542087542092</v>
      </c>
      <c r="E15" s="28">
        <f t="shared" si="3"/>
        <v>1</v>
      </c>
      <c r="F15" s="12">
        <f t="shared" si="4"/>
        <v>13259.262626262627</v>
      </c>
      <c r="G15" s="12">
        <v>500</v>
      </c>
      <c r="H15" s="12"/>
      <c r="I15" s="12"/>
      <c r="J15" s="12"/>
      <c r="K15" s="12"/>
      <c r="L15" s="12"/>
      <c r="M15" s="12"/>
      <c r="N15" s="29"/>
      <c r="O15" s="12">
        <v>0</v>
      </c>
      <c r="P15" s="15">
        <v>0.2</v>
      </c>
      <c r="Q15" s="12">
        <f t="shared" si="0"/>
        <v>2651.8525252525255</v>
      </c>
      <c r="R15" s="12">
        <f>Q15*5%</f>
        <v>132.59262626262628</v>
      </c>
      <c r="S15" s="12">
        <f t="shared" si="1"/>
        <v>2784.4451515151518</v>
      </c>
      <c r="T15" s="12">
        <f t="shared" si="2"/>
        <v>9974.817474747475</v>
      </c>
    </row>
    <row r="16" spans="1:20" x14ac:dyDescent="0.45">
      <c r="A16" s="30">
        <v>8</v>
      </c>
      <c r="B16" s="26" t="s">
        <v>37</v>
      </c>
      <c r="C16" s="27">
        <v>26</v>
      </c>
      <c r="D16" s="11">
        <v>408.57142857142856</v>
      </c>
      <c r="E16" s="28">
        <f t="shared" si="3"/>
        <v>0.8666666666666667</v>
      </c>
      <c r="F16" s="12">
        <f t="shared" si="4"/>
        <v>10622.857142857143</v>
      </c>
      <c r="G16" s="12">
        <v>500</v>
      </c>
      <c r="H16" s="12">
        <v>400</v>
      </c>
      <c r="I16" s="12"/>
      <c r="J16" s="12"/>
      <c r="K16" s="12"/>
      <c r="L16" s="12"/>
      <c r="M16" s="12"/>
      <c r="N16" s="29"/>
      <c r="O16" s="12">
        <v>0</v>
      </c>
      <c r="P16" s="15">
        <v>0.2</v>
      </c>
      <c r="Q16" s="12">
        <f t="shared" si="0"/>
        <v>2124.5714285714289</v>
      </c>
      <c r="R16" s="12">
        <f>Q16*5%</f>
        <v>106.22857142857146</v>
      </c>
      <c r="S16" s="12">
        <f t="shared" si="1"/>
        <v>2230.8000000000002</v>
      </c>
      <c r="T16" s="12">
        <f t="shared" si="2"/>
        <v>7492.0571428571429</v>
      </c>
    </row>
    <row r="17" spans="1:21" ht="14.65" thickBot="1" x14ac:dyDescent="0.5">
      <c r="A17" s="35"/>
      <c r="B17" s="31"/>
      <c r="C17" s="32"/>
      <c r="D17" s="17"/>
      <c r="E17" s="33"/>
      <c r="F17" s="18"/>
      <c r="G17" s="18"/>
      <c r="H17" s="18"/>
      <c r="I17" s="18"/>
      <c r="J17" s="18"/>
      <c r="K17" s="18"/>
      <c r="L17" s="18"/>
      <c r="M17" s="18"/>
      <c r="N17" s="19"/>
      <c r="O17" s="18">
        <v>0</v>
      </c>
      <c r="P17" s="20">
        <v>0.2</v>
      </c>
      <c r="Q17" s="18">
        <f t="shared" ref="Q17" si="6">F17*P17</f>
        <v>0</v>
      </c>
      <c r="R17" s="18">
        <f t="shared" si="5"/>
        <v>0</v>
      </c>
      <c r="S17" s="18">
        <f t="shared" ref="S17" si="7">O17+Q17+R17</f>
        <v>0</v>
      </c>
      <c r="T17" s="18">
        <f t="shared" ref="T17" si="8">F17-G17-H17-I17-J17-L17-K17-M17-N17-S17</f>
        <v>0</v>
      </c>
    </row>
    <row r="18" spans="1:21" ht="14.65" thickBot="1" x14ac:dyDescent="0.5">
      <c r="A18" s="60" t="s">
        <v>21</v>
      </c>
      <c r="B18" s="61"/>
      <c r="C18" s="24">
        <f>SUM(C9:C17)</f>
        <v>184</v>
      </c>
      <c r="D18" s="24">
        <f>F18/C18</f>
        <v>351.49809962322206</v>
      </c>
      <c r="E18" s="25"/>
      <c r="F18" s="24">
        <f>SUM(F9:F17)</f>
        <v>64675.650330672855</v>
      </c>
      <c r="G18" s="24">
        <f t="shared" ref="G18:N18" si="9">SUM(G9:G17)</f>
        <v>2870</v>
      </c>
      <c r="H18" s="24">
        <f t="shared" si="9"/>
        <v>2800</v>
      </c>
      <c r="I18" s="24">
        <f t="shared" si="9"/>
        <v>20</v>
      </c>
      <c r="J18" s="24">
        <f t="shared" si="9"/>
        <v>1150</v>
      </c>
      <c r="K18" s="24">
        <f t="shared" si="9"/>
        <v>250</v>
      </c>
      <c r="L18" s="24">
        <f t="shared" si="9"/>
        <v>0</v>
      </c>
      <c r="M18" s="24">
        <f t="shared" si="9"/>
        <v>0</v>
      </c>
      <c r="N18" s="24">
        <f t="shared" si="9"/>
        <v>300</v>
      </c>
      <c r="O18" s="24">
        <f>SUM(O9:O17)</f>
        <v>0</v>
      </c>
      <c r="P18" s="24"/>
      <c r="Q18" s="24">
        <f t="shared" ref="Q18:T18" si="10">SUM(Q9:Q17)</f>
        <v>12935.13006613457</v>
      </c>
      <c r="R18" s="24">
        <f t="shared" si="10"/>
        <v>646.75650330672852</v>
      </c>
      <c r="S18" s="24">
        <f t="shared" si="10"/>
        <v>13581.8865694413</v>
      </c>
      <c r="T18" s="24">
        <f t="shared" si="10"/>
        <v>43703.763761231552</v>
      </c>
      <c r="U18" s="13"/>
    </row>
    <row r="19" spans="1:21" x14ac:dyDescent="0.45">
      <c r="A19" s="3"/>
      <c r="B19" s="3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1" x14ac:dyDescent="0.45">
      <c r="A20" s="3"/>
      <c r="B20" s="10"/>
      <c r="C20" s="3"/>
      <c r="D20" s="4"/>
      <c r="E20" s="5"/>
      <c r="F20" s="3"/>
      <c r="G20" s="3"/>
      <c r="H20" s="3"/>
      <c r="I20" s="3"/>
      <c r="J20" s="3"/>
      <c r="K20" s="8"/>
      <c r="L20" s="8"/>
      <c r="M20" s="8"/>
      <c r="N20" s="8"/>
      <c r="O20" s="51"/>
      <c r="P20" s="51"/>
      <c r="Q20" s="51"/>
      <c r="R20" s="49"/>
      <c r="S20" s="16"/>
      <c r="T20" s="16"/>
    </row>
    <row r="21" spans="1:21" x14ac:dyDescent="0.45">
      <c r="A21" s="3"/>
      <c r="B21" s="5"/>
      <c r="C21" s="10"/>
      <c r="D21" s="3"/>
      <c r="E21" s="3"/>
      <c r="F21" s="3"/>
      <c r="G21" s="3"/>
      <c r="H21" s="3"/>
      <c r="I21" s="3"/>
      <c r="J21" s="3"/>
      <c r="K21" s="3"/>
      <c r="L21" s="8"/>
      <c r="M21" s="8"/>
      <c r="N21" s="8"/>
      <c r="O21" s="8"/>
      <c r="P21" s="3"/>
      <c r="Q21" s="3"/>
      <c r="R21" s="3"/>
      <c r="S21" s="3"/>
      <c r="T21" s="3"/>
    </row>
    <row r="22" spans="1:21" x14ac:dyDescent="0.45">
      <c r="A22" s="3"/>
      <c r="B22" s="5"/>
      <c r="C22" s="10"/>
      <c r="D22" s="3"/>
      <c r="E22" s="3"/>
      <c r="F22" s="3"/>
      <c r="G22" s="3"/>
      <c r="H22" s="3"/>
      <c r="I22" s="3"/>
      <c r="J22" s="3"/>
      <c r="K22" s="3"/>
      <c r="L22" s="8"/>
      <c r="M22" s="8"/>
      <c r="N22" s="8"/>
      <c r="O22" s="8"/>
      <c r="P22" s="3"/>
      <c r="Q22" s="3"/>
      <c r="R22" s="3"/>
      <c r="S22" s="3"/>
      <c r="T22" s="3"/>
    </row>
    <row r="23" spans="1:21" x14ac:dyDescent="0.45">
      <c r="A23" s="3"/>
      <c r="G23" s="3"/>
      <c r="H23" s="3"/>
      <c r="I23" s="3"/>
      <c r="J23" s="3"/>
      <c r="K23" s="3"/>
      <c r="L23" s="8"/>
      <c r="M23" s="21" t="s">
        <v>25</v>
      </c>
      <c r="N23" s="8"/>
      <c r="O23" s="8"/>
      <c r="P23" s="34"/>
      <c r="Q23" s="34"/>
      <c r="R23" s="34"/>
      <c r="S23" s="34"/>
      <c r="T23" s="3"/>
    </row>
    <row r="25" spans="1:21" x14ac:dyDescent="0.45">
      <c r="U25" s="14"/>
    </row>
    <row r="26" spans="1:21" x14ac:dyDescent="0.45">
      <c r="M26" s="21" t="s">
        <v>24</v>
      </c>
      <c r="P26" s="22"/>
      <c r="Q26" s="22"/>
      <c r="R26" s="22"/>
      <c r="S26" s="22"/>
      <c r="U26" s="14"/>
    </row>
    <row r="27" spans="1:21" x14ac:dyDescent="0.45">
      <c r="U27" s="14"/>
    </row>
    <row r="28" spans="1:21" x14ac:dyDescent="0.45">
      <c r="U28" s="14"/>
    </row>
  </sheetData>
  <mergeCells count="12">
    <mergeCell ref="T7:T8"/>
    <mergeCell ref="A18:B18"/>
    <mergeCell ref="O20:Q20"/>
    <mergeCell ref="A7:A8"/>
    <mergeCell ref="B7:B8"/>
    <mergeCell ref="C7:C8"/>
    <mergeCell ref="D7:D8"/>
    <mergeCell ref="E7:E8"/>
    <mergeCell ref="F7:F8"/>
    <mergeCell ref="G7:M7"/>
    <mergeCell ref="N7:N8"/>
    <mergeCell ref="O7:S7"/>
  </mergeCells>
  <pageMargins left="0.25" right="0.25" top="0.75" bottom="0.75" header="0.3" footer="0.3"/>
  <pageSetup paperSize="9" scale="4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90"/>
  <sheetViews>
    <sheetView topLeftCell="A46" workbookViewId="0">
      <selection activeCell="G73" sqref="G73"/>
    </sheetView>
  </sheetViews>
  <sheetFormatPr defaultRowHeight="14.25" x14ac:dyDescent="0.45"/>
  <cols>
    <col min="2" max="2" width="16.53125" style="38" customWidth="1"/>
    <col min="3" max="3" width="16.9296875" style="38" customWidth="1"/>
    <col min="4" max="4" width="30.1328125" customWidth="1"/>
    <col min="7" max="7" width="9.265625" bestFit="1" customWidth="1"/>
    <col min="9" max="9" width="9.265625" bestFit="1" customWidth="1"/>
  </cols>
  <sheetData>
    <row r="5" spans="1:4" ht="23.65" thickBot="1" x14ac:dyDescent="0.75">
      <c r="A5" s="67" t="s">
        <v>40</v>
      </c>
      <c r="B5" s="67"/>
      <c r="C5" s="67"/>
      <c r="D5" s="67"/>
    </row>
    <row r="6" spans="1:4" ht="14.65" thickBot="1" x14ac:dyDescent="0.5">
      <c r="A6" s="68" t="s">
        <v>30</v>
      </c>
      <c r="B6" s="68"/>
      <c r="C6" s="68"/>
      <c r="D6" s="68"/>
    </row>
    <row r="9" spans="1:4" ht="28.5" x14ac:dyDescent="0.45">
      <c r="A9" s="42" t="s">
        <v>22</v>
      </c>
      <c r="B9" s="43" t="s">
        <v>28</v>
      </c>
      <c r="C9" s="43" t="s">
        <v>29</v>
      </c>
      <c r="D9" s="42" t="s">
        <v>39</v>
      </c>
    </row>
    <row r="10" spans="1:4" x14ac:dyDescent="0.45">
      <c r="A10" s="50" t="s">
        <v>45</v>
      </c>
      <c r="B10" s="43"/>
      <c r="C10" s="43"/>
      <c r="D10" s="46" t="s">
        <v>49</v>
      </c>
    </row>
    <row r="11" spans="1:4" x14ac:dyDescent="0.45">
      <c r="A11" s="42"/>
      <c r="B11" s="43"/>
      <c r="C11" s="43"/>
      <c r="D11" s="46" t="s">
        <v>51</v>
      </c>
    </row>
    <row r="12" spans="1:4" x14ac:dyDescent="0.45">
      <c r="A12" s="42"/>
      <c r="B12" s="43"/>
      <c r="C12" s="43"/>
      <c r="D12" s="48" t="s">
        <v>52</v>
      </c>
    </row>
    <row r="13" spans="1:4" x14ac:dyDescent="0.45">
      <c r="A13" s="42"/>
      <c r="B13" s="43"/>
      <c r="C13" s="43"/>
      <c r="D13" s="48" t="s">
        <v>53</v>
      </c>
    </row>
    <row r="14" spans="1:4" x14ac:dyDescent="0.45">
      <c r="A14" s="42"/>
      <c r="B14" s="38">
        <v>-2937.8772727272726</v>
      </c>
      <c r="C14" s="43"/>
      <c r="D14" s="46" t="s">
        <v>47</v>
      </c>
    </row>
    <row r="15" spans="1:4" x14ac:dyDescent="0.45">
      <c r="A15" s="42"/>
      <c r="B15" s="43"/>
      <c r="C15" s="43"/>
      <c r="D15" s="46" t="s">
        <v>50</v>
      </c>
    </row>
    <row r="16" spans="1:4" x14ac:dyDescent="0.45">
      <c r="A16" s="42"/>
      <c r="B16" s="43"/>
      <c r="C16" s="43"/>
      <c r="D16" s="48" t="s">
        <v>48</v>
      </c>
    </row>
    <row r="17" spans="1:4" x14ac:dyDescent="0.45">
      <c r="A17" s="42"/>
      <c r="B17" s="43"/>
      <c r="C17" s="43"/>
      <c r="D17" s="48" t="s">
        <v>46</v>
      </c>
    </row>
    <row r="18" spans="1:4" x14ac:dyDescent="0.45">
      <c r="A18" s="44" t="s">
        <v>44</v>
      </c>
      <c r="B18" s="45"/>
      <c r="C18" s="45"/>
      <c r="D18" s="46" t="s">
        <v>49</v>
      </c>
    </row>
    <row r="19" spans="1:4" x14ac:dyDescent="0.45">
      <c r="A19" s="46"/>
      <c r="B19" s="45"/>
      <c r="C19" s="45"/>
      <c r="D19" s="46" t="s">
        <v>51</v>
      </c>
    </row>
    <row r="20" spans="1:4" x14ac:dyDescent="0.45">
      <c r="A20" s="46"/>
      <c r="B20" s="45"/>
      <c r="C20" s="47"/>
      <c r="D20" s="48" t="s">
        <v>52</v>
      </c>
    </row>
    <row r="21" spans="1:4" x14ac:dyDescent="0.45">
      <c r="A21" s="46"/>
      <c r="B21" s="45"/>
      <c r="C21" s="47"/>
      <c r="D21" s="48" t="s">
        <v>53</v>
      </c>
    </row>
    <row r="22" spans="1:4" x14ac:dyDescent="0.45">
      <c r="A22" s="46"/>
      <c r="B22" s="38">
        <v>3373.8772727272722</v>
      </c>
      <c r="C22" s="45"/>
      <c r="D22" s="46" t="s">
        <v>47</v>
      </c>
    </row>
    <row r="23" spans="1:4" x14ac:dyDescent="0.45">
      <c r="A23" s="46"/>
      <c r="B23" s="45"/>
      <c r="C23" s="45"/>
      <c r="D23" s="46" t="s">
        <v>50</v>
      </c>
    </row>
    <row r="24" spans="1:4" x14ac:dyDescent="0.45">
      <c r="A24" s="46"/>
      <c r="B24" s="45"/>
      <c r="C24" s="47"/>
      <c r="D24" s="48" t="s">
        <v>48</v>
      </c>
    </row>
    <row r="25" spans="1:4" x14ac:dyDescent="0.45">
      <c r="A25" s="46"/>
      <c r="B25" s="45">
        <v>1193.169090909091</v>
      </c>
      <c r="C25" s="47"/>
      <c r="D25" s="48" t="s">
        <v>46</v>
      </c>
    </row>
    <row r="26" spans="1:4" x14ac:dyDescent="0.45">
      <c r="A26" s="44" t="s">
        <v>43</v>
      </c>
      <c r="B26" s="45"/>
      <c r="C26" s="47"/>
      <c r="D26" s="46" t="s">
        <v>49</v>
      </c>
    </row>
    <row r="27" spans="1:4" x14ac:dyDescent="0.45">
      <c r="A27" s="44"/>
      <c r="B27" s="45"/>
      <c r="C27" s="47"/>
      <c r="D27" s="46" t="s">
        <v>51</v>
      </c>
    </row>
    <row r="28" spans="1:4" x14ac:dyDescent="0.45">
      <c r="A28" s="44"/>
      <c r="B28" s="45"/>
      <c r="C28" s="47"/>
      <c r="D28" s="48" t="s">
        <v>52</v>
      </c>
    </row>
    <row r="29" spans="1:4" x14ac:dyDescent="0.45">
      <c r="A29" s="44"/>
      <c r="B29" s="45"/>
      <c r="C29" s="47"/>
      <c r="D29" s="48" t="s">
        <v>53</v>
      </c>
    </row>
    <row r="30" spans="1:4" x14ac:dyDescent="0.45">
      <c r="A30" s="44"/>
      <c r="B30" s="38">
        <v>2565.0658875170334</v>
      </c>
      <c r="C30" s="47"/>
      <c r="D30" s="46" t="s">
        <v>47</v>
      </c>
    </row>
    <row r="31" spans="1:4" x14ac:dyDescent="0.45">
      <c r="A31" s="44"/>
      <c r="B31" s="45"/>
      <c r="C31" s="47"/>
      <c r="D31" s="46" t="s">
        <v>50</v>
      </c>
    </row>
    <row r="32" spans="1:4" x14ac:dyDescent="0.45">
      <c r="A32" s="44"/>
      <c r="B32" s="45"/>
      <c r="C32" s="47"/>
      <c r="D32" s="48" t="s">
        <v>48</v>
      </c>
    </row>
    <row r="33" spans="1:4" x14ac:dyDescent="0.45">
      <c r="A33" s="44"/>
      <c r="B33" s="45">
        <v>2294.456074486081</v>
      </c>
      <c r="C33" s="47"/>
      <c r="D33" s="48" t="s">
        <v>46</v>
      </c>
    </row>
    <row r="34" spans="1:4" x14ac:dyDescent="0.45">
      <c r="A34" s="44" t="s">
        <v>42</v>
      </c>
      <c r="B34" s="45"/>
      <c r="C34" s="47"/>
      <c r="D34" s="46" t="s">
        <v>49</v>
      </c>
    </row>
    <row r="35" spans="1:4" x14ac:dyDescent="0.45">
      <c r="A35" s="44"/>
      <c r="B35" s="45"/>
      <c r="C35" s="47"/>
      <c r="D35" s="46" t="s">
        <v>51</v>
      </c>
    </row>
    <row r="36" spans="1:4" x14ac:dyDescent="0.45">
      <c r="A36" s="44"/>
      <c r="B36" s="45"/>
      <c r="C36" s="47"/>
      <c r="D36" s="48" t="s">
        <v>52</v>
      </c>
    </row>
    <row r="37" spans="1:4" x14ac:dyDescent="0.45">
      <c r="A37" s="44"/>
      <c r="B37" s="45"/>
      <c r="C37" s="47"/>
      <c r="D37" s="48" t="s">
        <v>53</v>
      </c>
    </row>
    <row r="38" spans="1:4" x14ac:dyDescent="0.45">
      <c r="A38" s="44"/>
      <c r="B38" s="38">
        <v>3317.674400166803</v>
      </c>
      <c r="C38" s="47"/>
      <c r="D38" s="46" t="s">
        <v>47</v>
      </c>
    </row>
    <row r="39" spans="1:4" x14ac:dyDescent="0.45">
      <c r="A39" s="44"/>
      <c r="B39" s="45"/>
      <c r="C39" s="47"/>
      <c r="D39" s="46" t="s">
        <v>50</v>
      </c>
    </row>
    <row r="40" spans="1:4" x14ac:dyDescent="0.45">
      <c r="A40" s="44"/>
      <c r="B40" s="45"/>
      <c r="C40" s="47"/>
      <c r="D40" s="48" t="s">
        <v>48</v>
      </c>
    </row>
    <row r="41" spans="1:4" x14ac:dyDescent="0.45">
      <c r="A41" s="44"/>
      <c r="B41" s="45">
        <v>2270.17</v>
      </c>
      <c r="C41" s="47"/>
      <c r="D41" s="48" t="s">
        <v>46</v>
      </c>
    </row>
    <row r="42" spans="1:4" x14ac:dyDescent="0.45">
      <c r="A42" s="44" t="s">
        <v>41</v>
      </c>
      <c r="B42" s="45"/>
      <c r="C42" s="47"/>
      <c r="D42" s="46" t="s">
        <v>49</v>
      </c>
    </row>
    <row r="43" spans="1:4" x14ac:dyDescent="0.45">
      <c r="A43" s="44"/>
      <c r="B43" s="45"/>
      <c r="C43" s="47"/>
      <c r="D43" s="46" t="s">
        <v>51</v>
      </c>
    </row>
    <row r="44" spans="1:4" x14ac:dyDescent="0.45">
      <c r="A44" s="44"/>
      <c r="B44" s="45"/>
      <c r="C44" s="47"/>
      <c r="D44" s="48" t="s">
        <v>52</v>
      </c>
    </row>
    <row r="45" spans="1:4" x14ac:dyDescent="0.45">
      <c r="A45" s="44"/>
      <c r="B45" s="45"/>
      <c r="C45" s="47"/>
      <c r="D45" s="48" t="s">
        <v>53</v>
      </c>
    </row>
    <row r="46" spans="1:4" x14ac:dyDescent="0.45">
      <c r="A46" s="44"/>
      <c r="B46" s="38">
        <v>3313.85</v>
      </c>
      <c r="C46" s="47"/>
      <c r="D46" s="46" t="s">
        <v>47</v>
      </c>
    </row>
    <row r="47" spans="1:4" x14ac:dyDescent="0.45">
      <c r="A47" s="44"/>
      <c r="B47" s="45"/>
      <c r="C47" s="47"/>
      <c r="D47" s="46" t="s">
        <v>50</v>
      </c>
    </row>
    <row r="48" spans="1:4" x14ac:dyDescent="0.45">
      <c r="A48" s="44"/>
      <c r="B48" s="45"/>
      <c r="C48" s="47"/>
      <c r="D48" s="48" t="s">
        <v>48</v>
      </c>
    </row>
    <row r="49" spans="1:4" x14ac:dyDescent="0.45">
      <c r="A49" s="44"/>
      <c r="B49" s="45">
        <v>2119.5945454545454</v>
      </c>
      <c r="C49" s="47"/>
      <c r="D49" s="48" t="s">
        <v>46</v>
      </c>
    </row>
    <row r="50" spans="1:4" x14ac:dyDescent="0.45">
      <c r="A50" s="44" t="s">
        <v>32</v>
      </c>
      <c r="B50" s="45"/>
      <c r="C50" s="47"/>
      <c r="D50" s="46" t="s">
        <v>49</v>
      </c>
    </row>
    <row r="51" spans="1:4" x14ac:dyDescent="0.45">
      <c r="A51" s="44"/>
      <c r="B51" s="45"/>
      <c r="C51" s="47"/>
      <c r="D51" s="46" t="s">
        <v>51</v>
      </c>
    </row>
    <row r="52" spans="1:4" x14ac:dyDescent="0.45">
      <c r="A52" s="44"/>
      <c r="B52" s="45"/>
      <c r="C52" s="47"/>
      <c r="D52" s="48" t="s">
        <v>52</v>
      </c>
    </row>
    <row r="53" spans="1:4" x14ac:dyDescent="0.45">
      <c r="A53" s="44"/>
      <c r="B53" s="45"/>
      <c r="C53" s="47"/>
      <c r="D53" s="48" t="s">
        <v>53</v>
      </c>
    </row>
    <row r="54" spans="1:4" x14ac:dyDescent="0.45">
      <c r="A54" s="44"/>
      <c r="B54" s="38">
        <v>4563.3999999999996</v>
      </c>
      <c r="C54" s="47"/>
      <c r="D54" s="46" t="s">
        <v>47</v>
      </c>
    </row>
    <row r="55" spans="1:4" x14ac:dyDescent="0.45">
      <c r="A55" s="44"/>
      <c r="B55" s="45"/>
      <c r="C55" s="47"/>
      <c r="D55" s="46" t="s">
        <v>50</v>
      </c>
    </row>
    <row r="56" spans="1:4" x14ac:dyDescent="0.45">
      <c r="A56" s="44"/>
      <c r="B56" s="45"/>
      <c r="C56" s="47"/>
      <c r="D56" s="48" t="s">
        <v>48</v>
      </c>
    </row>
    <row r="57" spans="1:4" x14ac:dyDescent="0.45">
      <c r="A57" s="44"/>
      <c r="B57" s="45">
        <v>2682.08</v>
      </c>
      <c r="C57" s="47"/>
      <c r="D57" s="48" t="s">
        <v>46</v>
      </c>
    </row>
    <row r="58" spans="1:4" x14ac:dyDescent="0.45">
      <c r="A58" s="44" t="s">
        <v>33</v>
      </c>
      <c r="B58" s="45"/>
      <c r="C58" s="47"/>
      <c r="D58" s="46" t="s">
        <v>49</v>
      </c>
    </row>
    <row r="59" spans="1:4" x14ac:dyDescent="0.45">
      <c r="A59" s="44"/>
      <c r="B59" s="45"/>
      <c r="C59" s="47"/>
      <c r="D59" s="46" t="s">
        <v>51</v>
      </c>
    </row>
    <row r="60" spans="1:4" x14ac:dyDescent="0.45">
      <c r="A60" s="44"/>
      <c r="B60" s="45"/>
      <c r="C60" s="47"/>
      <c r="D60" s="48" t="s">
        <v>52</v>
      </c>
    </row>
    <row r="61" spans="1:4" x14ac:dyDescent="0.45">
      <c r="A61" s="44"/>
      <c r="B61" s="45"/>
      <c r="C61" s="47"/>
      <c r="D61" s="48" t="s">
        <v>53</v>
      </c>
    </row>
    <row r="62" spans="1:4" x14ac:dyDescent="0.45">
      <c r="A62" s="44"/>
      <c r="B62" s="38">
        <v>4392.2333333333327</v>
      </c>
      <c r="C62" s="47"/>
      <c r="D62" s="46" t="s">
        <v>47</v>
      </c>
    </row>
    <row r="63" spans="1:4" x14ac:dyDescent="0.45">
      <c r="A63" s="44"/>
      <c r="B63" s="45"/>
      <c r="C63" s="47"/>
      <c r="D63" s="46" t="s">
        <v>50</v>
      </c>
    </row>
    <row r="64" spans="1:4" x14ac:dyDescent="0.45">
      <c r="A64" s="44"/>
      <c r="B64" s="45"/>
      <c r="C64" s="47"/>
      <c r="D64" s="48" t="s">
        <v>48</v>
      </c>
    </row>
    <row r="65" spans="1:4" x14ac:dyDescent="0.45">
      <c r="B65" s="45">
        <v>3362.5533333333342</v>
      </c>
      <c r="C65" s="47"/>
      <c r="D65" s="48" t="s">
        <v>46</v>
      </c>
    </row>
    <row r="66" spans="1:4" x14ac:dyDescent="0.45">
      <c r="A66" s="44" t="s">
        <v>38</v>
      </c>
      <c r="B66" s="45"/>
      <c r="C66" s="47"/>
      <c r="D66" s="46" t="s">
        <v>49</v>
      </c>
    </row>
    <row r="67" spans="1:4" x14ac:dyDescent="0.45">
      <c r="A67" s="44"/>
      <c r="B67" s="45"/>
      <c r="C67" s="47"/>
      <c r="D67" s="46" t="s">
        <v>51</v>
      </c>
    </row>
    <row r="68" spans="1:4" x14ac:dyDescent="0.45">
      <c r="A68" s="44"/>
      <c r="B68" s="45"/>
      <c r="C68" s="47"/>
      <c r="D68" s="48" t="s">
        <v>52</v>
      </c>
    </row>
    <row r="69" spans="1:4" x14ac:dyDescent="0.45">
      <c r="A69" s="44"/>
      <c r="B69" s="45"/>
      <c r="C69" s="47"/>
      <c r="D69" s="48" t="s">
        <v>53</v>
      </c>
    </row>
    <row r="70" spans="1:4" x14ac:dyDescent="0.45">
      <c r="A70" s="44"/>
      <c r="B70" s="45">
        <v>6111.5785454545448</v>
      </c>
      <c r="C70" s="47"/>
      <c r="D70" s="46" t="s">
        <v>47</v>
      </c>
    </row>
    <row r="71" spans="1:4" x14ac:dyDescent="0.45">
      <c r="A71" s="44"/>
      <c r="B71" s="45"/>
      <c r="C71" s="47"/>
      <c r="D71" s="46" t="s">
        <v>50</v>
      </c>
    </row>
    <row r="72" spans="1:4" x14ac:dyDescent="0.45">
      <c r="A72" s="44"/>
      <c r="B72" s="45"/>
      <c r="C72" s="47"/>
      <c r="D72" s="48" t="s">
        <v>48</v>
      </c>
    </row>
    <row r="73" spans="1:4" x14ac:dyDescent="0.45">
      <c r="B73" s="45">
        <v>2867.5442727272725</v>
      </c>
      <c r="C73" s="47"/>
      <c r="D73" s="48" t="s">
        <v>46</v>
      </c>
    </row>
    <row r="74" spans="1:4" x14ac:dyDescent="0.45">
      <c r="A74" s="44" t="s">
        <v>37</v>
      </c>
      <c r="B74" s="45"/>
      <c r="C74" s="47"/>
      <c r="D74" s="46" t="s">
        <v>49</v>
      </c>
    </row>
    <row r="75" spans="1:4" x14ac:dyDescent="0.45">
      <c r="A75" s="44"/>
      <c r="B75" s="45"/>
      <c r="C75" s="47"/>
      <c r="D75" s="46" t="s">
        <v>51</v>
      </c>
    </row>
    <row r="76" spans="1:4" x14ac:dyDescent="0.45">
      <c r="A76" s="44"/>
      <c r="B76" s="45"/>
      <c r="C76" s="47"/>
      <c r="D76" s="48" t="s">
        <v>52</v>
      </c>
    </row>
    <row r="77" spans="1:4" x14ac:dyDescent="0.45">
      <c r="A77" s="44"/>
      <c r="B77" s="45"/>
      <c r="C77" s="47"/>
      <c r="D77" s="48" t="s">
        <v>53</v>
      </c>
    </row>
    <row r="78" spans="1:4" x14ac:dyDescent="0.45">
      <c r="A78" s="44"/>
      <c r="B78" s="45">
        <v>5148.0508</v>
      </c>
      <c r="C78" s="47"/>
      <c r="D78" s="46" t="s">
        <v>47</v>
      </c>
    </row>
    <row r="79" spans="1:4" x14ac:dyDescent="0.45">
      <c r="A79" s="44"/>
      <c r="B79" s="45"/>
      <c r="C79" s="47"/>
      <c r="D79" s="46" t="s">
        <v>50</v>
      </c>
    </row>
    <row r="80" spans="1:4" x14ac:dyDescent="0.45">
      <c r="A80" s="44"/>
      <c r="B80" s="45"/>
      <c r="C80" s="47"/>
      <c r="D80" s="48" t="s">
        <v>48</v>
      </c>
    </row>
    <row r="81" spans="1:4" x14ac:dyDescent="0.45">
      <c r="A81" s="44"/>
      <c r="B81" s="45">
        <v>1239.3414</v>
      </c>
      <c r="C81" s="47"/>
      <c r="D81" s="48" t="s">
        <v>46</v>
      </c>
    </row>
    <row r="82" spans="1:4" x14ac:dyDescent="0.45">
      <c r="A82" s="44"/>
      <c r="B82" s="45"/>
      <c r="C82" s="47"/>
      <c r="D82" s="48"/>
    </row>
    <row r="83" spans="1:4" x14ac:dyDescent="0.45">
      <c r="A83" s="44"/>
      <c r="B83" s="45"/>
      <c r="C83" s="47"/>
      <c r="D83" s="48"/>
    </row>
    <row r="84" spans="1:4" x14ac:dyDescent="0.45">
      <c r="A84" s="44"/>
      <c r="B84" s="45"/>
      <c r="C84" s="45"/>
      <c r="D84" s="46"/>
    </row>
    <row r="88" spans="1:4" x14ac:dyDescent="0.45">
      <c r="B88" s="40" t="s">
        <v>35</v>
      </c>
      <c r="C88" s="38">
        <f>SUM(B22:B84)</f>
        <v>50814.638956109309</v>
      </c>
    </row>
    <row r="89" spans="1:4" x14ac:dyDescent="0.45">
      <c r="B89" s="40" t="s">
        <v>34</v>
      </c>
      <c r="C89" s="38">
        <f>SUM(C22:C84)</f>
        <v>0</v>
      </c>
    </row>
    <row r="90" spans="1:4" ht="16.5" x14ac:dyDescent="0.75">
      <c r="B90" s="40" t="s">
        <v>36</v>
      </c>
      <c r="C90" s="41">
        <f>C88-C89</f>
        <v>50814.638956109309</v>
      </c>
    </row>
  </sheetData>
  <mergeCells count="2">
    <mergeCell ref="A5:D5"/>
    <mergeCell ref="A6:D6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DECP1-15</vt:lpstr>
      <vt:lpstr>GM115-10</vt:lpstr>
      <vt:lpstr>BC1510</vt:lpstr>
      <vt:lpstr>ER1510</vt:lpstr>
      <vt:lpstr>Balance</vt:lpstr>
      <vt:lpstr>'BC1510'!Print_Area</vt:lpstr>
      <vt:lpstr>'DECP1-15'!Print_Area</vt:lpstr>
      <vt:lpstr>'ER1510'!Print_Area</vt:lpstr>
      <vt:lpstr>'GM115-10'!Print_Area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Khayrulla Mirzayev</dc:creator>
  <cp:lastModifiedBy>Soniya</cp:lastModifiedBy>
  <cp:lastPrinted>2023-02-14T10:49:59Z</cp:lastPrinted>
  <dcterms:created xsi:type="dcterms:W3CDTF">2020-09-15T12:24:28Z</dcterms:created>
  <dcterms:modified xsi:type="dcterms:W3CDTF">2023-05-08T13:39:33Z</dcterms:modified>
</cp:coreProperties>
</file>