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65" yWindow="3555" windowWidth="7740" windowHeight="3585"/>
  </bookViews>
  <sheets>
    <sheet name="rekap gaji perinci" sheetId="1" r:id="rId1"/>
    <sheet name="data karyawan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H107" i="1"/>
  <c r="G107"/>
  <c r="F107"/>
  <c r="H100"/>
  <c r="G100"/>
  <c r="F100"/>
  <c r="H99"/>
  <c r="M99" s="1"/>
  <c r="P99" s="1"/>
  <c r="G99"/>
  <c r="F99"/>
  <c r="A99"/>
  <c r="A100" s="1"/>
  <c r="H98"/>
  <c r="G98"/>
  <c r="F98"/>
  <c r="H91"/>
  <c r="G91"/>
  <c r="F91"/>
  <c r="H85"/>
  <c r="G85"/>
  <c r="F85"/>
  <c r="H84"/>
  <c r="G84"/>
  <c r="F84"/>
  <c r="A84"/>
  <c r="H83"/>
  <c r="G83"/>
  <c r="F83"/>
  <c r="H76"/>
  <c r="M76" s="1"/>
  <c r="P76" s="1"/>
  <c r="G76"/>
  <c r="F76"/>
  <c r="H75"/>
  <c r="G75"/>
  <c r="F75"/>
  <c r="H74"/>
  <c r="G74"/>
  <c r="F74"/>
  <c r="A74"/>
  <c r="A75" s="1"/>
  <c r="A76" s="1"/>
  <c r="H73"/>
  <c r="G73"/>
  <c r="F73"/>
  <c r="M73" s="1"/>
  <c r="P73" s="1"/>
  <c r="H66"/>
  <c r="G66"/>
  <c r="F66"/>
  <c r="H59"/>
  <c r="G59"/>
  <c r="F59"/>
  <c r="H58"/>
  <c r="G58"/>
  <c r="F58"/>
  <c r="A58"/>
  <c r="A59" s="1"/>
  <c r="H57"/>
  <c r="G57"/>
  <c r="F57"/>
  <c r="H50"/>
  <c r="G50"/>
  <c r="F50"/>
  <c r="A50"/>
  <c r="H49"/>
  <c r="G49"/>
  <c r="F49"/>
  <c r="M49" s="1"/>
  <c r="P49" s="1"/>
  <c r="H42"/>
  <c r="G42"/>
  <c r="F42"/>
  <c r="H35"/>
  <c r="G35"/>
  <c r="F35"/>
  <c r="H34"/>
  <c r="G34"/>
  <c r="F34"/>
  <c r="A34"/>
  <c r="A35" s="1"/>
  <c r="M33"/>
  <c r="P33" s="1"/>
  <c r="H33"/>
  <c r="G33"/>
  <c r="F33"/>
  <c r="H27"/>
  <c r="G27"/>
  <c r="F27"/>
  <c r="H26"/>
  <c r="M26" s="1"/>
  <c r="P26" s="1"/>
  <c r="G26"/>
  <c r="F26"/>
  <c r="H25"/>
  <c r="G25"/>
  <c r="F25"/>
  <c r="G24"/>
  <c r="F24"/>
  <c r="H23"/>
  <c r="G23"/>
  <c r="F23"/>
  <c r="H22"/>
  <c r="G22"/>
  <c r="F22"/>
  <c r="H21"/>
  <c r="G21"/>
  <c r="F21"/>
  <c r="M21" s="1"/>
  <c r="P21" s="1"/>
  <c r="H20"/>
  <c r="G20"/>
  <c r="F20"/>
  <c r="H19"/>
  <c r="G19"/>
  <c r="F19"/>
  <c r="H18"/>
  <c r="G18"/>
  <c r="F18"/>
  <c r="H17"/>
  <c r="G17"/>
  <c r="F17"/>
  <c r="M17" s="1"/>
  <c r="P17" s="1"/>
  <c r="H16"/>
  <c r="G16"/>
  <c r="F16"/>
  <c r="H15"/>
  <c r="G15"/>
  <c r="F15"/>
  <c r="H14"/>
  <c r="G14"/>
  <c r="F14"/>
  <c r="H13"/>
  <c r="G13"/>
  <c r="F13"/>
  <c r="M13" s="1"/>
  <c r="P13" s="1"/>
  <c r="H12"/>
  <c r="G12"/>
  <c r="F12"/>
  <c r="P11"/>
  <c r="M11"/>
  <c r="G11"/>
  <c r="F11"/>
  <c r="G10"/>
  <c r="F10"/>
  <c r="G9"/>
  <c r="F9"/>
  <c r="M9" s="1"/>
  <c r="P9" s="1"/>
  <c r="M8"/>
  <c r="P8" s="1"/>
  <c r="H8"/>
  <c r="G8"/>
  <c r="F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H7"/>
  <c r="G7"/>
  <c r="F7"/>
  <c r="M22" l="1"/>
  <c r="P22" s="1"/>
  <c r="M12"/>
  <c r="P12" s="1"/>
  <c r="M15"/>
  <c r="P15" s="1"/>
  <c r="M19"/>
  <c r="P19" s="1"/>
  <c r="M23"/>
  <c r="P23" s="1"/>
  <c r="M24"/>
  <c r="P24" s="1"/>
  <c r="M42"/>
  <c r="P42" s="1"/>
  <c r="M58"/>
  <c r="P58" s="1"/>
  <c r="M98"/>
  <c r="P98" s="1"/>
  <c r="M10"/>
  <c r="P10" s="1"/>
  <c r="M14"/>
  <c r="P14" s="1"/>
  <c r="M18"/>
  <c r="P18" s="1"/>
  <c r="M7"/>
  <c r="P7" s="1"/>
  <c r="M16"/>
  <c r="P16" s="1"/>
  <c r="M20"/>
  <c r="P20" s="1"/>
  <c r="M27"/>
  <c r="P27" s="1"/>
  <c r="M34"/>
  <c r="P34" s="1"/>
  <c r="M35"/>
  <c r="P35" s="1"/>
  <c r="M66"/>
  <c r="P66" s="1"/>
  <c r="M83"/>
  <c r="P83" s="1"/>
  <c r="M84"/>
  <c r="P84" s="1"/>
  <c r="M100"/>
  <c r="P100" s="1"/>
  <c r="M25"/>
  <c r="P25" s="1"/>
  <c r="M91"/>
  <c r="P91" s="1"/>
  <c r="M85"/>
  <c r="P85" s="1"/>
  <c r="M107"/>
  <c r="P107" s="1"/>
  <c r="M75"/>
  <c r="P75" s="1"/>
  <c r="M74"/>
  <c r="P74" s="1"/>
  <c r="M59"/>
  <c r="P59" s="1"/>
  <c r="M57"/>
  <c r="P57" s="1"/>
  <c r="M50"/>
  <c r="P50" s="1"/>
  <c r="A6" i="2"/>
  <c r="A7" s="1"/>
  <c r="A8" s="1"/>
  <c r="A9" s="1"/>
  <c r="A10" s="1"/>
  <c r="A11" s="1"/>
  <c r="A12" l="1"/>
  <c r="A13" s="1"/>
  <c r="A14" s="1"/>
  <c r="A15" s="1"/>
  <c r="A16" s="1"/>
  <c r="A17" s="1"/>
  <c r="A18" l="1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</calcChain>
</file>

<file path=xl/sharedStrings.xml><?xml version="1.0" encoding="utf-8"?>
<sst xmlns="http://schemas.openxmlformats.org/spreadsheetml/2006/main" count="543" uniqueCount="253">
  <si>
    <t>No.</t>
  </si>
  <si>
    <t>NIK</t>
  </si>
  <si>
    <t>Nama</t>
  </si>
  <si>
    <t>Dept</t>
  </si>
  <si>
    <t>Transport</t>
  </si>
  <si>
    <t>Pulsa</t>
  </si>
  <si>
    <t>Gaji</t>
  </si>
  <si>
    <t>NIK karyawan</t>
  </si>
  <si>
    <t>No. KTP</t>
  </si>
  <si>
    <t>No. NPWP</t>
  </si>
  <si>
    <t>Alamat KTP</t>
  </si>
  <si>
    <t>DATA KARYAWAN</t>
  </si>
  <si>
    <t xml:space="preserve">REKAP PEMBAYARAN GAJI </t>
  </si>
  <si>
    <t xml:space="preserve">Total upah </t>
  </si>
  <si>
    <t>Sewa Motor</t>
  </si>
  <si>
    <t>MD MT</t>
  </si>
  <si>
    <t>Dian Handayani</t>
  </si>
  <si>
    <t>Nina Pravitasari</t>
  </si>
  <si>
    <t>Radina Puji Indrianingsih</t>
  </si>
  <si>
    <t>Sulistiyani</t>
  </si>
  <si>
    <t>Rosidawati</t>
  </si>
  <si>
    <t>Warsiti</t>
  </si>
  <si>
    <t>Siti Rachmawati</t>
  </si>
  <si>
    <t>Wariatin</t>
  </si>
  <si>
    <t>Abidah</t>
  </si>
  <si>
    <t>Mulyati</t>
  </si>
  <si>
    <t>Muti Haroh</t>
  </si>
  <si>
    <t>Chairun Nisah</t>
  </si>
  <si>
    <t>Munani</t>
  </si>
  <si>
    <t>Nopiyanti</t>
  </si>
  <si>
    <t>Umi Fitria</t>
  </si>
  <si>
    <t>Neni Fatimah</t>
  </si>
  <si>
    <t>Muheni</t>
  </si>
  <si>
    <t xml:space="preserve">Sri Asih </t>
  </si>
  <si>
    <t>Evi Puspita</t>
  </si>
  <si>
    <t>Septi Ayu Mahanani</t>
  </si>
  <si>
    <t>Ina Mariana</t>
  </si>
  <si>
    <t>Sri Sujarwati</t>
  </si>
  <si>
    <t>Anggoro Eko Prabowo</t>
  </si>
  <si>
    <t>Widiatiningsih</t>
  </si>
  <si>
    <t>Nofi Liyana</t>
  </si>
  <si>
    <t>Rita Oktafia</t>
  </si>
  <si>
    <t>Yuli Ekowati</t>
  </si>
  <si>
    <t>M. Yusuf</t>
  </si>
  <si>
    <t>Sri Wahyuni</t>
  </si>
  <si>
    <t>Rizna Vaina Bintang</t>
  </si>
  <si>
    <t>Yuninda Megayanti</t>
  </si>
  <si>
    <t>1314-010-081</t>
  </si>
  <si>
    <t>1314-010-107</t>
  </si>
  <si>
    <t>1314-010-089</t>
  </si>
  <si>
    <t>1314-010-094</t>
  </si>
  <si>
    <t>1314-010-111</t>
  </si>
  <si>
    <t>1314-010-085</t>
  </si>
  <si>
    <t>1314-010-092</t>
  </si>
  <si>
    <t>1314-010-090</t>
  </si>
  <si>
    <t>1314-010-093</t>
  </si>
  <si>
    <t>1314-010-099</t>
  </si>
  <si>
    <t>1314-010-078</t>
  </si>
  <si>
    <t>1314-010-101</t>
  </si>
  <si>
    <t>1314-010-079</t>
  </si>
  <si>
    <t>1314-010-075</t>
  </si>
  <si>
    <t>1314-010-080</t>
  </si>
  <si>
    <t>1314-010-074</t>
  </si>
  <si>
    <t>1314-010-113</t>
  </si>
  <si>
    <t>1314-010-086</t>
  </si>
  <si>
    <t>1314-010-100</t>
  </si>
  <si>
    <t>1314-010-098</t>
  </si>
  <si>
    <t>1314-010-102</t>
  </si>
  <si>
    <t>1314-010-082</t>
  </si>
  <si>
    <t>1314-010-088</t>
  </si>
  <si>
    <t>1314-010-091</t>
  </si>
  <si>
    <t>1314-010-096</t>
  </si>
  <si>
    <t>1314-010-083</t>
  </si>
  <si>
    <t>1314-010-077</t>
  </si>
  <si>
    <t>1314-010-097</t>
  </si>
  <si>
    <t>1314-010-084</t>
  </si>
  <si>
    <t>1314-010-073</t>
  </si>
  <si>
    <t>1314-010-087</t>
  </si>
  <si>
    <t>1314-010-095</t>
  </si>
  <si>
    <t>1314-010-076</t>
  </si>
  <si>
    <t>Dwi Desi Elisandi</t>
  </si>
  <si>
    <t>Ade Afriani</t>
  </si>
  <si>
    <t>Devi Apriyanti</t>
  </si>
  <si>
    <t>Sitti Husnul Khatimah</t>
  </si>
  <si>
    <t>Neneng Yuliyah</t>
  </si>
  <si>
    <t>Nurazizah</t>
  </si>
  <si>
    <t>Lia Susanti</t>
  </si>
  <si>
    <t>Rezeki Handayani</t>
  </si>
  <si>
    <t>SPG MOBILE</t>
  </si>
  <si>
    <t>TL</t>
  </si>
  <si>
    <t>5171045011820005</t>
  </si>
  <si>
    <t>Jl. A. Yani II Gg. SD No.9 RT 8 Dusun Wanasari, Denpasar Utara</t>
  </si>
  <si>
    <t>Gg. H. Darsa RT.011/02 No.122 Kebun Jeruk - Jakarta</t>
  </si>
  <si>
    <t>Jl. Candi Tembaga Selatan Dalam N0.792 Semarang</t>
  </si>
  <si>
    <t>Jl. Raya Pesing Koneng RT.009/08 No.90 Kedoya Utara Jak-Bar</t>
  </si>
  <si>
    <t>Jl. Manggarai Selatan VI RT.007/010 Jakarta Selatan</t>
  </si>
  <si>
    <t>Dewi Tri Utami</t>
  </si>
  <si>
    <t>Jl. Sawo No.31K RT.004/01 Kelapa Dua, Kebun Jeruk</t>
  </si>
  <si>
    <t>Jl. Makam Pahlawan RT.01/01 No.6 Aren Jaya Bekasi Timur</t>
  </si>
  <si>
    <t>Jl. Tunjung Sari Gg Taman Arum No. 6 Bali</t>
  </si>
  <si>
    <t xml:space="preserve">Jl. Wonorejo 3 No.30F </t>
  </si>
  <si>
    <t>Jl. Karya Bakti No.47 Medan</t>
  </si>
  <si>
    <t>Tungkak Sorosutan UH 6 / 818 Yogyakarta</t>
  </si>
  <si>
    <t>Jl. Jali - Jali Kp. Rawa Bacang RT.007/012 No.4 Pd. Melati - Bekasi</t>
  </si>
  <si>
    <t>Jl. Cangkring Gg.Cengkir No.144 RT.04/05 Cirebon 45123</t>
  </si>
  <si>
    <t>Jl. Sukun RT 010 / 05 No.93 Petukangan Utara Jak Sel</t>
  </si>
  <si>
    <t>Jl. Jagakarsa RT.008/05 Jagakarsa</t>
  </si>
  <si>
    <t>Jl. H. Nipan RT 006 /02 Palsigunung - Tugu - Cimanggis</t>
  </si>
  <si>
    <t>Jl. Inpres V No.56 RT.003/013 Kel. Gaga Kec. Larangan Ciledug</t>
  </si>
  <si>
    <t>Jl. Soekarno Hatta Gg. Dungusema 1 No.34 Bandung</t>
  </si>
  <si>
    <t>Jl. Cempaka Putih Utara II No.18 RT 003 / 01 Jak Pus</t>
  </si>
  <si>
    <t>Jl. Riung Damai III No.16 RT 007 / 12 Bandung</t>
  </si>
  <si>
    <t>Jl. Mekar Baru RT.003/06 No.21A Cireundeu Tangerang</t>
  </si>
  <si>
    <t>Jl. Cililitan Besar Gg. Damai RT.004/09 No.3 Jakarta Timur</t>
  </si>
  <si>
    <t>Darmokali 19 Surabaya</t>
  </si>
  <si>
    <t>Dusun IX Kenanga - Laut Dendang, Deli Serdang</t>
  </si>
  <si>
    <t>Jl. Gondangdia Baru No.25B Pd. Gede</t>
  </si>
  <si>
    <t>Jl. Klopo Rt.001 / 01 Tegalrejo, Magelang</t>
  </si>
  <si>
    <t>Jl. H. Nisan RT 009 / 05 No.38 Petukangan Jak Sel</t>
  </si>
  <si>
    <t>Jl. Kelapa I No.11 RT.006/05 Cibodasari, Cibodas, Tangerang</t>
  </si>
  <si>
    <t>Jl. MT Haryono Leduwi Selatan No.92/A Semarang</t>
  </si>
  <si>
    <t>Jomboran, Donokerto, Sleeman Yogyakarta</t>
  </si>
  <si>
    <t>Jl. Raden Patah RT 001 Kel Sijenjang - Jambi</t>
  </si>
  <si>
    <t>Jl. Raya Centex Gg. Firman RT 011 / 010 Ciracas Jak Tim</t>
  </si>
  <si>
    <t>Jl. Holis Gg. Cibuntu Barat RT 008 / 01 Bandung 40212</t>
  </si>
  <si>
    <t>Perum Aster 3 Blok A5 No.14 Legok - Tangerang</t>
  </si>
  <si>
    <t>Perum Dasana Indah Blok SI3 No.5 Bojong Nangka Tangerang</t>
  </si>
  <si>
    <t>Jl. Batu Bidak VII Kerobokan Bali</t>
  </si>
  <si>
    <t>Jl. Batang Gede  Surabaya</t>
  </si>
  <si>
    <t>Megaluh, Jombang Ja - Tim</t>
  </si>
  <si>
    <t>Dinar Indri Hastuti</t>
  </si>
  <si>
    <t>Jl. Mayang RT.003/03 Kecamatan Gatak Solo</t>
  </si>
  <si>
    <t>64.038.597.7-422.000</t>
  </si>
  <si>
    <t>3273156805870001</t>
  </si>
  <si>
    <t>3374150107910005</t>
  </si>
  <si>
    <t>64.053.921.9-503.000</t>
  </si>
  <si>
    <t>3308196209900005</t>
  </si>
  <si>
    <t>3517205507800001</t>
  </si>
  <si>
    <t>08.538.368.5-602.000</t>
  </si>
  <si>
    <t>3273275011750001</t>
  </si>
  <si>
    <t>64.046.494.7-429.000</t>
  </si>
  <si>
    <t>3273115804770007</t>
  </si>
  <si>
    <t>64.033.598.0-424.000</t>
  </si>
  <si>
    <t>3510164108910001</t>
  </si>
  <si>
    <t>Vina Ayu L</t>
  </si>
  <si>
    <t>1271146611920003</t>
  </si>
  <si>
    <t>98.567.517.2-113.000</t>
  </si>
  <si>
    <t>Jl. Bonto Bilu 3 No.14 RT.003/05 Makassar</t>
  </si>
  <si>
    <t>7371112208830012</t>
  </si>
  <si>
    <t>3471136410790002</t>
  </si>
  <si>
    <t>98.561.467.6-541.000</t>
  </si>
  <si>
    <t>3578054501840002</t>
  </si>
  <si>
    <t>05.984.722.3-607.000</t>
  </si>
  <si>
    <t>3578044306830001</t>
  </si>
  <si>
    <t>08.645.191.1-609.000</t>
  </si>
  <si>
    <t>3274015810880005</t>
  </si>
  <si>
    <t>3578045310850006</t>
  </si>
  <si>
    <t>08.645.189.5-609.001</t>
  </si>
  <si>
    <t>3374035303770003</t>
  </si>
  <si>
    <t>45.785.234.1-504.000</t>
  </si>
  <si>
    <t>3404156801770002</t>
  </si>
  <si>
    <t>64.054.860.8-542.000</t>
  </si>
  <si>
    <t>3173055903920008</t>
  </si>
  <si>
    <t>3174014204890013</t>
  </si>
  <si>
    <t>3275016601840015</t>
  </si>
  <si>
    <t>3275125504880002</t>
  </si>
  <si>
    <t>34.584.845.1.009.000</t>
  </si>
  <si>
    <t>3174106509750007</t>
  </si>
  <si>
    <t>68.272.732.6.013.000</t>
  </si>
  <si>
    <t>3276025010890015</t>
  </si>
  <si>
    <t>64.080.980.2.412.000</t>
  </si>
  <si>
    <t>3671136909790005</t>
  </si>
  <si>
    <t>67.212.898.0.013.000</t>
  </si>
  <si>
    <t>3171035304850002</t>
  </si>
  <si>
    <t>3174036602800001</t>
  </si>
  <si>
    <t>87.042.986.7.014.000</t>
  </si>
  <si>
    <t>3276055711930006</t>
  </si>
  <si>
    <t>45.897.688.3.412.000</t>
  </si>
  <si>
    <t>3175047006870001</t>
  </si>
  <si>
    <t>59.248.596.5.005.000</t>
  </si>
  <si>
    <t>3174024112840005</t>
  </si>
  <si>
    <t>58.285.574.8.018.000</t>
  </si>
  <si>
    <t>31741014101710019</t>
  </si>
  <si>
    <t>68.272.731.8.013.000</t>
  </si>
  <si>
    <t>3671094703900002</t>
  </si>
  <si>
    <t>98.230.050.1.402.000</t>
  </si>
  <si>
    <t>3175096406770001</t>
  </si>
  <si>
    <t>64.074.689.7.009.000</t>
  </si>
  <si>
    <t>3603225002870003</t>
  </si>
  <si>
    <t>89.607.836.7.451.000</t>
  </si>
  <si>
    <t>3603284208850002</t>
  </si>
  <si>
    <t>64.085.474.1.451.000</t>
  </si>
  <si>
    <t>3173054212810001</t>
  </si>
  <si>
    <t>3173014711820001</t>
  </si>
  <si>
    <t>Jl. Kebon Jeruk Raya No.12A RT.002/013 Jakarta</t>
  </si>
  <si>
    <t>Dita Amelia Suci</t>
  </si>
  <si>
    <t>1271026204910001</t>
  </si>
  <si>
    <t>Jl. Garuda Setia Budi, Seisikambing B, Medan Sunggal</t>
  </si>
  <si>
    <t>3174034509860003</t>
  </si>
  <si>
    <t>3311115003820002</t>
  </si>
  <si>
    <t>Jl. Taman Duta Barat Blok D10/3 RT.001/12 Cimanggis</t>
  </si>
  <si>
    <t>1571034206890041</t>
  </si>
  <si>
    <t>87.970.614.1-331.000</t>
  </si>
  <si>
    <t>3173054306830003</t>
  </si>
  <si>
    <t>64.021.255.1-039.000</t>
  </si>
  <si>
    <t>64.087.837.7-407.000</t>
  </si>
  <si>
    <t>1314-010-104</t>
  </si>
  <si>
    <t>1314-010-132</t>
  </si>
  <si>
    <t>1314-010-136</t>
  </si>
  <si>
    <t>1314-010-103</t>
  </si>
  <si>
    <t>1314-010-137</t>
  </si>
  <si>
    <t>1314-010-138</t>
  </si>
  <si>
    <t>1314-010-105</t>
  </si>
  <si>
    <t>1314-010-108</t>
  </si>
  <si>
    <t>1314-010-133</t>
  </si>
  <si>
    <t>1314-010-134</t>
  </si>
  <si>
    <t>1314-010-135</t>
  </si>
  <si>
    <t>0201014501900006</t>
  </si>
  <si>
    <t>09.136.091.7-035.000</t>
  </si>
  <si>
    <t>64.082.232.6-627.000</t>
  </si>
  <si>
    <t>3509164905860002</t>
  </si>
  <si>
    <t>Enny Kustyaningtyas</t>
  </si>
  <si>
    <t>U. Makan</t>
  </si>
  <si>
    <t>Luar Kota</t>
  </si>
  <si>
    <t>Incentive</t>
  </si>
  <si>
    <t>3573015508830011</t>
  </si>
  <si>
    <t>Jl. Sawo Jajar XXI/21 RT.004/04 Sawo Jajar Malang</t>
  </si>
  <si>
    <t>1314-020-139</t>
  </si>
  <si>
    <t>66.242.314.4-015.000</t>
  </si>
  <si>
    <t>5271064207860001</t>
  </si>
  <si>
    <t>Turida Barat RT.002 Turida, Sandubaya, Mataram</t>
  </si>
  <si>
    <t>66.293.310.0-426.000</t>
  </si>
  <si>
    <t>Jabodetabek</t>
  </si>
  <si>
    <t>HK</t>
  </si>
  <si>
    <t>Tunj. Jabatan</t>
  </si>
  <si>
    <t>Lain-Lain</t>
  </si>
  <si>
    <t xml:space="preserve">Potongan </t>
  </si>
  <si>
    <t>Total diterima</t>
  </si>
  <si>
    <t>Bandung</t>
  </si>
  <si>
    <t>Cirebon</t>
  </si>
  <si>
    <t>Semarang</t>
  </si>
  <si>
    <t>Yogyakarta</t>
  </si>
  <si>
    <t>Solo</t>
  </si>
  <si>
    <t>Surabaya</t>
  </si>
  <si>
    <t>Medan</t>
  </si>
  <si>
    <t>Jambi</t>
  </si>
  <si>
    <t>Bali</t>
  </si>
  <si>
    <t>Makassar</t>
  </si>
  <si>
    <t>Yeni Rahmawati</t>
  </si>
  <si>
    <t>05.997.097.0-901.000</t>
  </si>
  <si>
    <t>PER BULAN Januari 2014</t>
  </si>
  <si>
    <t>57.103.233.6-035.000</t>
  </si>
  <si>
    <t>66.353.671.2-035.000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</si>
</sst>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justify"/>
    </xf>
    <xf numFmtId="0" fontId="3" fillId="3" borderId="1" xfId="0" applyFont="1" applyFill="1" applyBorder="1" applyAlignment="1">
      <alignment horizontal="justify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1" fontId="4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justify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justify"/>
    </xf>
    <xf numFmtId="0" fontId="4" fillId="2" borderId="1" xfId="0" applyFont="1" applyFill="1" applyBorder="1"/>
    <xf numFmtId="0" fontId="3" fillId="3" borderId="2" xfId="0" applyFont="1" applyFill="1" applyBorder="1"/>
    <xf numFmtId="0" fontId="3" fillId="0" borderId="3" xfId="0" applyFont="1" applyBorder="1" applyAlignment="1">
      <alignment horizontal="center" vertical="top"/>
    </xf>
    <xf numFmtId="0" fontId="3" fillId="2" borderId="4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5" borderId="0" xfId="0" applyFill="1" applyAlignment="1">
      <alignment horizontal="center"/>
    </xf>
    <xf numFmtId="0" fontId="0" fillId="0" borderId="0" xfId="0" applyFont="1"/>
    <xf numFmtId="0" fontId="0" fillId="5" borderId="0" xfId="0" applyFont="1" applyFill="1" applyAlignment="1">
      <alignment horizontal="center"/>
    </xf>
    <xf numFmtId="41" fontId="0" fillId="0" borderId="1" xfId="0" applyNumberFormat="1" applyFont="1" applyBorder="1" applyAlignment="1">
      <alignment horizontal="center"/>
    </xf>
    <xf numFmtId="41" fontId="0" fillId="0" borderId="1" xfId="0" applyNumberFormat="1" applyBorder="1" applyAlignment="1">
      <alignment horizontal="center"/>
    </xf>
    <xf numFmtId="41" fontId="0" fillId="0" borderId="3" xfId="0" applyNumberFormat="1" applyFont="1" applyBorder="1" applyAlignment="1">
      <alignment horizontal="center" vertical="center"/>
    </xf>
    <xf numFmtId="4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1" fontId="0" fillId="0" borderId="1" xfId="0" applyNumberFormat="1" applyFont="1" applyBorder="1"/>
    <xf numFmtId="41" fontId="0" fillId="0" borderId="1" xfId="1" applyNumberFormat="1" applyFont="1" applyBorder="1"/>
    <xf numFmtId="41" fontId="0" fillId="0" borderId="0" xfId="0" applyNumberFormat="1" applyFont="1"/>
    <xf numFmtId="0" fontId="0" fillId="0" borderId="1" xfId="0" applyFont="1" applyBorder="1"/>
    <xf numFmtId="0" fontId="0" fillId="5" borderId="1" xfId="0" applyFont="1" applyFill="1" applyBorder="1" applyAlignment="1">
      <alignment horizontal="center"/>
    </xf>
    <xf numFmtId="41" fontId="0" fillId="0" borderId="0" xfId="0" applyNumberFormat="1"/>
    <xf numFmtId="0" fontId="6" fillId="0" borderId="0" xfId="0" applyFon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1" fontId="0" fillId="0" borderId="3" xfId="0" applyNumberFormat="1" applyFont="1" applyBorder="1" applyAlignment="1">
      <alignment horizontal="center" vertical="center"/>
    </xf>
    <xf numFmtId="41" fontId="0" fillId="0" borderId="4" xfId="0" applyNumberFormat="1" applyFont="1" applyBorder="1" applyAlignment="1">
      <alignment horizontal="center" vertical="center"/>
    </xf>
    <xf numFmtId="41" fontId="0" fillId="0" borderId="3" xfId="0" applyNumberFormat="1" applyFont="1" applyFill="1" applyBorder="1" applyAlignment="1">
      <alignment horizontal="center" vertical="center"/>
    </xf>
    <xf numFmtId="41" fontId="0" fillId="0" borderId="4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3"/>
  <sheetViews>
    <sheetView showGridLines="0" tabSelected="1" workbookViewId="0">
      <selection activeCell="E116" sqref="E116"/>
    </sheetView>
  </sheetViews>
  <sheetFormatPr defaultRowHeight="15"/>
  <cols>
    <col min="1" max="1" width="6.42578125" customWidth="1"/>
    <col min="2" max="2" width="17.85546875" customWidth="1"/>
    <col min="3" max="3" width="38" customWidth="1"/>
    <col min="4" max="4" width="8.42578125" style="28" customWidth="1"/>
    <col min="5" max="9" width="11.42578125" customWidth="1"/>
    <col min="10" max="11" width="12.28515625" customWidth="1"/>
    <col min="12" max="12" width="11.28515625" customWidth="1"/>
    <col min="13" max="13" width="12.42578125" customWidth="1"/>
    <col min="14" max="15" width="11.28515625" customWidth="1"/>
    <col min="16" max="16" width="13.28515625" customWidth="1"/>
  </cols>
  <sheetData>
    <row r="1" spans="1:16" ht="15.75">
      <c r="A1" s="43" t="s">
        <v>12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4" spans="1:16">
      <c r="A4" s="29" t="s">
        <v>232</v>
      </c>
      <c r="B4" s="29"/>
      <c r="C4" s="29"/>
      <c r="D4" s="30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>
      <c r="A5" s="44" t="s">
        <v>0</v>
      </c>
      <c r="B5" s="44" t="s">
        <v>7</v>
      </c>
      <c r="C5" s="44" t="s">
        <v>2</v>
      </c>
      <c r="D5" s="46" t="s">
        <v>233</v>
      </c>
      <c r="E5" s="31" t="s">
        <v>6</v>
      </c>
      <c r="F5" s="32" t="s">
        <v>222</v>
      </c>
      <c r="G5" s="31" t="s">
        <v>4</v>
      </c>
      <c r="H5" s="31" t="s">
        <v>14</v>
      </c>
      <c r="I5" s="31" t="s">
        <v>5</v>
      </c>
      <c r="J5" s="48" t="s">
        <v>234</v>
      </c>
      <c r="K5" s="33" t="s">
        <v>223</v>
      </c>
      <c r="L5" s="48" t="s">
        <v>235</v>
      </c>
      <c r="M5" s="48" t="s">
        <v>13</v>
      </c>
      <c r="N5" s="50" t="s">
        <v>236</v>
      </c>
      <c r="O5" s="50" t="s">
        <v>224</v>
      </c>
      <c r="P5" s="50" t="s">
        <v>237</v>
      </c>
    </row>
    <row r="6" spans="1:16">
      <c r="A6" s="45"/>
      <c r="B6" s="45"/>
      <c r="C6" s="45"/>
      <c r="D6" s="47"/>
      <c r="E6" s="31">
        <v>1830750</v>
      </c>
      <c r="F6" s="31">
        <v>10000</v>
      </c>
      <c r="G6" s="31">
        <v>13500</v>
      </c>
      <c r="H6" s="31">
        <v>10000</v>
      </c>
      <c r="I6" s="31">
        <v>15000</v>
      </c>
      <c r="J6" s="49"/>
      <c r="K6" s="34">
        <v>30000</v>
      </c>
      <c r="L6" s="49"/>
      <c r="M6" s="49"/>
      <c r="N6" s="51"/>
      <c r="O6" s="51"/>
      <c r="P6" s="51"/>
    </row>
    <row r="7" spans="1:16" ht="15" customHeight="1">
      <c r="A7" s="35">
        <v>1</v>
      </c>
      <c r="B7" s="11" t="s">
        <v>61</v>
      </c>
      <c r="C7" s="17" t="s">
        <v>17</v>
      </c>
      <c r="D7" s="36">
        <v>25</v>
      </c>
      <c r="E7" s="31">
        <v>1830750</v>
      </c>
      <c r="F7" s="37">
        <f>D7*F6</f>
        <v>250000</v>
      </c>
      <c r="G7" s="37">
        <f>D7*17500</f>
        <v>437500</v>
      </c>
      <c r="H7" s="37">
        <f>D7*H6</f>
        <v>250000</v>
      </c>
      <c r="I7" s="37">
        <v>75000</v>
      </c>
      <c r="J7" s="37">
        <v>288075</v>
      </c>
      <c r="K7" s="37">
        <v>0</v>
      </c>
      <c r="L7" s="37">
        <v>0</v>
      </c>
      <c r="M7" s="38">
        <f>SUM(E7:L7)</f>
        <v>3131325</v>
      </c>
      <c r="N7" s="37">
        <v>63525</v>
      </c>
      <c r="O7" s="37">
        <v>0</v>
      </c>
      <c r="P7" s="38">
        <f>SUM(M7-N7)+O7</f>
        <v>3067800</v>
      </c>
    </row>
    <row r="8" spans="1:16" ht="15" customHeight="1">
      <c r="A8" s="35">
        <f>A7+1</f>
        <v>2</v>
      </c>
      <c r="B8" s="26" t="s">
        <v>48</v>
      </c>
      <c r="C8" s="18" t="s">
        <v>24</v>
      </c>
      <c r="D8" s="36">
        <v>26</v>
      </c>
      <c r="E8" s="31">
        <v>1830750</v>
      </c>
      <c r="F8" s="37">
        <f>D8*F6</f>
        <v>260000</v>
      </c>
      <c r="G8" s="37">
        <f>D8*G6</f>
        <v>351000</v>
      </c>
      <c r="H8" s="37">
        <f>D8*H6</f>
        <v>260000</v>
      </c>
      <c r="I8" s="37">
        <v>15000</v>
      </c>
      <c r="J8" s="38">
        <v>0</v>
      </c>
      <c r="K8" s="37">
        <v>0</v>
      </c>
      <c r="L8" s="38">
        <v>40000</v>
      </c>
      <c r="M8" s="38">
        <f t="shared" ref="M8:M27" si="0">SUM(E8:L8)</f>
        <v>2756750</v>
      </c>
      <c r="N8" s="38">
        <v>0</v>
      </c>
      <c r="O8" s="38">
        <v>0</v>
      </c>
      <c r="P8" s="38">
        <f t="shared" ref="P8:P27" si="1">SUM(M8-N8)+O8</f>
        <v>2756750</v>
      </c>
    </row>
    <row r="9" spans="1:16" ht="15" customHeight="1">
      <c r="A9" s="35">
        <f t="shared" ref="A9:A27" si="2">A8+1</f>
        <v>3</v>
      </c>
      <c r="B9" s="11" t="s">
        <v>206</v>
      </c>
      <c r="C9" s="19" t="s">
        <v>81</v>
      </c>
      <c r="D9" s="36">
        <v>25</v>
      </c>
      <c r="E9" s="31">
        <v>1830750</v>
      </c>
      <c r="F9" s="37">
        <f>D9*F6</f>
        <v>250000</v>
      </c>
      <c r="G9" s="37">
        <f>D9*G6</f>
        <v>337500</v>
      </c>
      <c r="H9" s="37">
        <v>0</v>
      </c>
      <c r="I9" s="37">
        <v>15000</v>
      </c>
      <c r="J9" s="38">
        <v>0</v>
      </c>
      <c r="K9" s="37">
        <v>0</v>
      </c>
      <c r="L9" s="37">
        <v>0</v>
      </c>
      <c r="M9" s="38">
        <f t="shared" si="0"/>
        <v>2433250</v>
      </c>
      <c r="N9" s="37">
        <v>61525</v>
      </c>
      <c r="O9" s="38">
        <v>0</v>
      </c>
      <c r="P9" s="38">
        <f t="shared" si="1"/>
        <v>2371725</v>
      </c>
    </row>
    <row r="10" spans="1:16" ht="15" customHeight="1">
      <c r="A10" s="35">
        <f t="shared" si="2"/>
        <v>4</v>
      </c>
      <c r="B10" s="26" t="s">
        <v>50</v>
      </c>
      <c r="C10" s="17" t="s">
        <v>27</v>
      </c>
      <c r="D10" s="36">
        <v>20</v>
      </c>
      <c r="E10" s="31">
        <v>1830750</v>
      </c>
      <c r="F10" s="37">
        <f>D10*F6</f>
        <v>200000</v>
      </c>
      <c r="G10" s="37">
        <f>D10*G6</f>
        <v>270000</v>
      </c>
      <c r="H10" s="37">
        <v>0</v>
      </c>
      <c r="I10" s="37">
        <v>15000</v>
      </c>
      <c r="J10" s="38">
        <v>0</v>
      </c>
      <c r="K10" s="37">
        <v>0</v>
      </c>
      <c r="L10" s="37">
        <v>0</v>
      </c>
      <c r="M10" s="38">
        <f t="shared" si="0"/>
        <v>2315750</v>
      </c>
      <c r="N10" s="37">
        <v>61525</v>
      </c>
      <c r="O10" s="38">
        <v>0</v>
      </c>
      <c r="P10" s="38">
        <f t="shared" si="1"/>
        <v>2254225</v>
      </c>
    </row>
    <row r="11" spans="1:16" ht="15" customHeight="1">
      <c r="A11" s="35">
        <f t="shared" si="2"/>
        <v>5</v>
      </c>
      <c r="B11" s="11" t="s">
        <v>207</v>
      </c>
      <c r="C11" s="19" t="s">
        <v>82</v>
      </c>
      <c r="D11" s="36">
        <v>21</v>
      </c>
      <c r="E11" s="31">
        <v>1830750</v>
      </c>
      <c r="F11" s="37">
        <f>D11*F6</f>
        <v>210000</v>
      </c>
      <c r="G11" s="37">
        <f>D11*G6</f>
        <v>283500</v>
      </c>
      <c r="H11" s="37">
        <v>0</v>
      </c>
      <c r="I11" s="37">
        <v>15000</v>
      </c>
      <c r="J11" s="38">
        <v>0</v>
      </c>
      <c r="K11" s="37">
        <v>0</v>
      </c>
      <c r="L11" s="37">
        <v>0</v>
      </c>
      <c r="M11" s="38">
        <f t="shared" si="0"/>
        <v>2339250</v>
      </c>
      <c r="N11" s="37">
        <v>307625</v>
      </c>
      <c r="O11" s="38">
        <v>0</v>
      </c>
      <c r="P11" s="38">
        <f t="shared" si="1"/>
        <v>2031625</v>
      </c>
    </row>
    <row r="12" spans="1:16" ht="15" customHeight="1">
      <c r="A12" s="35">
        <f t="shared" si="2"/>
        <v>6</v>
      </c>
      <c r="B12" s="26" t="s">
        <v>51</v>
      </c>
      <c r="C12" s="20" t="s">
        <v>96</v>
      </c>
      <c r="D12" s="36">
        <v>25</v>
      </c>
      <c r="E12" s="31">
        <v>1830750</v>
      </c>
      <c r="F12" s="37">
        <f>D12*F6</f>
        <v>250000</v>
      </c>
      <c r="G12" s="37">
        <f>D12*G6</f>
        <v>337500</v>
      </c>
      <c r="H12" s="37">
        <f>D12*H6</f>
        <v>250000</v>
      </c>
      <c r="I12" s="37">
        <v>15000</v>
      </c>
      <c r="J12" s="38">
        <v>0</v>
      </c>
      <c r="K12" s="37">
        <v>0</v>
      </c>
      <c r="L12" s="37">
        <v>0</v>
      </c>
      <c r="M12" s="38">
        <f t="shared" si="0"/>
        <v>2683250</v>
      </c>
      <c r="N12" s="37">
        <v>61525</v>
      </c>
      <c r="O12" s="38">
        <v>0</v>
      </c>
      <c r="P12" s="38">
        <f t="shared" si="1"/>
        <v>2621725</v>
      </c>
    </row>
    <row r="13" spans="1:16" ht="15" customHeight="1">
      <c r="A13" s="35">
        <f t="shared" si="2"/>
        <v>7</v>
      </c>
      <c r="B13" s="11" t="s">
        <v>47</v>
      </c>
      <c r="C13" s="21" t="s">
        <v>16</v>
      </c>
      <c r="D13" s="36">
        <v>24</v>
      </c>
      <c r="E13" s="31">
        <v>1830750</v>
      </c>
      <c r="F13" s="37">
        <f>D13*F6</f>
        <v>240000</v>
      </c>
      <c r="G13" s="37">
        <f>D13*G6</f>
        <v>324000</v>
      </c>
      <c r="H13" s="37">
        <f>D13*H6</f>
        <v>240000</v>
      </c>
      <c r="I13" s="37">
        <v>15000</v>
      </c>
      <c r="J13" s="38">
        <v>0</v>
      </c>
      <c r="K13" s="37">
        <v>0</v>
      </c>
      <c r="L13" s="37">
        <v>0</v>
      </c>
      <c r="M13" s="38">
        <f t="shared" si="0"/>
        <v>2649750</v>
      </c>
      <c r="N13" s="37">
        <v>123050</v>
      </c>
      <c r="O13" s="38">
        <v>0</v>
      </c>
      <c r="P13" s="38">
        <f t="shared" si="1"/>
        <v>2526700</v>
      </c>
    </row>
    <row r="14" spans="1:16" ht="15" customHeight="1">
      <c r="A14" s="35">
        <f t="shared" si="2"/>
        <v>8</v>
      </c>
      <c r="B14" s="11" t="s">
        <v>209</v>
      </c>
      <c r="C14" s="19" t="s">
        <v>86</v>
      </c>
      <c r="D14" s="36">
        <v>25</v>
      </c>
      <c r="E14" s="31">
        <v>1830750</v>
      </c>
      <c r="F14" s="37">
        <f>D14*F6</f>
        <v>250000</v>
      </c>
      <c r="G14" s="37">
        <f>D14*G6</f>
        <v>337500</v>
      </c>
      <c r="H14" s="37">
        <f>D14*H6</f>
        <v>250000</v>
      </c>
      <c r="I14" s="37">
        <v>15000</v>
      </c>
      <c r="J14" s="38">
        <v>0</v>
      </c>
      <c r="K14" s="37">
        <v>0</v>
      </c>
      <c r="L14" s="37">
        <v>0</v>
      </c>
      <c r="M14" s="38">
        <f t="shared" si="0"/>
        <v>2683250</v>
      </c>
      <c r="N14" s="37">
        <v>61525</v>
      </c>
      <c r="O14" s="38">
        <v>0</v>
      </c>
      <c r="P14" s="38">
        <f t="shared" si="1"/>
        <v>2621725</v>
      </c>
    </row>
    <row r="15" spans="1:16" ht="15" customHeight="1">
      <c r="A15" s="35">
        <f t="shared" si="2"/>
        <v>9</v>
      </c>
      <c r="B15" s="26" t="s">
        <v>57</v>
      </c>
      <c r="C15" s="17" t="s">
        <v>25</v>
      </c>
      <c r="D15" s="36">
        <v>25</v>
      </c>
      <c r="E15" s="31">
        <v>1830750</v>
      </c>
      <c r="F15" s="37">
        <f>D15*F6</f>
        <v>250000</v>
      </c>
      <c r="G15" s="37">
        <f>D15*G6</f>
        <v>337500</v>
      </c>
      <c r="H15" s="37">
        <f>D15*H6</f>
        <v>250000</v>
      </c>
      <c r="I15" s="37">
        <v>15000</v>
      </c>
      <c r="J15" s="38">
        <v>0</v>
      </c>
      <c r="K15" s="37">
        <v>0</v>
      </c>
      <c r="L15" s="37">
        <v>0</v>
      </c>
      <c r="M15" s="38">
        <f t="shared" si="0"/>
        <v>2683250</v>
      </c>
      <c r="N15" s="37">
        <v>61525</v>
      </c>
      <c r="O15" s="38">
        <v>0</v>
      </c>
      <c r="P15" s="38">
        <f t="shared" si="1"/>
        <v>2621725</v>
      </c>
    </row>
    <row r="16" spans="1:16" ht="15" customHeight="1">
      <c r="A16" s="35">
        <f t="shared" si="2"/>
        <v>10</v>
      </c>
      <c r="B16" s="26" t="s">
        <v>58</v>
      </c>
      <c r="C16" s="17" t="s">
        <v>28</v>
      </c>
      <c r="D16" s="36">
        <v>12</v>
      </c>
      <c r="E16" s="31">
        <v>1830750</v>
      </c>
      <c r="F16" s="37">
        <f>D16*F6</f>
        <v>120000</v>
      </c>
      <c r="G16" s="37">
        <f>D16*G6</f>
        <v>162000</v>
      </c>
      <c r="H16" s="37">
        <f>D16*H6</f>
        <v>120000</v>
      </c>
      <c r="I16" s="37">
        <v>15000</v>
      </c>
      <c r="J16" s="38">
        <v>0</v>
      </c>
      <c r="K16" s="37">
        <v>0</v>
      </c>
      <c r="L16" s="37">
        <v>0</v>
      </c>
      <c r="M16" s="38">
        <f t="shared" si="0"/>
        <v>2247750</v>
      </c>
      <c r="N16" s="37">
        <v>861350</v>
      </c>
      <c r="O16" s="38">
        <v>0</v>
      </c>
      <c r="P16" s="38">
        <f t="shared" si="1"/>
        <v>1386400</v>
      </c>
    </row>
    <row r="17" spans="1:16" ht="15" customHeight="1">
      <c r="A17" s="35">
        <f t="shared" si="2"/>
        <v>11</v>
      </c>
      <c r="B17" s="26" t="s">
        <v>59</v>
      </c>
      <c r="C17" s="17" t="s">
        <v>26</v>
      </c>
      <c r="D17" s="36">
        <v>26</v>
      </c>
      <c r="E17" s="31">
        <v>1830750</v>
      </c>
      <c r="F17" s="37">
        <f>D17*F6</f>
        <v>260000</v>
      </c>
      <c r="G17" s="37">
        <f>D17*G6</f>
        <v>351000</v>
      </c>
      <c r="H17" s="37">
        <f>D17*H6</f>
        <v>260000</v>
      </c>
      <c r="I17" s="37">
        <v>15000</v>
      </c>
      <c r="J17" s="38">
        <v>0</v>
      </c>
      <c r="K17" s="37">
        <v>0</v>
      </c>
      <c r="L17" s="37">
        <v>0</v>
      </c>
      <c r="M17" s="38">
        <f t="shared" si="0"/>
        <v>2716750</v>
      </c>
      <c r="N17" s="37">
        <v>0</v>
      </c>
      <c r="O17" s="38">
        <v>0</v>
      </c>
      <c r="P17" s="38">
        <f t="shared" si="1"/>
        <v>2716750</v>
      </c>
    </row>
    <row r="18" spans="1:16" ht="15" customHeight="1">
      <c r="A18" s="35">
        <f t="shared" si="2"/>
        <v>12</v>
      </c>
      <c r="B18" s="11" t="s">
        <v>210</v>
      </c>
      <c r="C18" s="19" t="s">
        <v>84</v>
      </c>
      <c r="D18" s="36">
        <v>16</v>
      </c>
      <c r="E18" s="31">
        <v>1830750</v>
      </c>
      <c r="F18" s="37">
        <f>D18*F6</f>
        <v>160000</v>
      </c>
      <c r="G18" s="37">
        <f>D18*G6</f>
        <v>216000</v>
      </c>
      <c r="H18" s="37">
        <f>D18*H6</f>
        <v>160000</v>
      </c>
      <c r="I18" s="37">
        <v>15000</v>
      </c>
      <c r="J18" s="38">
        <v>0</v>
      </c>
      <c r="K18" s="37">
        <v>0</v>
      </c>
      <c r="L18" s="37">
        <v>0</v>
      </c>
      <c r="M18" s="38">
        <f t="shared" si="0"/>
        <v>2381750</v>
      </c>
      <c r="N18" s="37">
        <v>615250</v>
      </c>
      <c r="O18" s="38">
        <v>0</v>
      </c>
      <c r="P18" s="38">
        <f t="shared" si="1"/>
        <v>1766500</v>
      </c>
    </row>
    <row r="19" spans="1:16" ht="15" customHeight="1">
      <c r="A19" s="35">
        <f t="shared" si="2"/>
        <v>13</v>
      </c>
      <c r="B19" s="11" t="s">
        <v>211</v>
      </c>
      <c r="C19" s="19" t="s">
        <v>85</v>
      </c>
      <c r="D19" s="36">
        <v>12</v>
      </c>
      <c r="E19" s="31">
        <v>1830750</v>
      </c>
      <c r="F19" s="37">
        <f>D19*F6</f>
        <v>120000</v>
      </c>
      <c r="G19" s="37">
        <f>D19*G6</f>
        <v>162000</v>
      </c>
      <c r="H19" s="37">
        <f>D19*H6</f>
        <v>120000</v>
      </c>
      <c r="I19" s="37">
        <v>15000</v>
      </c>
      <c r="J19" s="38">
        <v>0</v>
      </c>
      <c r="K19" s="37">
        <v>0</v>
      </c>
      <c r="L19" s="37">
        <v>0</v>
      </c>
      <c r="M19" s="38">
        <f t="shared" si="0"/>
        <v>2247750</v>
      </c>
      <c r="N19" s="37">
        <v>861350</v>
      </c>
      <c r="O19" s="38">
        <v>0</v>
      </c>
      <c r="P19" s="38">
        <f t="shared" si="1"/>
        <v>1386400</v>
      </c>
    </row>
    <row r="20" spans="1:16" ht="15" customHeight="1">
      <c r="A20" s="35">
        <f t="shared" si="2"/>
        <v>14</v>
      </c>
      <c r="B20" s="26" t="s">
        <v>63</v>
      </c>
      <c r="C20" s="21" t="s">
        <v>18</v>
      </c>
      <c r="D20" s="36">
        <v>26</v>
      </c>
      <c r="E20" s="31">
        <v>1830750</v>
      </c>
      <c r="F20" s="37">
        <f>D20*F6</f>
        <v>260000</v>
      </c>
      <c r="G20" s="37">
        <f>D20*G6</f>
        <v>351000</v>
      </c>
      <c r="H20" s="37">
        <f>D20*H6</f>
        <v>260000</v>
      </c>
      <c r="I20" s="37">
        <v>15000</v>
      </c>
      <c r="J20" s="38">
        <v>0</v>
      </c>
      <c r="K20" s="37">
        <v>0</v>
      </c>
      <c r="L20" s="37">
        <v>0</v>
      </c>
      <c r="M20" s="38">
        <f t="shared" si="0"/>
        <v>2716750</v>
      </c>
      <c r="N20" s="37">
        <v>0</v>
      </c>
      <c r="O20" s="38">
        <v>0</v>
      </c>
      <c r="P20" s="38">
        <f t="shared" si="1"/>
        <v>2716750</v>
      </c>
    </row>
    <row r="21" spans="1:16" ht="15" customHeight="1">
      <c r="A21" s="35">
        <f t="shared" si="2"/>
        <v>15</v>
      </c>
      <c r="B21" s="11" t="s">
        <v>212</v>
      </c>
      <c r="C21" s="19" t="s">
        <v>87</v>
      </c>
      <c r="D21" s="36">
        <v>24</v>
      </c>
      <c r="E21" s="31">
        <v>1830750</v>
      </c>
      <c r="F21" s="37">
        <f>D21*F6</f>
        <v>240000</v>
      </c>
      <c r="G21" s="37">
        <f>D21*G6</f>
        <v>324000</v>
      </c>
      <c r="H21" s="37">
        <f>D21*H6</f>
        <v>240000</v>
      </c>
      <c r="I21" s="37">
        <v>15000</v>
      </c>
      <c r="J21" s="38">
        <v>0</v>
      </c>
      <c r="K21" s="37">
        <v>0</v>
      </c>
      <c r="L21" s="37">
        <v>0</v>
      </c>
      <c r="M21" s="38">
        <f t="shared" si="0"/>
        <v>2649750</v>
      </c>
      <c r="N21" s="37">
        <v>0</v>
      </c>
      <c r="O21" s="38">
        <v>0</v>
      </c>
      <c r="P21" s="38">
        <f t="shared" si="1"/>
        <v>2649750</v>
      </c>
    </row>
    <row r="22" spans="1:16" ht="15" customHeight="1">
      <c r="A22" s="35">
        <f t="shared" si="2"/>
        <v>16</v>
      </c>
      <c r="B22" s="26" t="s">
        <v>66</v>
      </c>
      <c r="C22" s="21" t="s">
        <v>20</v>
      </c>
      <c r="D22" s="36">
        <v>24</v>
      </c>
      <c r="E22" s="31">
        <v>1830750</v>
      </c>
      <c r="F22" s="37">
        <f>D22*F6</f>
        <v>240000</v>
      </c>
      <c r="G22" s="37">
        <f>D22*G6</f>
        <v>324000</v>
      </c>
      <c r="H22" s="37">
        <f>D22*H6</f>
        <v>240000</v>
      </c>
      <c r="I22" s="37">
        <v>15000</v>
      </c>
      <c r="J22" s="38">
        <v>0</v>
      </c>
      <c r="K22" s="37">
        <v>0</v>
      </c>
      <c r="L22" s="37">
        <v>6950</v>
      </c>
      <c r="M22" s="38">
        <f t="shared" si="0"/>
        <v>2656700</v>
      </c>
      <c r="N22" s="37">
        <v>123050</v>
      </c>
      <c r="O22" s="38">
        <v>0</v>
      </c>
      <c r="P22" s="38">
        <f t="shared" si="1"/>
        <v>2533650</v>
      </c>
    </row>
    <row r="23" spans="1:16" ht="15" customHeight="1">
      <c r="A23" s="35">
        <f t="shared" si="2"/>
        <v>17</v>
      </c>
      <c r="B23" s="26" t="s">
        <v>68</v>
      </c>
      <c r="C23" s="17" t="s">
        <v>22</v>
      </c>
      <c r="D23" s="36">
        <v>25</v>
      </c>
      <c r="E23" s="31">
        <v>1830750</v>
      </c>
      <c r="F23" s="37">
        <f>D23*F6</f>
        <v>250000</v>
      </c>
      <c r="G23" s="37">
        <f>D23*G6</f>
        <v>337500</v>
      </c>
      <c r="H23" s="37">
        <f>D23*H6</f>
        <v>250000</v>
      </c>
      <c r="I23" s="37">
        <v>15000</v>
      </c>
      <c r="J23" s="38">
        <v>0</v>
      </c>
      <c r="K23" s="37">
        <v>0</v>
      </c>
      <c r="L23" s="37">
        <v>0</v>
      </c>
      <c r="M23" s="38">
        <f t="shared" si="0"/>
        <v>2683250</v>
      </c>
      <c r="N23" s="37">
        <v>61525</v>
      </c>
      <c r="O23" s="38">
        <v>0</v>
      </c>
      <c r="P23" s="38">
        <f t="shared" si="1"/>
        <v>2621725</v>
      </c>
    </row>
    <row r="24" spans="1:16" ht="15" customHeight="1">
      <c r="A24" s="35">
        <f t="shared" si="2"/>
        <v>18</v>
      </c>
      <c r="B24" s="11" t="s">
        <v>213</v>
      </c>
      <c r="C24" s="19" t="s">
        <v>83</v>
      </c>
      <c r="D24" s="36">
        <v>15</v>
      </c>
      <c r="E24" s="31">
        <v>1830750</v>
      </c>
      <c r="F24" s="37">
        <f>D24*F6</f>
        <v>150000</v>
      </c>
      <c r="G24" s="37">
        <f>D24*G6</f>
        <v>202500</v>
      </c>
      <c r="H24" s="37">
        <v>0</v>
      </c>
      <c r="I24" s="37">
        <v>15000</v>
      </c>
      <c r="J24" s="38">
        <v>0</v>
      </c>
      <c r="K24" s="37">
        <v>0</v>
      </c>
      <c r="L24" s="37">
        <v>0</v>
      </c>
      <c r="M24" s="38">
        <f t="shared" si="0"/>
        <v>2198250</v>
      </c>
      <c r="N24" s="37">
        <v>676775</v>
      </c>
      <c r="O24" s="38">
        <v>0</v>
      </c>
      <c r="P24" s="38">
        <f t="shared" si="1"/>
        <v>1521475</v>
      </c>
    </row>
    <row r="25" spans="1:16" ht="15" customHeight="1">
      <c r="A25" s="35">
        <f t="shared" si="2"/>
        <v>19</v>
      </c>
      <c r="B25" s="26" t="s">
        <v>72</v>
      </c>
      <c r="C25" s="17" t="s">
        <v>19</v>
      </c>
      <c r="D25" s="36">
        <v>26</v>
      </c>
      <c r="E25" s="31">
        <v>1830750</v>
      </c>
      <c r="F25" s="37">
        <f>D25*F6</f>
        <v>260000</v>
      </c>
      <c r="G25" s="37">
        <f>D25*G6</f>
        <v>351000</v>
      </c>
      <c r="H25" s="37">
        <f>D25*H6</f>
        <v>260000</v>
      </c>
      <c r="I25" s="37">
        <v>15000</v>
      </c>
      <c r="J25" s="38">
        <v>0</v>
      </c>
      <c r="K25" s="37">
        <v>0</v>
      </c>
      <c r="L25" s="37">
        <v>0</v>
      </c>
      <c r="M25" s="38">
        <f t="shared" si="0"/>
        <v>2716750</v>
      </c>
      <c r="N25" s="37">
        <v>0</v>
      </c>
      <c r="O25" s="38">
        <v>0</v>
      </c>
      <c r="P25" s="38">
        <f t="shared" si="1"/>
        <v>2716750</v>
      </c>
    </row>
    <row r="26" spans="1:16">
      <c r="A26" s="35">
        <f t="shared" si="2"/>
        <v>20</v>
      </c>
      <c r="B26" s="26" t="s">
        <v>74</v>
      </c>
      <c r="C26" s="17" t="s">
        <v>23</v>
      </c>
      <c r="D26" s="36">
        <v>25</v>
      </c>
      <c r="E26" s="31">
        <v>1830750</v>
      </c>
      <c r="F26" s="37">
        <f>D26*F6</f>
        <v>250000</v>
      </c>
      <c r="G26" s="37">
        <f>D26*G6</f>
        <v>337500</v>
      </c>
      <c r="H26" s="37">
        <f>D26*H6</f>
        <v>250000</v>
      </c>
      <c r="I26" s="37">
        <v>15000</v>
      </c>
      <c r="J26" s="38">
        <v>0</v>
      </c>
      <c r="K26" s="37">
        <v>0</v>
      </c>
      <c r="L26" s="37">
        <v>0</v>
      </c>
      <c r="M26" s="38">
        <f t="shared" si="0"/>
        <v>2683250</v>
      </c>
      <c r="N26" s="37">
        <v>61525</v>
      </c>
      <c r="O26" s="38">
        <v>0</v>
      </c>
      <c r="P26" s="38">
        <f t="shared" si="1"/>
        <v>2621725</v>
      </c>
    </row>
    <row r="27" spans="1:16">
      <c r="A27" s="35">
        <f t="shared" si="2"/>
        <v>21</v>
      </c>
      <c r="B27" s="26" t="s">
        <v>75</v>
      </c>
      <c r="C27" s="21" t="s">
        <v>21</v>
      </c>
      <c r="D27" s="36">
        <v>26</v>
      </c>
      <c r="E27" s="31">
        <v>1830750</v>
      </c>
      <c r="F27" s="37">
        <f>D27*F6</f>
        <v>260000</v>
      </c>
      <c r="G27" s="37">
        <f>D27*G6</f>
        <v>351000</v>
      </c>
      <c r="H27" s="37">
        <f>D27*H6</f>
        <v>260000</v>
      </c>
      <c r="I27" s="37">
        <v>15000</v>
      </c>
      <c r="J27" s="38">
        <v>0</v>
      </c>
      <c r="K27" s="37">
        <v>0</v>
      </c>
      <c r="L27" s="37">
        <v>0</v>
      </c>
      <c r="M27" s="38">
        <f t="shared" si="0"/>
        <v>2716750</v>
      </c>
      <c r="N27" s="37">
        <v>0</v>
      </c>
      <c r="O27" s="38">
        <v>0</v>
      </c>
      <c r="P27" s="38">
        <f t="shared" si="1"/>
        <v>2716750</v>
      </c>
    </row>
    <row r="28" spans="1:16">
      <c r="A28" s="29"/>
      <c r="B28" s="29"/>
      <c r="C28" s="29"/>
      <c r="D28" s="30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16">
      <c r="A29" s="29"/>
      <c r="B29" s="29"/>
      <c r="C29" s="29"/>
      <c r="D29" s="30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</row>
    <row r="30" spans="1:16">
      <c r="A30" s="29" t="s">
        <v>238</v>
      </c>
      <c r="B30" s="29"/>
      <c r="C30" s="29"/>
      <c r="D30" s="30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6">
      <c r="A31" s="44" t="s">
        <v>0</v>
      </c>
      <c r="B31" s="44" t="s">
        <v>7</v>
      </c>
      <c r="C31" s="44" t="s">
        <v>2</v>
      </c>
      <c r="D31" s="46" t="s">
        <v>233</v>
      </c>
      <c r="E31" s="31" t="s">
        <v>6</v>
      </c>
      <c r="F31" s="31" t="s">
        <v>222</v>
      </c>
      <c r="G31" s="31" t="s">
        <v>4</v>
      </c>
      <c r="H31" s="31" t="s">
        <v>14</v>
      </c>
      <c r="I31" s="31" t="s">
        <v>5</v>
      </c>
      <c r="J31" s="48" t="s">
        <v>234</v>
      </c>
      <c r="K31" s="33" t="s">
        <v>223</v>
      </c>
      <c r="L31" s="48" t="s">
        <v>235</v>
      </c>
      <c r="M31" s="48" t="s">
        <v>13</v>
      </c>
      <c r="N31" s="50" t="s">
        <v>236</v>
      </c>
      <c r="O31" s="50" t="s">
        <v>224</v>
      </c>
      <c r="P31" s="50" t="s">
        <v>237</v>
      </c>
    </row>
    <row r="32" spans="1:16">
      <c r="A32" s="45"/>
      <c r="B32" s="45"/>
      <c r="C32" s="45"/>
      <c r="D32" s="47"/>
      <c r="E32" s="31">
        <v>1500000</v>
      </c>
      <c r="F32" s="31">
        <v>9500</v>
      </c>
      <c r="G32" s="31">
        <v>10000</v>
      </c>
      <c r="H32" s="31">
        <v>10000</v>
      </c>
      <c r="I32" s="31">
        <v>15000</v>
      </c>
      <c r="J32" s="49"/>
      <c r="K32" s="34">
        <v>30000</v>
      </c>
      <c r="L32" s="49"/>
      <c r="M32" s="49"/>
      <c r="N32" s="51"/>
      <c r="O32" s="51"/>
      <c r="P32" s="51"/>
    </row>
    <row r="33" spans="1:16">
      <c r="A33" s="35">
        <v>1</v>
      </c>
      <c r="B33" s="26" t="s">
        <v>60</v>
      </c>
      <c r="C33" s="21" t="s">
        <v>31</v>
      </c>
      <c r="D33" s="36">
        <v>26</v>
      </c>
      <c r="E33" s="31">
        <v>1500000</v>
      </c>
      <c r="F33" s="37">
        <f>D33*F32</f>
        <v>247000</v>
      </c>
      <c r="G33" s="37">
        <f>D33*G32</f>
        <v>260000</v>
      </c>
      <c r="H33" s="37">
        <f>D33*H32</f>
        <v>260000</v>
      </c>
      <c r="I33" s="37">
        <v>15000</v>
      </c>
      <c r="J33" s="38">
        <v>0</v>
      </c>
      <c r="K33" s="37">
        <v>120000</v>
      </c>
      <c r="L33" s="37">
        <v>18180</v>
      </c>
      <c r="M33" s="38">
        <f>SUM(E33:L33)</f>
        <v>2420180</v>
      </c>
      <c r="N33" s="37">
        <v>0</v>
      </c>
      <c r="O33" s="37">
        <v>0</v>
      </c>
      <c r="P33" s="38">
        <f t="shared" ref="P33:P35" si="3">SUM(M33-N33)+O33</f>
        <v>2420180</v>
      </c>
    </row>
    <row r="34" spans="1:16">
      <c r="A34" s="35">
        <f>A33+1</f>
        <v>2</v>
      </c>
      <c r="B34" s="26" t="s">
        <v>79</v>
      </c>
      <c r="C34" s="21" t="s">
        <v>29</v>
      </c>
      <c r="D34" s="36">
        <v>26</v>
      </c>
      <c r="E34" s="31">
        <v>1500000</v>
      </c>
      <c r="F34" s="37">
        <f>D34*F32</f>
        <v>247000</v>
      </c>
      <c r="G34" s="37">
        <f>D34*G32</f>
        <v>260000</v>
      </c>
      <c r="H34" s="37">
        <f>D34*H32</f>
        <v>260000</v>
      </c>
      <c r="I34" s="37">
        <v>15000</v>
      </c>
      <c r="J34" s="38">
        <v>0</v>
      </c>
      <c r="K34" s="38">
        <v>120000</v>
      </c>
      <c r="L34" s="38">
        <v>13000</v>
      </c>
      <c r="M34" s="38">
        <f t="shared" ref="M34:M35" si="4">SUM(E34:L34)</f>
        <v>2415000</v>
      </c>
      <c r="N34" s="37">
        <v>0</v>
      </c>
      <c r="O34" s="37">
        <v>0</v>
      </c>
      <c r="P34" s="38">
        <f t="shared" si="3"/>
        <v>2415000</v>
      </c>
    </row>
    <row r="35" spans="1:16">
      <c r="A35" s="35">
        <f t="shared" ref="A35" si="5">A34+1</f>
        <v>3</v>
      </c>
      <c r="B35" s="26" t="s">
        <v>73</v>
      </c>
      <c r="C35" s="21" t="s">
        <v>30</v>
      </c>
      <c r="D35" s="36">
        <v>26</v>
      </c>
      <c r="E35" s="31">
        <v>1500000</v>
      </c>
      <c r="F35" s="37">
        <f>D35*F32</f>
        <v>247000</v>
      </c>
      <c r="G35" s="37">
        <f>D35*G32</f>
        <v>260000</v>
      </c>
      <c r="H35" s="37">
        <f>D35*H32</f>
        <v>260000</v>
      </c>
      <c r="I35" s="37">
        <v>15000</v>
      </c>
      <c r="J35" s="38">
        <v>0</v>
      </c>
      <c r="K35" s="37">
        <v>150000</v>
      </c>
      <c r="L35" s="37">
        <v>0</v>
      </c>
      <c r="M35" s="38">
        <f t="shared" si="4"/>
        <v>2432000</v>
      </c>
      <c r="N35" s="37">
        <v>0</v>
      </c>
      <c r="O35" s="37">
        <v>0</v>
      </c>
      <c r="P35" s="38">
        <f t="shared" si="3"/>
        <v>2432000</v>
      </c>
    </row>
    <row r="36" spans="1:16">
      <c r="A36" s="35"/>
      <c r="B36" s="26"/>
      <c r="C36" s="17"/>
      <c r="D36" s="36"/>
      <c r="E36" s="37"/>
      <c r="F36" s="37"/>
      <c r="G36" s="37"/>
      <c r="H36" s="37"/>
      <c r="I36" s="37"/>
      <c r="J36" s="37"/>
      <c r="K36" s="37"/>
      <c r="L36" s="37"/>
      <c r="M36" s="38"/>
      <c r="N36" s="37"/>
      <c r="O36" s="37"/>
      <c r="P36" s="38"/>
    </row>
    <row r="37" spans="1:16">
      <c r="A37" s="29"/>
      <c r="B37" s="29"/>
      <c r="C37" s="29"/>
      <c r="D37" s="30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1:16">
      <c r="A38" s="29"/>
      <c r="B38" s="29"/>
      <c r="C38" s="29"/>
      <c r="D38" s="30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>
      <c r="A39" s="29" t="s">
        <v>239</v>
      </c>
      <c r="B39" s="29"/>
      <c r="C39" s="29"/>
      <c r="D39" s="3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16">
      <c r="A40" s="44" t="s">
        <v>0</v>
      </c>
      <c r="B40" s="44" t="s">
        <v>7</v>
      </c>
      <c r="C40" s="44" t="s">
        <v>2</v>
      </c>
      <c r="D40" s="46" t="s">
        <v>233</v>
      </c>
      <c r="E40" s="31" t="s">
        <v>6</v>
      </c>
      <c r="F40" s="31" t="s">
        <v>222</v>
      </c>
      <c r="G40" s="31" t="s">
        <v>4</v>
      </c>
      <c r="H40" s="31" t="s">
        <v>14</v>
      </c>
      <c r="I40" s="31" t="s">
        <v>5</v>
      </c>
      <c r="J40" s="48" t="s">
        <v>234</v>
      </c>
      <c r="K40" s="33" t="s">
        <v>223</v>
      </c>
      <c r="L40" s="48" t="s">
        <v>235</v>
      </c>
      <c r="M40" s="48" t="s">
        <v>13</v>
      </c>
      <c r="N40" s="50" t="s">
        <v>236</v>
      </c>
      <c r="O40" s="50" t="s">
        <v>224</v>
      </c>
      <c r="P40" s="50" t="s">
        <v>237</v>
      </c>
    </row>
    <row r="41" spans="1:16">
      <c r="A41" s="45"/>
      <c r="B41" s="45"/>
      <c r="C41" s="45"/>
      <c r="D41" s="47"/>
      <c r="E41" s="31">
        <v>1500000</v>
      </c>
      <c r="F41" s="31">
        <v>9500</v>
      </c>
      <c r="G41" s="31">
        <v>10000</v>
      </c>
      <c r="H41" s="31">
        <v>10000</v>
      </c>
      <c r="I41" s="31">
        <v>15000</v>
      </c>
      <c r="J41" s="49"/>
      <c r="K41" s="34">
        <v>30000</v>
      </c>
      <c r="L41" s="49"/>
      <c r="M41" s="49"/>
      <c r="N41" s="51"/>
      <c r="O41" s="51"/>
      <c r="P41" s="51"/>
    </row>
    <row r="42" spans="1:16">
      <c r="A42" s="35">
        <v>1</v>
      </c>
      <c r="B42" s="26" t="s">
        <v>56</v>
      </c>
      <c r="C42" s="21" t="s">
        <v>32</v>
      </c>
      <c r="D42" s="36">
        <v>26</v>
      </c>
      <c r="E42" s="31">
        <v>1500000</v>
      </c>
      <c r="F42" s="37">
        <f>D42*F41</f>
        <v>247000</v>
      </c>
      <c r="G42" s="37">
        <f>D42*G41</f>
        <v>260000</v>
      </c>
      <c r="H42" s="37">
        <f>D42*H41</f>
        <v>260000</v>
      </c>
      <c r="I42" s="37">
        <v>15000</v>
      </c>
      <c r="J42" s="38">
        <v>0</v>
      </c>
      <c r="K42" s="37">
        <v>360000</v>
      </c>
      <c r="L42" s="37">
        <v>20000</v>
      </c>
      <c r="M42" s="38">
        <f t="shared" ref="M42" si="6">SUM(E42:L42)</f>
        <v>2662000</v>
      </c>
      <c r="N42" s="37">
        <v>0</v>
      </c>
      <c r="O42" s="37">
        <v>0</v>
      </c>
      <c r="P42" s="38">
        <f t="shared" ref="P42" si="7">SUM(M42-N42)+O42</f>
        <v>2662000</v>
      </c>
    </row>
    <row r="43" spans="1:16">
      <c r="A43" s="35"/>
      <c r="B43" s="26"/>
      <c r="C43" s="18"/>
      <c r="D43" s="36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29"/>
      <c r="B44" s="29"/>
      <c r="C44" s="29"/>
      <c r="D44" s="30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</row>
    <row r="45" spans="1:16">
      <c r="A45" s="29"/>
      <c r="B45" s="29"/>
      <c r="C45" s="29"/>
      <c r="D45" s="30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1:16">
      <c r="A46" s="29" t="s">
        <v>240</v>
      </c>
      <c r="B46" s="29"/>
      <c r="C46" s="29"/>
      <c r="D46" s="30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16">
      <c r="A47" s="44" t="s">
        <v>0</v>
      </c>
      <c r="B47" s="44" t="s">
        <v>7</v>
      </c>
      <c r="C47" s="44" t="s">
        <v>2</v>
      </c>
      <c r="D47" s="46" t="s">
        <v>233</v>
      </c>
      <c r="E47" s="31" t="s">
        <v>6</v>
      </c>
      <c r="F47" s="31" t="s">
        <v>222</v>
      </c>
      <c r="G47" s="31" t="s">
        <v>4</v>
      </c>
      <c r="H47" s="31" t="s">
        <v>14</v>
      </c>
      <c r="I47" s="31" t="s">
        <v>5</v>
      </c>
      <c r="J47" s="48" t="s">
        <v>234</v>
      </c>
      <c r="K47" s="33" t="s">
        <v>223</v>
      </c>
      <c r="L47" s="48" t="s">
        <v>235</v>
      </c>
      <c r="M47" s="48" t="s">
        <v>13</v>
      </c>
      <c r="N47" s="50" t="s">
        <v>236</v>
      </c>
      <c r="O47" s="50" t="s">
        <v>224</v>
      </c>
      <c r="P47" s="50" t="s">
        <v>237</v>
      </c>
    </row>
    <row r="48" spans="1:16">
      <c r="A48" s="45"/>
      <c r="B48" s="45"/>
      <c r="C48" s="45"/>
      <c r="D48" s="47"/>
      <c r="E48" s="31">
        <v>1067625</v>
      </c>
      <c r="F48" s="31">
        <v>6000</v>
      </c>
      <c r="G48" s="31">
        <v>8000</v>
      </c>
      <c r="H48" s="31">
        <v>10000</v>
      </c>
      <c r="I48" s="31">
        <v>15000</v>
      </c>
      <c r="J48" s="49"/>
      <c r="K48" s="34">
        <v>30000</v>
      </c>
      <c r="L48" s="49"/>
      <c r="M48" s="49"/>
      <c r="N48" s="51"/>
      <c r="O48" s="51"/>
      <c r="P48" s="51"/>
    </row>
    <row r="49" spans="1:16">
      <c r="A49" s="35">
        <v>1</v>
      </c>
      <c r="B49" s="26" t="s">
        <v>49</v>
      </c>
      <c r="C49" s="21" t="s">
        <v>38</v>
      </c>
      <c r="D49" s="36">
        <v>26</v>
      </c>
      <c r="E49" s="31">
        <v>1067625</v>
      </c>
      <c r="F49" s="37">
        <f>D49*F48</f>
        <v>156000</v>
      </c>
      <c r="G49" s="37">
        <f>D49*G48</f>
        <v>208000</v>
      </c>
      <c r="H49" s="37">
        <f>D49*H48</f>
        <v>260000</v>
      </c>
      <c r="I49" s="37">
        <v>15000</v>
      </c>
      <c r="J49" s="38">
        <v>0</v>
      </c>
      <c r="K49" s="37">
        <v>150000</v>
      </c>
      <c r="L49" s="37">
        <v>0</v>
      </c>
      <c r="M49" s="38">
        <f t="shared" ref="M49:M50" si="8">SUM(E49:L49)</f>
        <v>1856625</v>
      </c>
      <c r="N49" s="37">
        <v>0</v>
      </c>
      <c r="O49" s="37">
        <v>0</v>
      </c>
      <c r="P49" s="38">
        <f t="shared" ref="P49:P50" si="9">SUM(M49-N49)+O49</f>
        <v>1856625</v>
      </c>
    </row>
    <row r="50" spans="1:16">
      <c r="A50" s="35">
        <f>A49+1</f>
        <v>2</v>
      </c>
      <c r="B50" s="26" t="s">
        <v>69</v>
      </c>
      <c r="C50" s="21" t="s">
        <v>33</v>
      </c>
      <c r="D50" s="36">
        <v>26</v>
      </c>
      <c r="E50" s="31">
        <v>1067625</v>
      </c>
      <c r="F50" s="37">
        <f>D50*F48</f>
        <v>156000</v>
      </c>
      <c r="G50" s="37">
        <f>D50*G48</f>
        <v>208000</v>
      </c>
      <c r="H50" s="37">
        <f>D50*H48</f>
        <v>260000</v>
      </c>
      <c r="I50" s="37">
        <v>15000</v>
      </c>
      <c r="J50" s="38">
        <v>0</v>
      </c>
      <c r="K50" s="38">
        <v>120000</v>
      </c>
      <c r="L50" s="38">
        <v>27300</v>
      </c>
      <c r="M50" s="38">
        <f t="shared" si="8"/>
        <v>1853925</v>
      </c>
      <c r="N50" s="37">
        <v>0</v>
      </c>
      <c r="O50" s="37">
        <v>0</v>
      </c>
      <c r="P50" s="38">
        <f t="shared" si="9"/>
        <v>1853925</v>
      </c>
    </row>
    <row r="51" spans="1:16">
      <c r="A51" s="35"/>
      <c r="B51" s="26"/>
      <c r="C51" s="17"/>
      <c r="D51" s="36"/>
      <c r="E51" s="37"/>
      <c r="F51" s="37"/>
      <c r="G51" s="37"/>
      <c r="H51" s="37"/>
      <c r="I51" s="37"/>
      <c r="J51" s="37"/>
      <c r="K51" s="37"/>
      <c r="L51" s="37"/>
      <c r="M51" s="38"/>
      <c r="N51" s="37"/>
      <c r="O51" s="37"/>
      <c r="P51" s="38"/>
    </row>
    <row r="52" spans="1:16">
      <c r="A52" s="29"/>
      <c r="B52" s="29"/>
      <c r="C52" s="29"/>
      <c r="D52" s="3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spans="1:16">
      <c r="A53" s="29"/>
      <c r="B53" s="29"/>
      <c r="C53" s="29"/>
      <c r="D53" s="30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</row>
    <row r="54" spans="1:16">
      <c r="A54" s="29" t="s">
        <v>241</v>
      </c>
      <c r="B54" s="29"/>
      <c r="C54" s="29"/>
      <c r="D54" s="30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</row>
    <row r="55" spans="1:16">
      <c r="A55" s="44" t="s">
        <v>0</v>
      </c>
      <c r="B55" s="44" t="s">
        <v>7</v>
      </c>
      <c r="C55" s="44" t="s">
        <v>2</v>
      </c>
      <c r="D55" s="46" t="s">
        <v>233</v>
      </c>
      <c r="E55" s="31" t="s">
        <v>6</v>
      </c>
      <c r="F55" s="31" t="s">
        <v>222</v>
      </c>
      <c r="G55" s="31" t="s">
        <v>4</v>
      </c>
      <c r="H55" s="31" t="s">
        <v>14</v>
      </c>
      <c r="I55" s="31" t="s">
        <v>5</v>
      </c>
      <c r="J55" s="48" t="s">
        <v>234</v>
      </c>
      <c r="K55" s="33" t="s">
        <v>223</v>
      </c>
      <c r="L55" s="48" t="s">
        <v>235</v>
      </c>
      <c r="M55" s="48" t="s">
        <v>13</v>
      </c>
      <c r="N55" s="50" t="s">
        <v>236</v>
      </c>
      <c r="O55" s="50" t="s">
        <v>224</v>
      </c>
      <c r="P55" s="50" t="s">
        <v>237</v>
      </c>
    </row>
    <row r="56" spans="1:16">
      <c r="A56" s="45"/>
      <c r="B56" s="45"/>
      <c r="C56" s="45"/>
      <c r="D56" s="47"/>
      <c r="E56" s="31">
        <v>1067625</v>
      </c>
      <c r="F56" s="31">
        <v>6000</v>
      </c>
      <c r="G56" s="31">
        <v>8000</v>
      </c>
      <c r="H56" s="31">
        <v>10000</v>
      </c>
      <c r="I56" s="31">
        <v>15000</v>
      </c>
      <c r="J56" s="49"/>
      <c r="K56" s="34">
        <v>30000</v>
      </c>
      <c r="L56" s="49"/>
      <c r="M56" s="49"/>
      <c r="N56" s="51"/>
      <c r="O56" s="51"/>
      <c r="P56" s="51"/>
    </row>
    <row r="57" spans="1:16">
      <c r="A57" s="35">
        <v>1</v>
      </c>
      <c r="B57" s="26" t="s">
        <v>54</v>
      </c>
      <c r="C57" s="21" t="s">
        <v>36</v>
      </c>
      <c r="D57" s="36">
        <v>25</v>
      </c>
      <c r="E57" s="31">
        <v>1067625</v>
      </c>
      <c r="F57" s="37">
        <f t="shared" ref="F57" si="10">D57*F56</f>
        <v>150000</v>
      </c>
      <c r="G57" s="37">
        <f t="shared" ref="G57" si="11">D57*G56</f>
        <v>200000</v>
      </c>
      <c r="H57" s="37">
        <f t="shared" ref="H57" si="12">D57*H56</f>
        <v>250000</v>
      </c>
      <c r="I57" s="37">
        <v>15000</v>
      </c>
      <c r="J57" s="38">
        <v>0</v>
      </c>
      <c r="K57" s="37">
        <v>0</v>
      </c>
      <c r="L57" s="37">
        <v>38500</v>
      </c>
      <c r="M57" s="38">
        <f t="shared" ref="M57:M59" si="13">SUM(E57:L57)</f>
        <v>1721125</v>
      </c>
      <c r="N57" s="37">
        <v>0</v>
      </c>
      <c r="O57" s="37">
        <v>0</v>
      </c>
      <c r="P57" s="38">
        <f t="shared" ref="P57:P59" si="14">SUM(M57-N57)+O57</f>
        <v>1721125</v>
      </c>
    </row>
    <row r="58" spans="1:16">
      <c r="A58" s="35">
        <f>A57+1</f>
        <v>2</v>
      </c>
      <c r="B58" s="26" t="s">
        <v>67</v>
      </c>
      <c r="C58" s="21" t="s">
        <v>35</v>
      </c>
      <c r="D58" s="36"/>
      <c r="E58" s="31">
        <v>1067625</v>
      </c>
      <c r="F58" s="37">
        <f>D58*F56</f>
        <v>0</v>
      </c>
      <c r="G58" s="37">
        <f>D58*G56</f>
        <v>0</v>
      </c>
      <c r="H58" s="37">
        <f>D58*H56</f>
        <v>0</v>
      </c>
      <c r="I58" s="37">
        <v>15000</v>
      </c>
      <c r="J58" s="38">
        <v>0</v>
      </c>
      <c r="K58" s="38"/>
      <c r="L58" s="38"/>
      <c r="M58" s="38">
        <f t="shared" si="13"/>
        <v>1082625</v>
      </c>
      <c r="N58" s="37"/>
      <c r="O58" s="37"/>
      <c r="P58" s="38">
        <f t="shared" si="14"/>
        <v>1082625</v>
      </c>
    </row>
    <row r="59" spans="1:16">
      <c r="A59" s="35">
        <f t="shared" ref="A59" si="15">A58+1</f>
        <v>3</v>
      </c>
      <c r="B59" s="26" t="s">
        <v>70</v>
      </c>
      <c r="C59" s="21" t="s">
        <v>37</v>
      </c>
      <c r="D59" s="36">
        <v>24</v>
      </c>
      <c r="E59" s="31">
        <v>1067625</v>
      </c>
      <c r="F59" s="37">
        <f>D59*F56</f>
        <v>144000</v>
      </c>
      <c r="G59" s="37">
        <f>D59*G56</f>
        <v>192000</v>
      </c>
      <c r="H59" s="37">
        <f>D59*H56</f>
        <v>240000</v>
      </c>
      <c r="I59" s="37">
        <v>15000</v>
      </c>
      <c r="J59" s="38">
        <v>0</v>
      </c>
      <c r="K59" s="37">
        <v>0</v>
      </c>
      <c r="L59" s="37">
        <v>25850</v>
      </c>
      <c r="M59" s="38">
        <f t="shared" si="13"/>
        <v>1684475</v>
      </c>
      <c r="N59" s="37">
        <v>0</v>
      </c>
      <c r="O59" s="37">
        <v>0</v>
      </c>
      <c r="P59" s="38">
        <f t="shared" si="14"/>
        <v>1684475</v>
      </c>
    </row>
    <row r="60" spans="1:16">
      <c r="A60" s="35"/>
      <c r="B60" s="26"/>
      <c r="C60" s="17"/>
      <c r="D60" s="36"/>
      <c r="E60" s="37"/>
      <c r="F60" s="37"/>
      <c r="G60" s="37"/>
      <c r="H60" s="37"/>
      <c r="I60" s="37"/>
      <c r="J60" s="37"/>
      <c r="K60" s="37"/>
      <c r="L60" s="37"/>
      <c r="M60" s="38"/>
      <c r="N60" s="37"/>
      <c r="O60" s="37"/>
      <c r="P60" s="38"/>
    </row>
    <row r="61" spans="1:16">
      <c r="A61" s="29"/>
      <c r="B61" s="29"/>
      <c r="C61" s="29"/>
      <c r="D61" s="30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 spans="1:16">
      <c r="A62" s="29"/>
      <c r="B62" s="29"/>
      <c r="C62" s="29"/>
      <c r="D62" s="30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 spans="1:16">
      <c r="A63" s="29" t="s">
        <v>242</v>
      </c>
      <c r="B63" s="29"/>
      <c r="C63" s="29"/>
      <c r="D63" s="30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</row>
    <row r="64" spans="1:16">
      <c r="A64" s="44" t="s">
        <v>0</v>
      </c>
      <c r="B64" s="44" t="s">
        <v>7</v>
      </c>
      <c r="C64" s="44" t="s">
        <v>2</v>
      </c>
      <c r="D64" s="46" t="s">
        <v>233</v>
      </c>
      <c r="E64" s="31" t="s">
        <v>6</v>
      </c>
      <c r="F64" s="31" t="s">
        <v>222</v>
      </c>
      <c r="G64" s="31" t="s">
        <v>4</v>
      </c>
      <c r="H64" s="31" t="s">
        <v>14</v>
      </c>
      <c r="I64" s="31" t="s">
        <v>5</v>
      </c>
      <c r="J64" s="48" t="s">
        <v>234</v>
      </c>
      <c r="K64" s="33" t="s">
        <v>223</v>
      </c>
      <c r="L64" s="48" t="s">
        <v>235</v>
      </c>
      <c r="M64" s="48" t="s">
        <v>13</v>
      </c>
      <c r="N64" s="50" t="s">
        <v>236</v>
      </c>
      <c r="O64" s="50" t="s">
        <v>224</v>
      </c>
      <c r="P64" s="50" t="s">
        <v>237</v>
      </c>
    </row>
    <row r="65" spans="1:16">
      <c r="A65" s="45"/>
      <c r="B65" s="45"/>
      <c r="C65" s="45"/>
      <c r="D65" s="47"/>
      <c r="E65" s="31">
        <v>1067625</v>
      </c>
      <c r="F65" s="31">
        <v>6000</v>
      </c>
      <c r="G65" s="31">
        <v>8000</v>
      </c>
      <c r="H65" s="31">
        <v>10000</v>
      </c>
      <c r="I65" s="31">
        <v>15000</v>
      </c>
      <c r="J65" s="49"/>
      <c r="K65" s="34">
        <v>30000</v>
      </c>
      <c r="L65" s="49"/>
      <c r="M65" s="49"/>
      <c r="N65" s="51"/>
      <c r="O65" s="51"/>
      <c r="P65" s="51"/>
    </row>
    <row r="66" spans="1:16">
      <c r="A66" s="35">
        <v>1</v>
      </c>
      <c r="B66" s="27" t="s">
        <v>214</v>
      </c>
      <c r="C66" s="19" t="s">
        <v>130</v>
      </c>
      <c r="D66" s="36">
        <v>14</v>
      </c>
      <c r="E66" s="31">
        <v>1067625</v>
      </c>
      <c r="F66" s="37">
        <f>D66*F65</f>
        <v>84000</v>
      </c>
      <c r="G66" s="37">
        <f>D66*G65</f>
        <v>112000</v>
      </c>
      <c r="H66" s="37">
        <f>D66*H65</f>
        <v>140000</v>
      </c>
      <c r="I66" s="37">
        <v>15000</v>
      </c>
      <c r="J66" s="38">
        <v>0</v>
      </c>
      <c r="K66" s="37">
        <v>0</v>
      </c>
      <c r="L66" s="37">
        <v>32500</v>
      </c>
      <c r="M66" s="38">
        <f t="shared" ref="M66" si="16">SUM(E66:L66)</f>
        <v>1451125</v>
      </c>
      <c r="N66" s="37">
        <v>433050</v>
      </c>
      <c r="O66" s="37">
        <v>0</v>
      </c>
      <c r="P66" s="38">
        <f t="shared" ref="P66" si="17">SUM(M66-N66)+O66</f>
        <v>1018075</v>
      </c>
    </row>
    <row r="67" spans="1:16">
      <c r="A67" s="35"/>
      <c r="B67" s="26"/>
      <c r="C67" s="18"/>
      <c r="D67" s="36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  <row r="68" spans="1:16">
      <c r="A68" s="29"/>
      <c r="B68" s="29"/>
      <c r="C68" s="29"/>
      <c r="D68" s="30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69" spans="1:16">
      <c r="A69" s="29"/>
      <c r="B69" s="29"/>
      <c r="C69" s="29"/>
      <c r="D69" s="30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</row>
    <row r="70" spans="1:16">
      <c r="A70" s="29" t="s">
        <v>243</v>
      </c>
      <c r="B70" s="29"/>
      <c r="C70" s="29"/>
      <c r="D70" s="30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</row>
    <row r="71" spans="1:16">
      <c r="A71" s="44" t="s">
        <v>0</v>
      </c>
      <c r="B71" s="44" t="s">
        <v>7</v>
      </c>
      <c r="C71" s="44" t="s">
        <v>2</v>
      </c>
      <c r="D71" s="46" t="s">
        <v>233</v>
      </c>
      <c r="E71" s="31" t="s">
        <v>6</v>
      </c>
      <c r="F71" s="31" t="s">
        <v>222</v>
      </c>
      <c r="G71" s="31" t="s">
        <v>4</v>
      </c>
      <c r="H71" s="31" t="s">
        <v>14</v>
      </c>
      <c r="I71" s="31" t="s">
        <v>5</v>
      </c>
      <c r="J71" s="48" t="s">
        <v>234</v>
      </c>
      <c r="K71" s="33" t="s">
        <v>223</v>
      </c>
      <c r="L71" s="48" t="s">
        <v>235</v>
      </c>
      <c r="M71" s="48" t="s">
        <v>13</v>
      </c>
      <c r="N71" s="50" t="s">
        <v>236</v>
      </c>
      <c r="O71" s="50" t="s">
        <v>224</v>
      </c>
      <c r="P71" s="50" t="s">
        <v>237</v>
      </c>
    </row>
    <row r="72" spans="1:16">
      <c r="A72" s="45"/>
      <c r="B72" s="45"/>
      <c r="C72" s="45"/>
      <c r="D72" s="47"/>
      <c r="E72" s="31">
        <v>1650000</v>
      </c>
      <c r="F72" s="31">
        <v>9500</v>
      </c>
      <c r="G72" s="31">
        <v>12000</v>
      </c>
      <c r="H72" s="31">
        <v>10000</v>
      </c>
      <c r="I72" s="31">
        <v>15000</v>
      </c>
      <c r="J72" s="49"/>
      <c r="K72" s="34">
        <v>30000</v>
      </c>
      <c r="L72" s="49"/>
      <c r="M72" s="49"/>
      <c r="N72" s="51"/>
      <c r="O72" s="51"/>
      <c r="P72" s="51"/>
    </row>
    <row r="73" spans="1:16">
      <c r="A73" s="35">
        <v>1</v>
      </c>
      <c r="B73" s="26" t="s">
        <v>52</v>
      </c>
      <c r="C73" s="21" t="s">
        <v>34</v>
      </c>
      <c r="D73" s="36">
        <v>26</v>
      </c>
      <c r="E73" s="31">
        <v>1650000</v>
      </c>
      <c r="F73" s="37">
        <f>D73*F72</f>
        <v>247000</v>
      </c>
      <c r="G73" s="37">
        <f>D73*G72</f>
        <v>312000</v>
      </c>
      <c r="H73" s="37">
        <f>D73*H72</f>
        <v>260000</v>
      </c>
      <c r="I73" s="37">
        <v>15000</v>
      </c>
      <c r="J73" s="38">
        <v>0</v>
      </c>
      <c r="K73" s="37">
        <v>120000</v>
      </c>
      <c r="L73" s="37">
        <v>0</v>
      </c>
      <c r="M73" s="38">
        <f t="shared" ref="M73:M76" si="18">SUM(E73:L73)</f>
        <v>2604000</v>
      </c>
      <c r="N73" s="37">
        <v>0</v>
      </c>
      <c r="O73" s="37">
        <v>0</v>
      </c>
      <c r="P73" s="38">
        <f t="shared" ref="P73:P76" si="19">SUM(M73-N73)+O73</f>
        <v>2604000</v>
      </c>
    </row>
    <row r="74" spans="1:16">
      <c r="A74" s="35">
        <f>A73+1</f>
        <v>2</v>
      </c>
      <c r="B74" s="26" t="s">
        <v>64</v>
      </c>
      <c r="C74" s="21" t="s">
        <v>41</v>
      </c>
      <c r="D74" s="36">
        <v>26</v>
      </c>
      <c r="E74" s="31">
        <v>1650000</v>
      </c>
      <c r="F74" s="37">
        <f>D74*F72</f>
        <v>247000</v>
      </c>
      <c r="G74" s="37">
        <f>D74*G72</f>
        <v>312000</v>
      </c>
      <c r="H74" s="37">
        <f>D74*H72</f>
        <v>260000</v>
      </c>
      <c r="I74" s="37">
        <v>15000</v>
      </c>
      <c r="J74" s="38">
        <v>0</v>
      </c>
      <c r="K74" s="38">
        <v>0</v>
      </c>
      <c r="L74" s="38">
        <v>0</v>
      </c>
      <c r="M74" s="38">
        <f t="shared" si="18"/>
        <v>2484000</v>
      </c>
      <c r="N74" s="37">
        <v>0</v>
      </c>
      <c r="O74" s="37">
        <v>0</v>
      </c>
      <c r="P74" s="38">
        <f t="shared" si="19"/>
        <v>2484000</v>
      </c>
    </row>
    <row r="75" spans="1:16">
      <c r="A75" s="35">
        <f t="shared" ref="A75:A76" si="20">A74+1</f>
        <v>3</v>
      </c>
      <c r="B75" s="26" t="s">
        <v>77</v>
      </c>
      <c r="C75" s="21" t="s">
        <v>42</v>
      </c>
      <c r="D75" s="36">
        <v>26</v>
      </c>
      <c r="E75" s="31">
        <v>1650000</v>
      </c>
      <c r="F75" s="37">
        <f>D75*F72</f>
        <v>247000</v>
      </c>
      <c r="G75" s="37">
        <f>D75*G72</f>
        <v>312000</v>
      </c>
      <c r="H75" s="37">
        <f>D75*H72</f>
        <v>260000</v>
      </c>
      <c r="I75" s="37">
        <v>15000</v>
      </c>
      <c r="J75" s="38">
        <v>0</v>
      </c>
      <c r="K75" s="37">
        <v>0</v>
      </c>
      <c r="L75" s="37">
        <v>0</v>
      </c>
      <c r="M75" s="38">
        <f t="shared" si="18"/>
        <v>2484000</v>
      </c>
      <c r="N75" s="37">
        <v>0</v>
      </c>
      <c r="O75" s="37">
        <v>0</v>
      </c>
      <c r="P75" s="38">
        <f t="shared" si="19"/>
        <v>2484000</v>
      </c>
    </row>
    <row r="76" spans="1:16">
      <c r="A76" s="35">
        <f t="shared" si="20"/>
        <v>4</v>
      </c>
      <c r="B76" s="26" t="s">
        <v>78</v>
      </c>
      <c r="C76" s="21" t="s">
        <v>46</v>
      </c>
      <c r="D76" s="36">
        <v>25</v>
      </c>
      <c r="E76" s="31">
        <v>1650000</v>
      </c>
      <c r="F76" s="37">
        <f>D76*F72</f>
        <v>237500</v>
      </c>
      <c r="G76" s="37">
        <f>D76*G72</f>
        <v>300000</v>
      </c>
      <c r="H76" s="37">
        <f>D76*H72</f>
        <v>250000</v>
      </c>
      <c r="I76" s="37">
        <v>15000</v>
      </c>
      <c r="J76" s="38">
        <v>0</v>
      </c>
      <c r="K76" s="37">
        <v>0</v>
      </c>
      <c r="L76" s="37">
        <v>0</v>
      </c>
      <c r="M76" s="38">
        <f t="shared" si="18"/>
        <v>2452500</v>
      </c>
      <c r="N76" s="37">
        <v>55500</v>
      </c>
      <c r="O76" s="37">
        <v>0</v>
      </c>
      <c r="P76" s="38">
        <f t="shared" si="19"/>
        <v>2397000</v>
      </c>
    </row>
    <row r="77" spans="1:16">
      <c r="A77" s="40"/>
      <c r="B77" s="40"/>
      <c r="C77" s="40"/>
      <c r="D77" s="41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</row>
    <row r="78" spans="1:16">
      <c r="A78" s="29"/>
      <c r="B78" s="29"/>
      <c r="C78" s="29"/>
      <c r="D78" s="30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</row>
    <row r="79" spans="1:16">
      <c r="A79" s="29"/>
      <c r="B79" s="29"/>
      <c r="C79" s="29"/>
      <c r="D79" s="30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</row>
    <row r="80" spans="1:16">
      <c r="A80" s="29" t="s">
        <v>244</v>
      </c>
      <c r="B80" s="29"/>
      <c r="C80" s="29"/>
      <c r="D80" s="30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</row>
    <row r="81" spans="1:16">
      <c r="A81" s="44" t="s">
        <v>0</v>
      </c>
      <c r="B81" s="44" t="s">
        <v>7</v>
      </c>
      <c r="C81" s="44" t="s">
        <v>2</v>
      </c>
      <c r="D81" s="46" t="s">
        <v>233</v>
      </c>
      <c r="E81" s="31" t="s">
        <v>6</v>
      </c>
      <c r="F81" s="31" t="s">
        <v>222</v>
      </c>
      <c r="G81" s="31" t="s">
        <v>4</v>
      </c>
      <c r="H81" s="31" t="s">
        <v>14</v>
      </c>
      <c r="I81" s="31" t="s">
        <v>5</v>
      </c>
      <c r="J81" s="48" t="s">
        <v>234</v>
      </c>
      <c r="K81" s="33" t="s">
        <v>223</v>
      </c>
      <c r="L81" s="48" t="s">
        <v>235</v>
      </c>
      <c r="M81" s="48" t="s">
        <v>13</v>
      </c>
      <c r="N81" s="50" t="s">
        <v>236</v>
      </c>
      <c r="O81" s="50" t="s">
        <v>224</v>
      </c>
      <c r="P81" s="50" t="s">
        <v>237</v>
      </c>
    </row>
    <row r="82" spans="1:16">
      <c r="A82" s="45"/>
      <c r="B82" s="45"/>
      <c r="C82" s="45"/>
      <c r="D82" s="47"/>
      <c r="E82" s="31">
        <v>1387500</v>
      </c>
      <c r="F82" s="31">
        <v>7000</v>
      </c>
      <c r="G82" s="31">
        <v>11000</v>
      </c>
      <c r="H82" s="31">
        <v>10000</v>
      </c>
      <c r="I82" s="31">
        <v>15000</v>
      </c>
      <c r="J82" s="49"/>
      <c r="K82" s="34">
        <v>30000</v>
      </c>
      <c r="L82" s="49"/>
      <c r="M82" s="49"/>
      <c r="N82" s="51"/>
      <c r="O82" s="51"/>
      <c r="P82" s="51"/>
    </row>
    <row r="83" spans="1:16">
      <c r="A83" s="35">
        <v>1</v>
      </c>
      <c r="B83" s="26" t="s">
        <v>53</v>
      </c>
      <c r="C83" s="21" t="s">
        <v>144</v>
      </c>
      <c r="D83" s="36">
        <v>26</v>
      </c>
      <c r="E83" s="31">
        <v>1387500</v>
      </c>
      <c r="F83" s="37">
        <f>D83*F82</f>
        <v>182000</v>
      </c>
      <c r="G83" s="37">
        <f>D83*G82</f>
        <v>286000</v>
      </c>
      <c r="H83" s="37">
        <f>D83*H82</f>
        <v>260000</v>
      </c>
      <c r="I83" s="37">
        <v>15000</v>
      </c>
      <c r="J83" s="38">
        <v>0</v>
      </c>
      <c r="K83" s="37">
        <v>30000</v>
      </c>
      <c r="L83" s="37">
        <v>19000</v>
      </c>
      <c r="M83" s="38">
        <f t="shared" ref="M83:M85" si="21">SUM(E83:L83)</f>
        <v>2179500</v>
      </c>
      <c r="N83" s="37">
        <v>0</v>
      </c>
      <c r="O83" s="37">
        <v>0</v>
      </c>
      <c r="P83" s="38">
        <f t="shared" ref="P83:P85" si="22">SUM(M83-N83)+O83</f>
        <v>2179500</v>
      </c>
    </row>
    <row r="84" spans="1:16">
      <c r="A84" s="35">
        <f>A83+1</f>
        <v>2</v>
      </c>
      <c r="B84" s="27" t="s">
        <v>215</v>
      </c>
      <c r="C84" s="19" t="s">
        <v>195</v>
      </c>
      <c r="D84" s="36">
        <v>8</v>
      </c>
      <c r="E84" s="31">
        <v>1387500</v>
      </c>
      <c r="F84" s="37">
        <f>D84*F82</f>
        <v>56000</v>
      </c>
      <c r="G84" s="37">
        <f>D84*G82</f>
        <v>88000</v>
      </c>
      <c r="H84" s="37">
        <f>D84*H82</f>
        <v>80000</v>
      </c>
      <c r="I84" s="37">
        <v>15000</v>
      </c>
      <c r="J84" s="38">
        <v>0</v>
      </c>
      <c r="K84" s="38">
        <v>0</v>
      </c>
      <c r="L84" s="38">
        <v>0</v>
      </c>
      <c r="M84" s="38">
        <f t="shared" si="21"/>
        <v>1626500</v>
      </c>
      <c r="N84" s="37">
        <v>841500</v>
      </c>
      <c r="O84" s="37">
        <v>0</v>
      </c>
      <c r="P84" s="38">
        <f t="shared" si="22"/>
        <v>785000</v>
      </c>
    </row>
    <row r="85" spans="1:16">
      <c r="A85" s="35"/>
      <c r="B85" s="26" t="s">
        <v>65</v>
      </c>
      <c r="C85" s="21" t="s">
        <v>45</v>
      </c>
      <c r="D85" s="36">
        <v>12</v>
      </c>
      <c r="E85" s="31">
        <v>1387500</v>
      </c>
      <c r="F85" s="37">
        <f>D85*F82</f>
        <v>84000</v>
      </c>
      <c r="G85" s="37">
        <f>D85*G82</f>
        <v>132000</v>
      </c>
      <c r="H85" s="37">
        <f>D85*H82</f>
        <v>120000</v>
      </c>
      <c r="I85" s="37">
        <v>15000</v>
      </c>
      <c r="J85" s="38">
        <v>0</v>
      </c>
      <c r="K85" s="37">
        <v>0</v>
      </c>
      <c r="L85" s="37">
        <v>0</v>
      </c>
      <c r="M85" s="38">
        <f t="shared" si="21"/>
        <v>1738500</v>
      </c>
      <c r="N85" s="37">
        <v>654500</v>
      </c>
      <c r="O85" s="37">
        <v>0</v>
      </c>
      <c r="P85" s="38">
        <f t="shared" si="22"/>
        <v>1084000</v>
      </c>
    </row>
    <row r="86" spans="1:16">
      <c r="A86" s="29"/>
      <c r="B86" s="29"/>
      <c r="C86" s="29"/>
      <c r="D86" s="30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</row>
    <row r="87" spans="1:16">
      <c r="A87" s="29"/>
      <c r="B87" s="29"/>
      <c r="C87" s="29"/>
      <c r="D87" s="30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</row>
    <row r="88" spans="1:16">
      <c r="A88" s="29" t="s">
        <v>245</v>
      </c>
      <c r="B88" s="29"/>
      <c r="C88" s="29"/>
      <c r="D88" s="30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</row>
    <row r="89" spans="1:16">
      <c r="A89" s="44" t="s">
        <v>0</v>
      </c>
      <c r="B89" s="44" t="s">
        <v>7</v>
      </c>
      <c r="C89" s="44" t="s">
        <v>2</v>
      </c>
      <c r="D89" s="46" t="s">
        <v>233</v>
      </c>
      <c r="E89" s="31" t="s">
        <v>6</v>
      </c>
      <c r="F89" s="31" t="s">
        <v>222</v>
      </c>
      <c r="G89" s="31" t="s">
        <v>4</v>
      </c>
      <c r="H89" s="31" t="s">
        <v>14</v>
      </c>
      <c r="I89" s="31" t="s">
        <v>5</v>
      </c>
      <c r="J89" s="48" t="s">
        <v>234</v>
      </c>
      <c r="K89" s="33" t="s">
        <v>223</v>
      </c>
      <c r="L89" s="48" t="s">
        <v>235</v>
      </c>
      <c r="M89" s="48" t="s">
        <v>13</v>
      </c>
      <c r="N89" s="50" t="s">
        <v>236</v>
      </c>
      <c r="O89" s="50" t="s">
        <v>224</v>
      </c>
      <c r="P89" s="50" t="s">
        <v>237</v>
      </c>
    </row>
    <row r="90" spans="1:16">
      <c r="A90" s="45"/>
      <c r="B90" s="45"/>
      <c r="C90" s="45"/>
      <c r="D90" s="47"/>
      <c r="E90" s="31">
        <v>1126673</v>
      </c>
      <c r="F90" s="31">
        <v>5000</v>
      </c>
      <c r="G90" s="31">
        <v>9500</v>
      </c>
      <c r="H90" s="31">
        <v>10000</v>
      </c>
      <c r="I90" s="31">
        <v>15000</v>
      </c>
      <c r="J90" s="49"/>
      <c r="K90" s="34">
        <v>30000</v>
      </c>
      <c r="L90" s="49"/>
      <c r="M90" s="49"/>
      <c r="N90" s="51"/>
      <c r="O90" s="51"/>
      <c r="P90" s="51"/>
    </row>
    <row r="91" spans="1:16">
      <c r="A91" s="35">
        <v>1</v>
      </c>
      <c r="B91" s="26" t="s">
        <v>71</v>
      </c>
      <c r="C91" s="21" t="s">
        <v>44</v>
      </c>
      <c r="D91" s="36">
        <v>26</v>
      </c>
      <c r="E91" s="31">
        <v>1126673</v>
      </c>
      <c r="F91" s="37">
        <f t="shared" ref="F91" si="23">D91*F90</f>
        <v>130000</v>
      </c>
      <c r="G91" s="37">
        <f t="shared" ref="G91" si="24">D91*G90</f>
        <v>247000</v>
      </c>
      <c r="H91" s="37">
        <f t="shared" ref="H91" si="25">D91*H90</f>
        <v>260000</v>
      </c>
      <c r="I91" s="31">
        <v>15000</v>
      </c>
      <c r="J91" s="38">
        <v>0</v>
      </c>
      <c r="K91" s="37">
        <v>0</v>
      </c>
      <c r="L91" s="37">
        <v>0</v>
      </c>
      <c r="M91" s="38">
        <f t="shared" ref="M91" si="26">SUM(E91:L91)</f>
        <v>1778673</v>
      </c>
      <c r="N91" s="37">
        <v>0</v>
      </c>
      <c r="O91" s="37">
        <v>0</v>
      </c>
      <c r="P91" s="38">
        <f t="shared" ref="P91" si="27">SUM(M91-N91)+O91</f>
        <v>1778673</v>
      </c>
    </row>
    <row r="92" spans="1:16">
      <c r="A92" s="35"/>
      <c r="B92" s="26"/>
      <c r="C92" s="18"/>
      <c r="D92" s="36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29"/>
      <c r="B93" s="29"/>
      <c r="C93" s="29"/>
      <c r="D93" s="30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1:16">
      <c r="A94" s="29"/>
      <c r="B94" s="29"/>
      <c r="C94" s="29"/>
      <c r="D94" s="30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</row>
    <row r="95" spans="1:16">
      <c r="A95" s="29" t="s">
        <v>246</v>
      </c>
      <c r="B95" s="29"/>
      <c r="C95" s="29"/>
      <c r="D95" s="3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</row>
    <row r="96" spans="1:16">
      <c r="A96" s="44" t="s">
        <v>0</v>
      </c>
      <c r="B96" s="44" t="s">
        <v>7</v>
      </c>
      <c r="C96" s="44" t="s">
        <v>2</v>
      </c>
      <c r="D96" s="46" t="s">
        <v>233</v>
      </c>
      <c r="E96" s="31" t="s">
        <v>6</v>
      </c>
      <c r="F96" s="31" t="s">
        <v>222</v>
      </c>
      <c r="G96" s="31" t="s">
        <v>4</v>
      </c>
      <c r="H96" s="31" t="s">
        <v>14</v>
      </c>
      <c r="I96" s="31" t="s">
        <v>5</v>
      </c>
      <c r="J96" s="48" t="s">
        <v>234</v>
      </c>
      <c r="K96" s="33" t="s">
        <v>223</v>
      </c>
      <c r="L96" s="48" t="s">
        <v>235</v>
      </c>
      <c r="M96" s="48" t="s">
        <v>13</v>
      </c>
      <c r="N96" s="50" t="s">
        <v>236</v>
      </c>
      <c r="O96" s="50" t="s">
        <v>224</v>
      </c>
      <c r="P96" s="50" t="s">
        <v>237</v>
      </c>
    </row>
    <row r="97" spans="1:16">
      <c r="A97" s="45"/>
      <c r="B97" s="45"/>
      <c r="C97" s="45"/>
      <c r="D97" s="47"/>
      <c r="E97" s="31">
        <v>1156950</v>
      </c>
      <c r="F97" s="31">
        <v>5000</v>
      </c>
      <c r="G97" s="31">
        <v>10000</v>
      </c>
      <c r="H97" s="31">
        <v>10000</v>
      </c>
      <c r="I97" s="31">
        <v>15000</v>
      </c>
      <c r="J97" s="49"/>
      <c r="K97" s="34">
        <v>30000</v>
      </c>
      <c r="L97" s="49"/>
      <c r="M97" s="49"/>
      <c r="N97" s="51"/>
      <c r="O97" s="51"/>
      <c r="P97" s="51"/>
    </row>
    <row r="98" spans="1:16">
      <c r="A98" s="35">
        <v>1</v>
      </c>
      <c r="B98" s="26" t="s">
        <v>62</v>
      </c>
      <c r="C98" s="21" t="s">
        <v>40</v>
      </c>
      <c r="D98" s="36">
        <v>26</v>
      </c>
      <c r="E98" s="31">
        <v>1156950</v>
      </c>
      <c r="F98" s="37">
        <f t="shared" ref="F98" si="28">D98*F97</f>
        <v>130000</v>
      </c>
      <c r="G98" s="37">
        <f>D98*17500</f>
        <v>455000</v>
      </c>
      <c r="H98" s="37">
        <f t="shared" ref="H98" si="29">D98*H97</f>
        <v>260000</v>
      </c>
      <c r="I98" s="31">
        <v>75000</v>
      </c>
      <c r="J98" s="37">
        <v>220695</v>
      </c>
      <c r="K98" s="37">
        <v>0</v>
      </c>
      <c r="L98" s="37">
        <v>47300</v>
      </c>
      <c r="M98" s="38">
        <f t="shared" ref="M98:M100" si="30">SUM(E98:L98)</f>
        <v>2344945</v>
      </c>
      <c r="N98" s="37">
        <v>0</v>
      </c>
      <c r="O98" s="37">
        <v>0</v>
      </c>
      <c r="P98" s="38">
        <f t="shared" ref="P98:P100" si="31">SUM(M98-N98)+O98</f>
        <v>2344945</v>
      </c>
    </row>
    <row r="99" spans="1:16">
      <c r="A99" s="35">
        <f>A98+1</f>
        <v>2</v>
      </c>
      <c r="B99" s="27" t="s">
        <v>216</v>
      </c>
      <c r="C99" s="19" t="s">
        <v>80</v>
      </c>
      <c r="D99" s="36">
        <v>21</v>
      </c>
      <c r="E99" s="31">
        <v>1156950</v>
      </c>
      <c r="F99" s="37">
        <f>D99*F97</f>
        <v>105000</v>
      </c>
      <c r="G99" s="37">
        <f>D99*G97</f>
        <v>210000</v>
      </c>
      <c r="H99" s="37">
        <f>D99*H97</f>
        <v>210000</v>
      </c>
      <c r="I99" s="31">
        <v>15000</v>
      </c>
      <c r="J99" s="38">
        <v>0</v>
      </c>
      <c r="K99" s="38">
        <v>0</v>
      </c>
      <c r="L99" s="38">
        <v>0</v>
      </c>
      <c r="M99" s="38">
        <f t="shared" si="30"/>
        <v>1696950</v>
      </c>
      <c r="N99" s="37">
        <v>195325</v>
      </c>
      <c r="O99" s="37">
        <v>0</v>
      </c>
      <c r="P99" s="38">
        <f t="shared" si="31"/>
        <v>1501625</v>
      </c>
    </row>
    <row r="100" spans="1:16">
      <c r="A100" s="35">
        <f t="shared" ref="A100" si="32">A99+1</f>
        <v>3</v>
      </c>
      <c r="B100" s="26" t="s">
        <v>76</v>
      </c>
      <c r="C100" s="21" t="s">
        <v>39</v>
      </c>
      <c r="D100" s="36">
        <v>25</v>
      </c>
      <c r="E100" s="31">
        <v>1156950</v>
      </c>
      <c r="F100" s="37">
        <f>D100*F97</f>
        <v>125000</v>
      </c>
      <c r="G100" s="37">
        <f>D100*G97</f>
        <v>250000</v>
      </c>
      <c r="H100" s="37">
        <f>D100*H97</f>
        <v>250000</v>
      </c>
      <c r="I100" s="31">
        <v>15000</v>
      </c>
      <c r="J100" s="38">
        <v>0</v>
      </c>
      <c r="K100" s="37">
        <v>0</v>
      </c>
      <c r="L100" s="37">
        <v>42875</v>
      </c>
      <c r="M100" s="38">
        <f t="shared" si="30"/>
        <v>1839825</v>
      </c>
      <c r="N100" s="37">
        <v>39065</v>
      </c>
      <c r="O100" s="37">
        <v>0</v>
      </c>
      <c r="P100" s="38">
        <f t="shared" si="31"/>
        <v>1800760</v>
      </c>
    </row>
    <row r="101" spans="1:16">
      <c r="A101" s="35"/>
      <c r="B101" s="26"/>
      <c r="C101" s="17"/>
      <c r="D101" s="36"/>
      <c r="E101" s="37"/>
      <c r="F101" s="37"/>
      <c r="G101" s="37"/>
      <c r="H101" s="37"/>
      <c r="I101" s="37"/>
      <c r="J101" s="37"/>
      <c r="K101" s="37"/>
      <c r="L101" s="37"/>
      <c r="M101" s="38"/>
      <c r="N101" s="37"/>
      <c r="O101" s="37"/>
      <c r="P101" s="38"/>
    </row>
    <row r="102" spans="1:16">
      <c r="A102" s="29"/>
      <c r="B102" s="29"/>
      <c r="C102" s="29"/>
      <c r="D102" s="30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</row>
    <row r="103" spans="1:16">
      <c r="A103" s="29"/>
      <c r="B103" s="29"/>
      <c r="C103" s="29"/>
      <c r="D103" s="30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</row>
    <row r="104" spans="1:16">
      <c r="A104" s="29" t="s">
        <v>247</v>
      </c>
      <c r="B104" s="29"/>
      <c r="C104" s="29"/>
      <c r="D104" s="30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</row>
    <row r="105" spans="1:16">
      <c r="A105" s="44" t="s">
        <v>0</v>
      </c>
      <c r="B105" s="44" t="s">
        <v>7</v>
      </c>
      <c r="C105" s="44" t="s">
        <v>2</v>
      </c>
      <c r="D105" s="46" t="s">
        <v>233</v>
      </c>
      <c r="E105" s="31" t="s">
        <v>6</v>
      </c>
      <c r="F105" s="31" t="s">
        <v>222</v>
      </c>
      <c r="G105" s="31" t="s">
        <v>4</v>
      </c>
      <c r="H105" s="31" t="s">
        <v>14</v>
      </c>
      <c r="I105" s="31" t="s">
        <v>5</v>
      </c>
      <c r="J105" s="48" t="s">
        <v>234</v>
      </c>
      <c r="K105" s="33" t="s">
        <v>223</v>
      </c>
      <c r="L105" s="48" t="s">
        <v>235</v>
      </c>
      <c r="M105" s="48" t="s">
        <v>13</v>
      </c>
      <c r="N105" s="50" t="s">
        <v>236</v>
      </c>
      <c r="O105" s="50" t="s">
        <v>224</v>
      </c>
      <c r="P105" s="50" t="s">
        <v>237</v>
      </c>
    </row>
    <row r="106" spans="1:16">
      <c r="A106" s="45"/>
      <c r="B106" s="45"/>
      <c r="C106" s="45"/>
      <c r="D106" s="47"/>
      <c r="E106" s="31">
        <v>1350000</v>
      </c>
      <c r="F106" s="31">
        <v>7500</v>
      </c>
      <c r="G106" s="31">
        <v>10000</v>
      </c>
      <c r="H106" s="31">
        <v>10000</v>
      </c>
      <c r="I106" s="31">
        <v>15000</v>
      </c>
      <c r="J106" s="49"/>
      <c r="K106" s="34">
        <v>30000</v>
      </c>
      <c r="L106" s="49"/>
      <c r="M106" s="49"/>
      <c r="N106" s="51"/>
      <c r="O106" s="51"/>
      <c r="P106" s="51"/>
    </row>
    <row r="107" spans="1:16">
      <c r="A107" s="35">
        <v>1</v>
      </c>
      <c r="B107" s="26" t="s">
        <v>55</v>
      </c>
      <c r="C107" s="21" t="s">
        <v>43</v>
      </c>
      <c r="D107" s="36">
        <v>25</v>
      </c>
      <c r="E107" s="31">
        <v>1350000</v>
      </c>
      <c r="F107" s="37">
        <f t="shared" ref="F107" si="33">D107*F106</f>
        <v>187500</v>
      </c>
      <c r="G107" s="37">
        <f t="shared" ref="G107" si="34">D107*G106</f>
        <v>250000</v>
      </c>
      <c r="H107" s="37">
        <f t="shared" ref="H107" si="35">D107*H106</f>
        <v>250000</v>
      </c>
      <c r="I107" s="31">
        <v>15000</v>
      </c>
      <c r="J107" s="38">
        <v>0</v>
      </c>
      <c r="K107" s="37">
        <v>0</v>
      </c>
      <c r="L107" s="37">
        <v>22000</v>
      </c>
      <c r="M107" s="38">
        <f t="shared" ref="M107" si="36">SUM(E107:L107)</f>
        <v>2074500</v>
      </c>
      <c r="N107" s="37">
        <v>45500</v>
      </c>
      <c r="O107" s="37">
        <v>0</v>
      </c>
      <c r="P107" s="38">
        <f t="shared" ref="P107" si="37">SUM(M107-N107)+O107</f>
        <v>2029000</v>
      </c>
    </row>
    <row r="108" spans="1:16">
      <c r="A108" s="35"/>
      <c r="B108" s="26"/>
      <c r="C108" s="18"/>
      <c r="D108" s="36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29"/>
      <c r="B109" s="29"/>
      <c r="C109" s="29"/>
      <c r="D109" s="30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</row>
    <row r="110" spans="1:16">
      <c r="A110" s="29"/>
      <c r="B110" s="29"/>
      <c r="C110" s="29"/>
      <c r="D110" s="30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</row>
    <row r="111" spans="1:16">
      <c r="A111" s="29"/>
      <c r="B111" s="29"/>
      <c r="C111" s="29"/>
      <c r="D111" s="30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</row>
    <row r="112" spans="1:16">
      <c r="A112" s="29"/>
      <c r="B112" s="29"/>
      <c r="C112" s="29"/>
      <c r="D112" s="30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</row>
    <row r="113" spans="1:16">
      <c r="A113" s="29"/>
      <c r="B113" s="29"/>
      <c r="C113" s="29"/>
      <c r="D113" s="30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</row>
    <row r="114" spans="1:16">
      <c r="A114" s="29"/>
      <c r="B114" s="29"/>
      <c r="C114" s="29"/>
      <c r="D114" s="30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</row>
    <row r="115" spans="1:16">
      <c r="A115" s="29"/>
      <c r="B115" s="29"/>
      <c r="C115" s="29"/>
      <c r="D115" s="30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</row>
    <row r="116" spans="1:16">
      <c r="A116" s="29"/>
      <c r="B116" s="29"/>
      <c r="C116" s="29"/>
      <c r="D116" s="3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</row>
    <row r="117" spans="1:16">
      <c r="A117" s="29"/>
      <c r="B117" s="29"/>
      <c r="C117" s="29"/>
      <c r="D117" s="30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</row>
    <row r="118" spans="1:16"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</row>
    <row r="119" spans="1:16"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</row>
    <row r="120" spans="1:16"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</row>
    <row r="121" spans="1:16"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</row>
    <row r="122" spans="1:16"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</row>
    <row r="123" spans="1:16"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</row>
    <row r="124" spans="1:16"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</row>
    <row r="125" spans="1:16"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</row>
    <row r="126" spans="1:16"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</row>
    <row r="127" spans="1:16"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</row>
    <row r="128" spans="1:16"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</row>
    <row r="129" spans="5:16"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</row>
    <row r="130" spans="5:16"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</row>
    <row r="131" spans="5:16"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</row>
    <row r="132" spans="5:16"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</row>
    <row r="133" spans="5:16"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</row>
    <row r="134" spans="5:16"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</row>
    <row r="135" spans="5:16"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</row>
    <row r="136" spans="5:16"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</row>
    <row r="137" spans="5:16"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</row>
    <row r="138" spans="5:16"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</row>
    <row r="139" spans="5:16"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</row>
    <row r="140" spans="5:16"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</row>
    <row r="141" spans="5:16"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</row>
    <row r="142" spans="5:16"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</row>
    <row r="143" spans="5:16"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</row>
    <row r="144" spans="5:16"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</row>
    <row r="145" spans="5:16"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</row>
    <row r="146" spans="5:16"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</row>
    <row r="147" spans="5:16"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</row>
    <row r="148" spans="5:16"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</row>
    <row r="149" spans="5:16"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</row>
    <row r="150" spans="5:16"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</row>
    <row r="151" spans="5:16"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</row>
    <row r="152" spans="5:16"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</row>
    <row r="153" spans="5:16"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</row>
    <row r="154" spans="5:16"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</row>
    <row r="155" spans="5:16"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</row>
    <row r="156" spans="5:16"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</row>
    <row r="157" spans="5:16"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</row>
    <row r="158" spans="5:16"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</row>
    <row r="159" spans="5:16"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</row>
    <row r="160" spans="5:16"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</row>
    <row r="161" spans="5:16"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</row>
    <row r="162" spans="5:16"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</row>
    <row r="163" spans="5:16"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</row>
    <row r="164" spans="5:16"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</row>
    <row r="165" spans="5:16"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</row>
    <row r="166" spans="5:16"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</row>
    <row r="167" spans="5:16"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</row>
    <row r="168" spans="5:16"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</row>
    <row r="169" spans="5:16"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</row>
    <row r="170" spans="5:16"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</row>
    <row r="171" spans="5:16"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</row>
    <row r="172" spans="5:16"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</row>
    <row r="173" spans="5:16"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</row>
    <row r="174" spans="5:16"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</row>
    <row r="175" spans="5:16"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</row>
    <row r="176" spans="5:16"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</row>
    <row r="177" spans="5:16"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</row>
    <row r="178" spans="5:16"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</row>
    <row r="179" spans="5:16"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</row>
    <row r="180" spans="5:16"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</row>
    <row r="181" spans="5:16"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</row>
    <row r="182" spans="5:16"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</row>
    <row r="183" spans="5:16"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</row>
  </sheetData>
  <mergeCells count="111">
    <mergeCell ref="L105:L106"/>
    <mergeCell ref="M105:M106"/>
    <mergeCell ref="N105:N106"/>
    <mergeCell ref="O105:O106"/>
    <mergeCell ref="P105:P106"/>
    <mergeCell ref="A105:A106"/>
    <mergeCell ref="B105:B106"/>
    <mergeCell ref="C105:C106"/>
    <mergeCell ref="D105:D106"/>
    <mergeCell ref="J105:J106"/>
    <mergeCell ref="L96:L97"/>
    <mergeCell ref="M96:M97"/>
    <mergeCell ref="N96:N97"/>
    <mergeCell ref="O96:O97"/>
    <mergeCell ref="P96:P97"/>
    <mergeCell ref="A96:A97"/>
    <mergeCell ref="B96:B97"/>
    <mergeCell ref="C96:C97"/>
    <mergeCell ref="D96:D97"/>
    <mergeCell ref="J96:J97"/>
    <mergeCell ref="L89:L90"/>
    <mergeCell ref="M89:M90"/>
    <mergeCell ref="N89:N90"/>
    <mergeCell ref="O89:O90"/>
    <mergeCell ref="P89:P90"/>
    <mergeCell ref="A89:A90"/>
    <mergeCell ref="B89:B90"/>
    <mergeCell ref="C89:C90"/>
    <mergeCell ref="D89:D90"/>
    <mergeCell ref="J89:J90"/>
    <mergeCell ref="L81:L82"/>
    <mergeCell ref="M81:M82"/>
    <mergeCell ref="N81:N82"/>
    <mergeCell ref="O81:O82"/>
    <mergeCell ref="P81:P82"/>
    <mergeCell ref="A81:A82"/>
    <mergeCell ref="B81:B82"/>
    <mergeCell ref="C81:C82"/>
    <mergeCell ref="D81:D82"/>
    <mergeCell ref="J81:J82"/>
    <mergeCell ref="L71:L72"/>
    <mergeCell ref="M71:M72"/>
    <mergeCell ref="N71:N72"/>
    <mergeCell ref="O71:O72"/>
    <mergeCell ref="P71:P72"/>
    <mergeCell ref="A71:A72"/>
    <mergeCell ref="B71:B72"/>
    <mergeCell ref="C71:C72"/>
    <mergeCell ref="D71:D72"/>
    <mergeCell ref="J71:J72"/>
    <mergeCell ref="L64:L65"/>
    <mergeCell ref="M64:M65"/>
    <mergeCell ref="N64:N65"/>
    <mergeCell ref="O64:O65"/>
    <mergeCell ref="P64:P65"/>
    <mergeCell ref="A64:A65"/>
    <mergeCell ref="B64:B65"/>
    <mergeCell ref="C64:C65"/>
    <mergeCell ref="D64:D65"/>
    <mergeCell ref="J64:J65"/>
    <mergeCell ref="L55:L56"/>
    <mergeCell ref="M55:M56"/>
    <mergeCell ref="N55:N56"/>
    <mergeCell ref="O55:O56"/>
    <mergeCell ref="P55:P56"/>
    <mergeCell ref="A55:A56"/>
    <mergeCell ref="B55:B56"/>
    <mergeCell ref="C55:C56"/>
    <mergeCell ref="D55:D56"/>
    <mergeCell ref="J55:J56"/>
    <mergeCell ref="L47:L48"/>
    <mergeCell ref="M47:M48"/>
    <mergeCell ref="N47:N48"/>
    <mergeCell ref="O47:O48"/>
    <mergeCell ref="P47:P48"/>
    <mergeCell ref="A47:A48"/>
    <mergeCell ref="B47:B48"/>
    <mergeCell ref="C47:C48"/>
    <mergeCell ref="D47:D48"/>
    <mergeCell ref="J47:J48"/>
    <mergeCell ref="L40:L41"/>
    <mergeCell ref="M40:M41"/>
    <mergeCell ref="N40:N41"/>
    <mergeCell ref="O40:O41"/>
    <mergeCell ref="P40:P41"/>
    <mergeCell ref="A40:A41"/>
    <mergeCell ref="B40:B41"/>
    <mergeCell ref="C40:C41"/>
    <mergeCell ref="D40:D41"/>
    <mergeCell ref="J40:J41"/>
    <mergeCell ref="L31:L32"/>
    <mergeCell ref="M31:M32"/>
    <mergeCell ref="N31:N32"/>
    <mergeCell ref="O31:O32"/>
    <mergeCell ref="P31:P32"/>
    <mergeCell ref="A31:A32"/>
    <mergeCell ref="B31:B32"/>
    <mergeCell ref="C31:C32"/>
    <mergeCell ref="D31:D32"/>
    <mergeCell ref="J31:J32"/>
    <mergeCell ref="A1:P1"/>
    <mergeCell ref="A5:A6"/>
    <mergeCell ref="B5:B6"/>
    <mergeCell ref="C5:C6"/>
    <mergeCell ref="D5:D6"/>
    <mergeCell ref="J5:J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showGridLines="0"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sqref="A1:XFD1048576"/>
    </sheetView>
  </sheetViews>
  <sheetFormatPr defaultRowHeight="15"/>
  <cols>
    <col min="1" max="1" width="7.28515625" style="1" customWidth="1"/>
    <col min="2" max="2" width="22.140625" customWidth="1"/>
    <col min="3" max="3" width="38" customWidth="1"/>
    <col min="4" max="4" width="12.85546875" style="2" customWidth="1"/>
    <col min="5" max="5" width="25.7109375" customWidth="1"/>
    <col min="6" max="6" width="21.5703125" customWidth="1"/>
    <col min="7" max="7" width="60.85546875" customWidth="1"/>
  </cols>
  <sheetData>
    <row r="1" spans="1:7">
      <c r="A1" s="3" t="s">
        <v>11</v>
      </c>
    </row>
    <row r="2" spans="1:7">
      <c r="A2" s="3" t="s">
        <v>250</v>
      </c>
    </row>
    <row r="4" spans="1:7">
      <c r="A4" s="11" t="s">
        <v>0</v>
      </c>
      <c r="B4" s="11" t="s">
        <v>1</v>
      </c>
      <c r="C4" s="11" t="s">
        <v>2</v>
      </c>
      <c r="D4" s="11" t="s">
        <v>3</v>
      </c>
      <c r="E4" s="11" t="s">
        <v>8</v>
      </c>
      <c r="F4" s="11" t="s">
        <v>9</v>
      </c>
      <c r="G4" s="11" t="s">
        <v>10</v>
      </c>
    </row>
    <row r="5" spans="1:7" ht="16.5" customHeight="1">
      <c r="A5" s="12">
        <v>1</v>
      </c>
      <c r="B5" s="4" t="s">
        <v>48</v>
      </c>
      <c r="C5" s="5" t="s">
        <v>24</v>
      </c>
      <c r="D5" s="11" t="s">
        <v>15</v>
      </c>
      <c r="E5" s="13" t="s">
        <v>192</v>
      </c>
      <c r="F5" s="11" t="s">
        <v>251</v>
      </c>
      <c r="G5" s="11" t="s">
        <v>194</v>
      </c>
    </row>
    <row r="6" spans="1:7" ht="16.5" customHeight="1">
      <c r="A6" s="11">
        <f t="shared" ref="A6:A49" si="0">A5+1</f>
        <v>2</v>
      </c>
      <c r="B6" s="10" t="s">
        <v>206</v>
      </c>
      <c r="C6" s="6" t="s">
        <v>81</v>
      </c>
      <c r="D6" s="11" t="s">
        <v>88</v>
      </c>
      <c r="E6" s="12" t="s">
        <v>162</v>
      </c>
      <c r="F6" s="11" t="s">
        <v>218</v>
      </c>
      <c r="G6" s="11" t="s">
        <v>92</v>
      </c>
    </row>
    <row r="7" spans="1:7" ht="16.5" customHeight="1">
      <c r="A7" s="11">
        <f t="shared" si="0"/>
        <v>3</v>
      </c>
      <c r="B7" s="4" t="s">
        <v>49</v>
      </c>
      <c r="C7" s="7" t="s">
        <v>38</v>
      </c>
      <c r="D7" s="11" t="s">
        <v>15</v>
      </c>
      <c r="E7" s="13" t="s">
        <v>134</v>
      </c>
      <c r="F7" s="11" t="s">
        <v>135</v>
      </c>
      <c r="G7" s="11" t="s">
        <v>93</v>
      </c>
    </row>
    <row r="8" spans="1:7" ht="16.5" customHeight="1">
      <c r="A8" s="11">
        <f t="shared" si="0"/>
        <v>4</v>
      </c>
      <c r="B8" s="4" t="s">
        <v>50</v>
      </c>
      <c r="C8" s="8" t="s">
        <v>27</v>
      </c>
      <c r="D8" s="11" t="s">
        <v>15</v>
      </c>
      <c r="E8" s="13" t="s">
        <v>203</v>
      </c>
      <c r="F8" s="11" t="s">
        <v>204</v>
      </c>
      <c r="G8" s="11" t="s">
        <v>94</v>
      </c>
    </row>
    <row r="9" spans="1:7" ht="16.5" customHeight="1">
      <c r="A9" s="11">
        <f t="shared" si="0"/>
        <v>5</v>
      </c>
      <c r="B9" s="10" t="s">
        <v>207</v>
      </c>
      <c r="C9" s="6" t="s">
        <v>82</v>
      </c>
      <c r="D9" s="11" t="s">
        <v>88</v>
      </c>
      <c r="E9" s="12" t="s">
        <v>163</v>
      </c>
      <c r="F9" s="11" t="s">
        <v>228</v>
      </c>
      <c r="G9" s="11" t="s">
        <v>95</v>
      </c>
    </row>
    <row r="10" spans="1:7" ht="16.5" customHeight="1">
      <c r="A10" s="11">
        <f t="shared" si="0"/>
        <v>6</v>
      </c>
      <c r="B10" s="4" t="s">
        <v>51</v>
      </c>
      <c r="C10" s="9" t="s">
        <v>96</v>
      </c>
      <c r="D10" s="11" t="s">
        <v>15</v>
      </c>
      <c r="E10" s="13" t="s">
        <v>193</v>
      </c>
      <c r="F10" s="11" t="s">
        <v>252</v>
      </c>
      <c r="G10" s="11" t="s">
        <v>97</v>
      </c>
    </row>
    <row r="11" spans="1:7" ht="16.5" customHeight="1">
      <c r="A11" s="11">
        <f t="shared" si="0"/>
        <v>7</v>
      </c>
      <c r="B11" s="10" t="s">
        <v>47</v>
      </c>
      <c r="C11" s="7" t="s">
        <v>16</v>
      </c>
      <c r="D11" s="11" t="s">
        <v>15</v>
      </c>
      <c r="E11" s="12" t="s">
        <v>164</v>
      </c>
      <c r="F11" s="12" t="s">
        <v>205</v>
      </c>
      <c r="G11" s="11" t="s">
        <v>98</v>
      </c>
    </row>
    <row r="12" spans="1:7" ht="16.5" customHeight="1">
      <c r="A12" s="12">
        <f t="shared" si="0"/>
        <v>8</v>
      </c>
      <c r="B12" s="14" t="s">
        <v>214</v>
      </c>
      <c r="C12" s="6" t="s">
        <v>130</v>
      </c>
      <c r="D12" s="11" t="s">
        <v>15</v>
      </c>
      <c r="E12" s="12" t="s">
        <v>199</v>
      </c>
      <c r="F12" s="11"/>
      <c r="G12" s="15" t="s">
        <v>131</v>
      </c>
    </row>
    <row r="13" spans="1:7" ht="16.5" customHeight="1">
      <c r="A13" s="12">
        <f t="shared" si="0"/>
        <v>9</v>
      </c>
      <c r="B13" s="14" t="s">
        <v>215</v>
      </c>
      <c r="C13" s="6" t="s">
        <v>195</v>
      </c>
      <c r="D13" s="11" t="s">
        <v>15</v>
      </c>
      <c r="E13" s="12" t="s">
        <v>196</v>
      </c>
      <c r="F13" s="11"/>
      <c r="G13" s="15" t="s">
        <v>197</v>
      </c>
    </row>
    <row r="14" spans="1:7" ht="16.5" customHeight="1">
      <c r="A14" s="12">
        <f t="shared" si="0"/>
        <v>10</v>
      </c>
      <c r="B14" s="23" t="s">
        <v>216</v>
      </c>
      <c r="C14" s="6" t="s">
        <v>80</v>
      </c>
      <c r="D14" s="11" t="s">
        <v>15</v>
      </c>
      <c r="E14" s="13" t="s">
        <v>220</v>
      </c>
      <c r="F14" s="11"/>
      <c r="G14" s="11" t="s">
        <v>99</v>
      </c>
    </row>
    <row r="15" spans="1:7" ht="16.5" customHeight="1">
      <c r="A15" s="12">
        <f t="shared" si="0"/>
        <v>11</v>
      </c>
      <c r="B15" s="25" t="s">
        <v>227</v>
      </c>
      <c r="C15" s="22" t="s">
        <v>221</v>
      </c>
      <c r="D15" s="11" t="s">
        <v>15</v>
      </c>
      <c r="E15" s="13" t="s">
        <v>225</v>
      </c>
      <c r="F15" s="11"/>
      <c r="G15" s="11" t="s">
        <v>226</v>
      </c>
    </row>
    <row r="16" spans="1:7" ht="16.5" customHeight="1">
      <c r="A16" s="12">
        <f t="shared" si="0"/>
        <v>12</v>
      </c>
      <c r="B16" s="24" t="s">
        <v>52</v>
      </c>
      <c r="C16" s="7" t="s">
        <v>34</v>
      </c>
      <c r="D16" s="11" t="s">
        <v>15</v>
      </c>
      <c r="E16" s="13" t="s">
        <v>151</v>
      </c>
      <c r="F16" s="11" t="s">
        <v>152</v>
      </c>
      <c r="G16" s="11" t="s">
        <v>100</v>
      </c>
    </row>
    <row r="17" spans="1:7" ht="16.5" customHeight="1">
      <c r="A17" s="12">
        <f t="shared" si="0"/>
        <v>13</v>
      </c>
      <c r="B17" s="4" t="s">
        <v>54</v>
      </c>
      <c r="C17" s="7" t="s">
        <v>36</v>
      </c>
      <c r="D17" s="11" t="s">
        <v>15</v>
      </c>
      <c r="E17" s="13" t="s">
        <v>149</v>
      </c>
      <c r="F17" s="11" t="s">
        <v>150</v>
      </c>
      <c r="G17" s="11" t="s">
        <v>102</v>
      </c>
    </row>
    <row r="18" spans="1:7" ht="16.5" customHeight="1">
      <c r="A18" s="12">
        <f t="shared" si="0"/>
        <v>14</v>
      </c>
      <c r="B18" s="10" t="s">
        <v>209</v>
      </c>
      <c r="C18" s="6" t="s">
        <v>86</v>
      </c>
      <c r="D18" s="11" t="s">
        <v>15</v>
      </c>
      <c r="E18" s="12" t="s">
        <v>165</v>
      </c>
      <c r="F18" s="12" t="s">
        <v>166</v>
      </c>
      <c r="G18" s="11" t="s">
        <v>103</v>
      </c>
    </row>
    <row r="19" spans="1:7" ht="16.5" customHeight="1">
      <c r="A19" s="12">
        <f t="shared" si="0"/>
        <v>15</v>
      </c>
      <c r="B19" s="4" t="s">
        <v>55</v>
      </c>
      <c r="C19" s="7" t="s">
        <v>43</v>
      </c>
      <c r="D19" s="11" t="s">
        <v>15</v>
      </c>
      <c r="E19" s="13" t="s">
        <v>148</v>
      </c>
      <c r="F19" s="11"/>
      <c r="G19" s="15" t="s">
        <v>147</v>
      </c>
    </row>
    <row r="20" spans="1:7" ht="16.5" customHeight="1">
      <c r="A20" s="12">
        <f t="shared" si="0"/>
        <v>16</v>
      </c>
      <c r="B20" s="4" t="s">
        <v>56</v>
      </c>
      <c r="C20" s="7" t="s">
        <v>32</v>
      </c>
      <c r="D20" s="11" t="s">
        <v>15</v>
      </c>
      <c r="E20" s="13" t="s">
        <v>155</v>
      </c>
      <c r="F20" s="11" t="s">
        <v>231</v>
      </c>
      <c r="G20" s="11" t="s">
        <v>104</v>
      </c>
    </row>
    <row r="21" spans="1:7" ht="16.5" customHeight="1">
      <c r="A21" s="12">
        <f t="shared" si="0"/>
        <v>17</v>
      </c>
      <c r="B21" s="4" t="s">
        <v>57</v>
      </c>
      <c r="C21" s="8" t="s">
        <v>25</v>
      </c>
      <c r="D21" s="11" t="s">
        <v>15</v>
      </c>
      <c r="E21" s="12" t="s">
        <v>167</v>
      </c>
      <c r="F21" s="11" t="s">
        <v>168</v>
      </c>
      <c r="G21" s="11" t="s">
        <v>105</v>
      </c>
    </row>
    <row r="22" spans="1:7" ht="16.5" customHeight="1">
      <c r="A22" s="12">
        <f t="shared" si="0"/>
        <v>18</v>
      </c>
      <c r="B22" s="4" t="s">
        <v>58</v>
      </c>
      <c r="C22" s="8" t="s">
        <v>28</v>
      </c>
      <c r="D22" s="11" t="s">
        <v>15</v>
      </c>
      <c r="E22" s="13" t="s">
        <v>198</v>
      </c>
      <c r="F22" s="11"/>
      <c r="G22" s="11" t="s">
        <v>106</v>
      </c>
    </row>
    <row r="23" spans="1:7" ht="16.5" customHeight="1">
      <c r="A23" s="12">
        <f t="shared" si="0"/>
        <v>19</v>
      </c>
      <c r="B23" s="4" t="s">
        <v>59</v>
      </c>
      <c r="C23" s="8" t="s">
        <v>26</v>
      </c>
      <c r="D23" s="11" t="s">
        <v>15</v>
      </c>
      <c r="E23" s="12" t="s">
        <v>169</v>
      </c>
      <c r="F23" s="11" t="s">
        <v>170</v>
      </c>
      <c r="G23" s="11" t="s">
        <v>107</v>
      </c>
    </row>
    <row r="24" spans="1:7" ht="16.5" customHeight="1">
      <c r="A24" s="12">
        <f t="shared" si="0"/>
        <v>20</v>
      </c>
      <c r="B24" s="10" t="s">
        <v>210</v>
      </c>
      <c r="C24" s="6" t="s">
        <v>84</v>
      </c>
      <c r="D24" s="11" t="s">
        <v>15</v>
      </c>
      <c r="E24" s="12" t="s">
        <v>171</v>
      </c>
      <c r="F24" s="11" t="s">
        <v>172</v>
      </c>
      <c r="G24" s="15" t="s">
        <v>108</v>
      </c>
    </row>
    <row r="25" spans="1:7" ht="16.5" customHeight="1">
      <c r="A25" s="12">
        <f t="shared" si="0"/>
        <v>21</v>
      </c>
      <c r="B25" s="4" t="s">
        <v>60</v>
      </c>
      <c r="C25" s="7" t="s">
        <v>31</v>
      </c>
      <c r="D25" s="11" t="s">
        <v>15</v>
      </c>
      <c r="E25" s="13" t="s">
        <v>141</v>
      </c>
      <c r="F25" s="11" t="s">
        <v>142</v>
      </c>
      <c r="G25" s="11" t="s">
        <v>109</v>
      </c>
    </row>
    <row r="26" spans="1:7" ht="16.5" customHeight="1">
      <c r="A26" s="12">
        <f t="shared" si="0"/>
        <v>22</v>
      </c>
      <c r="B26" s="10" t="s">
        <v>61</v>
      </c>
      <c r="C26" s="8" t="s">
        <v>17</v>
      </c>
      <c r="D26" s="11" t="s">
        <v>89</v>
      </c>
      <c r="E26" s="12" t="s">
        <v>173</v>
      </c>
      <c r="F26" s="11"/>
      <c r="G26" s="11" t="s">
        <v>110</v>
      </c>
    </row>
    <row r="27" spans="1:7" ht="16.5" customHeight="1">
      <c r="A27" s="12">
        <f t="shared" si="0"/>
        <v>23</v>
      </c>
      <c r="B27" s="4" t="s">
        <v>62</v>
      </c>
      <c r="C27" s="7" t="s">
        <v>40</v>
      </c>
      <c r="D27" s="11" t="s">
        <v>89</v>
      </c>
      <c r="E27" s="13" t="s">
        <v>90</v>
      </c>
      <c r="F27" s="11" t="s">
        <v>249</v>
      </c>
      <c r="G27" s="11" t="s">
        <v>91</v>
      </c>
    </row>
    <row r="28" spans="1:7" ht="16.5" customHeight="1">
      <c r="A28" s="12">
        <f t="shared" si="0"/>
        <v>24</v>
      </c>
      <c r="B28" s="4" t="s">
        <v>79</v>
      </c>
      <c r="C28" s="7" t="s">
        <v>29</v>
      </c>
      <c r="D28" s="11" t="s">
        <v>15</v>
      </c>
      <c r="E28" s="13" t="s">
        <v>139</v>
      </c>
      <c r="F28" s="11" t="s">
        <v>140</v>
      </c>
      <c r="G28" s="11" t="s">
        <v>111</v>
      </c>
    </row>
    <row r="29" spans="1:7" ht="16.5" customHeight="1">
      <c r="A29" s="12">
        <f t="shared" si="0"/>
        <v>25</v>
      </c>
      <c r="B29" s="10" t="s">
        <v>211</v>
      </c>
      <c r="C29" s="6" t="s">
        <v>85</v>
      </c>
      <c r="D29" s="11" t="s">
        <v>15</v>
      </c>
      <c r="E29" s="12" t="s">
        <v>174</v>
      </c>
      <c r="F29" s="11" t="s">
        <v>175</v>
      </c>
      <c r="G29" s="15" t="s">
        <v>112</v>
      </c>
    </row>
    <row r="30" spans="1:7" ht="16.5" customHeight="1">
      <c r="A30" s="12">
        <f t="shared" si="0"/>
        <v>26</v>
      </c>
      <c r="B30" s="4" t="s">
        <v>63</v>
      </c>
      <c r="C30" s="7" t="s">
        <v>18</v>
      </c>
      <c r="D30" s="11" t="s">
        <v>15</v>
      </c>
      <c r="E30" s="12" t="s">
        <v>176</v>
      </c>
      <c r="F30" s="11" t="s">
        <v>177</v>
      </c>
      <c r="G30" s="11" t="s">
        <v>200</v>
      </c>
    </row>
    <row r="31" spans="1:7" ht="16.5" customHeight="1">
      <c r="A31" s="12">
        <f t="shared" si="0"/>
        <v>27</v>
      </c>
      <c r="B31" s="10" t="s">
        <v>212</v>
      </c>
      <c r="C31" s="6" t="s">
        <v>87</v>
      </c>
      <c r="D31" s="11" t="s">
        <v>15</v>
      </c>
      <c r="E31" s="12" t="s">
        <v>178</v>
      </c>
      <c r="F31" s="11" t="s">
        <v>179</v>
      </c>
      <c r="G31" s="11" t="s">
        <v>113</v>
      </c>
    </row>
    <row r="32" spans="1:7" ht="16.5" customHeight="1">
      <c r="A32" s="12">
        <f t="shared" si="0"/>
        <v>28</v>
      </c>
      <c r="B32" s="4" t="s">
        <v>64</v>
      </c>
      <c r="C32" s="7" t="s">
        <v>41</v>
      </c>
      <c r="D32" s="11" t="s">
        <v>15</v>
      </c>
      <c r="E32" s="13" t="s">
        <v>156</v>
      </c>
      <c r="F32" s="11" t="s">
        <v>157</v>
      </c>
      <c r="G32" s="11" t="s">
        <v>114</v>
      </c>
    </row>
    <row r="33" spans="1:7" ht="16.5" customHeight="1">
      <c r="A33" s="12">
        <f t="shared" si="0"/>
        <v>29</v>
      </c>
      <c r="B33" s="4" t="s">
        <v>65</v>
      </c>
      <c r="C33" s="7" t="s">
        <v>45</v>
      </c>
      <c r="D33" s="11" t="s">
        <v>15</v>
      </c>
      <c r="E33" s="13" t="s">
        <v>217</v>
      </c>
      <c r="F33" s="11"/>
      <c r="G33" s="11" t="s">
        <v>115</v>
      </c>
    </row>
    <row r="34" spans="1:7" ht="16.5" customHeight="1">
      <c r="A34" s="12">
        <f t="shared" si="0"/>
        <v>30</v>
      </c>
      <c r="B34" s="4" t="s">
        <v>66</v>
      </c>
      <c r="C34" s="7" t="s">
        <v>20</v>
      </c>
      <c r="D34" s="11" t="s">
        <v>15</v>
      </c>
      <c r="E34" s="12" t="s">
        <v>180</v>
      </c>
      <c r="F34" s="11" t="s">
        <v>181</v>
      </c>
      <c r="G34" s="15" t="s">
        <v>116</v>
      </c>
    </row>
    <row r="35" spans="1:7" ht="16.5" customHeight="1">
      <c r="A35" s="12">
        <f t="shared" si="0"/>
        <v>31</v>
      </c>
      <c r="B35" s="4" t="s">
        <v>67</v>
      </c>
      <c r="C35" s="7" t="s">
        <v>35</v>
      </c>
      <c r="D35" s="11" t="s">
        <v>15</v>
      </c>
      <c r="E35" s="13" t="s">
        <v>136</v>
      </c>
      <c r="F35" s="11"/>
      <c r="G35" s="15" t="s">
        <v>117</v>
      </c>
    </row>
    <row r="36" spans="1:7" ht="16.5" customHeight="1">
      <c r="A36" s="12">
        <f t="shared" si="0"/>
        <v>32</v>
      </c>
      <c r="B36" s="4" t="s">
        <v>68</v>
      </c>
      <c r="C36" s="8" t="s">
        <v>22</v>
      </c>
      <c r="D36" s="11" t="s">
        <v>15</v>
      </c>
      <c r="E36" s="12" t="s">
        <v>182</v>
      </c>
      <c r="F36" s="11" t="s">
        <v>183</v>
      </c>
      <c r="G36" s="11" t="s">
        <v>118</v>
      </c>
    </row>
    <row r="37" spans="1:7" ht="16.5" customHeight="1">
      <c r="A37" s="12">
        <f t="shared" si="0"/>
        <v>33</v>
      </c>
      <c r="B37" s="10" t="s">
        <v>213</v>
      </c>
      <c r="C37" s="6" t="s">
        <v>83</v>
      </c>
      <c r="D37" s="11" t="s">
        <v>88</v>
      </c>
      <c r="E37" s="12" t="s">
        <v>184</v>
      </c>
      <c r="F37" s="11" t="s">
        <v>185</v>
      </c>
      <c r="G37" s="11" t="s">
        <v>119</v>
      </c>
    </row>
    <row r="38" spans="1:7" ht="16.5" customHeight="1">
      <c r="A38" s="12">
        <f t="shared" si="0"/>
        <v>34</v>
      </c>
      <c r="B38" s="4" t="s">
        <v>69</v>
      </c>
      <c r="C38" s="7" t="s">
        <v>33</v>
      </c>
      <c r="D38" s="11" t="s">
        <v>15</v>
      </c>
      <c r="E38" s="13" t="s">
        <v>158</v>
      </c>
      <c r="F38" s="11" t="s">
        <v>159</v>
      </c>
      <c r="G38" s="11" t="s">
        <v>120</v>
      </c>
    </row>
    <row r="39" spans="1:7" ht="15.75">
      <c r="A39" s="12">
        <f t="shared" si="0"/>
        <v>35</v>
      </c>
      <c r="B39" s="4" t="s">
        <v>70</v>
      </c>
      <c r="C39" s="7" t="s">
        <v>37</v>
      </c>
      <c r="D39" s="11" t="s">
        <v>15</v>
      </c>
      <c r="E39" s="13" t="s">
        <v>160</v>
      </c>
      <c r="F39" s="11" t="s">
        <v>161</v>
      </c>
      <c r="G39" s="11" t="s">
        <v>121</v>
      </c>
    </row>
    <row r="40" spans="1:7" ht="15.75">
      <c r="A40" s="12">
        <f t="shared" si="0"/>
        <v>36</v>
      </c>
      <c r="B40" s="4" t="s">
        <v>71</v>
      </c>
      <c r="C40" s="7" t="s">
        <v>44</v>
      </c>
      <c r="D40" s="11" t="s">
        <v>15</v>
      </c>
      <c r="E40" s="13" t="s">
        <v>201</v>
      </c>
      <c r="F40" s="11" t="s">
        <v>202</v>
      </c>
      <c r="G40" s="15" t="s">
        <v>122</v>
      </c>
    </row>
    <row r="41" spans="1:7" ht="15.75">
      <c r="A41" s="12">
        <f t="shared" si="0"/>
        <v>37</v>
      </c>
      <c r="B41" s="4" t="s">
        <v>72</v>
      </c>
      <c r="C41" s="8" t="s">
        <v>19</v>
      </c>
      <c r="D41" s="11" t="s">
        <v>15</v>
      </c>
      <c r="E41" s="12" t="s">
        <v>186</v>
      </c>
      <c r="F41" s="12" t="s">
        <v>187</v>
      </c>
      <c r="G41" s="11" t="s">
        <v>123</v>
      </c>
    </row>
    <row r="42" spans="1:7" ht="15.75">
      <c r="A42" s="12">
        <f t="shared" si="0"/>
        <v>38</v>
      </c>
      <c r="B42" s="4" t="s">
        <v>73</v>
      </c>
      <c r="C42" s="7" t="s">
        <v>30</v>
      </c>
      <c r="D42" s="11" t="s">
        <v>15</v>
      </c>
      <c r="E42" s="13" t="s">
        <v>133</v>
      </c>
      <c r="F42" s="11" t="s">
        <v>132</v>
      </c>
      <c r="G42" s="11" t="s">
        <v>124</v>
      </c>
    </row>
    <row r="43" spans="1:7" ht="15.75">
      <c r="A43" s="12">
        <f t="shared" si="0"/>
        <v>39</v>
      </c>
      <c r="B43" s="4" t="s">
        <v>53</v>
      </c>
      <c r="C43" s="7" t="s">
        <v>144</v>
      </c>
      <c r="D43" s="11" t="s">
        <v>15</v>
      </c>
      <c r="E43" s="13" t="s">
        <v>145</v>
      </c>
      <c r="F43" s="11" t="s">
        <v>146</v>
      </c>
      <c r="G43" s="15" t="s">
        <v>101</v>
      </c>
    </row>
    <row r="44" spans="1:7" ht="15.75">
      <c r="A44" s="12">
        <f t="shared" si="0"/>
        <v>40</v>
      </c>
      <c r="B44" s="4" t="s">
        <v>74</v>
      </c>
      <c r="C44" s="8" t="s">
        <v>23</v>
      </c>
      <c r="D44" s="11" t="s">
        <v>15</v>
      </c>
      <c r="E44" s="12" t="s">
        <v>188</v>
      </c>
      <c r="F44" s="11" t="s">
        <v>189</v>
      </c>
      <c r="G44" s="15" t="s">
        <v>125</v>
      </c>
    </row>
    <row r="45" spans="1:7" ht="15.75">
      <c r="A45" s="12">
        <f t="shared" si="0"/>
        <v>41</v>
      </c>
      <c r="B45" s="4" t="s">
        <v>75</v>
      </c>
      <c r="C45" s="7" t="s">
        <v>21</v>
      </c>
      <c r="D45" s="11" t="s">
        <v>15</v>
      </c>
      <c r="E45" s="12" t="s">
        <v>190</v>
      </c>
      <c r="F45" s="11" t="s">
        <v>191</v>
      </c>
      <c r="G45" s="11" t="s">
        <v>126</v>
      </c>
    </row>
    <row r="46" spans="1:7" ht="15.75">
      <c r="A46" s="12">
        <f t="shared" si="0"/>
        <v>42</v>
      </c>
      <c r="B46" s="4" t="s">
        <v>76</v>
      </c>
      <c r="C46" s="7" t="s">
        <v>39</v>
      </c>
      <c r="D46" s="11" t="s">
        <v>15</v>
      </c>
      <c r="E46" s="13" t="s">
        <v>143</v>
      </c>
      <c r="F46" s="11" t="s">
        <v>219</v>
      </c>
      <c r="G46" s="11" t="s">
        <v>127</v>
      </c>
    </row>
    <row r="47" spans="1:7" ht="15.75">
      <c r="A47" s="12">
        <f t="shared" si="0"/>
        <v>43</v>
      </c>
      <c r="B47" s="16" t="s">
        <v>208</v>
      </c>
      <c r="C47" s="6" t="s">
        <v>248</v>
      </c>
      <c r="D47" s="11" t="s">
        <v>15</v>
      </c>
      <c r="E47" s="13" t="s">
        <v>229</v>
      </c>
      <c r="F47" s="11"/>
      <c r="G47" s="11" t="s">
        <v>230</v>
      </c>
    </row>
    <row r="48" spans="1:7" ht="15.75">
      <c r="A48" s="12">
        <f t="shared" si="0"/>
        <v>44</v>
      </c>
      <c r="B48" s="4" t="s">
        <v>77</v>
      </c>
      <c r="C48" s="7" t="s">
        <v>42</v>
      </c>
      <c r="D48" s="11" t="s">
        <v>15</v>
      </c>
      <c r="E48" s="13" t="s">
        <v>137</v>
      </c>
      <c r="F48" s="11" t="s">
        <v>138</v>
      </c>
      <c r="G48" s="11" t="s">
        <v>129</v>
      </c>
    </row>
    <row r="49" spans="1:7" ht="15.75">
      <c r="A49" s="12">
        <f t="shared" si="0"/>
        <v>45</v>
      </c>
      <c r="B49" s="4" t="s">
        <v>78</v>
      </c>
      <c r="C49" s="7" t="s">
        <v>46</v>
      </c>
      <c r="D49" s="11" t="s">
        <v>15</v>
      </c>
      <c r="E49" s="13" t="s">
        <v>153</v>
      </c>
      <c r="F49" s="11" t="s">
        <v>154</v>
      </c>
      <c r="G49" s="15" t="s">
        <v>128</v>
      </c>
    </row>
  </sheetData>
  <sortState ref="A5:G49">
    <sortCondition ref="C5:C49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rekap gaji perinci</vt:lpstr>
      <vt:lpstr>data karyawan</vt:lpstr>
      <vt:lpstr>Sheet3</vt:lpstr>
      <vt:lpstr>Sheet1</vt:lpstr>
    </vt:vector>
  </TitlesOfParts>
  <Company>Kino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</dc:creator>
  <cp:lastModifiedBy>Rita</cp:lastModifiedBy>
  <dcterms:created xsi:type="dcterms:W3CDTF">2014-01-27T04:23:55Z</dcterms:created>
  <dcterms:modified xsi:type="dcterms:W3CDTF">2014-02-20T07:39:37Z</dcterms:modified>
</cp:coreProperties>
</file>