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 activeTab="1"/>
  </bookViews>
  <sheets>
    <sheet name="SLIP GAJI" sheetId="1" r:id="rId1"/>
    <sheet name="FORMAT TRANSFER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K1497" i="1"/>
  <c r="K1494"/>
  <c r="K1493"/>
  <c r="K1492"/>
  <c r="K1491"/>
  <c r="K1490"/>
  <c r="K1489"/>
  <c r="K1488"/>
  <c r="K1487"/>
  <c r="K1495" s="1"/>
  <c r="K1498" s="1"/>
  <c r="E1462"/>
  <c r="K1462" s="1"/>
  <c r="K1461"/>
  <c r="E1465" s="1"/>
  <c r="K1465" s="1"/>
  <c r="K1460"/>
  <c r="K1459"/>
  <c r="K1458"/>
  <c r="K1457"/>
  <c r="K1456"/>
  <c r="K1455"/>
  <c r="K1431"/>
  <c r="K1428"/>
  <c r="K1427"/>
  <c r="K1426"/>
  <c r="K1425"/>
  <c r="K1424"/>
  <c r="K1423"/>
  <c r="K1422"/>
  <c r="K1421"/>
  <c r="K1429" s="1"/>
  <c r="K1432" s="1"/>
  <c r="K1399"/>
  <c r="K1396"/>
  <c r="K1395"/>
  <c r="K1394"/>
  <c r="K1393"/>
  <c r="K1392"/>
  <c r="K1391"/>
  <c r="K1390"/>
  <c r="K1389"/>
  <c r="K1397" s="1"/>
  <c r="K1400" s="1"/>
  <c r="E1365"/>
  <c r="K1365" s="1"/>
  <c r="K1362"/>
  <c r="K1361"/>
  <c r="K1360"/>
  <c r="K1359"/>
  <c r="K1358"/>
  <c r="K1357"/>
  <c r="K1356"/>
  <c r="K1355"/>
  <c r="K1363" s="1"/>
  <c r="K1366" s="1"/>
  <c r="E1333"/>
  <c r="K1333" s="1"/>
  <c r="K1330"/>
  <c r="K1329"/>
  <c r="K1328"/>
  <c r="K1327"/>
  <c r="K1326"/>
  <c r="K1325"/>
  <c r="K1324"/>
  <c r="K1323"/>
  <c r="K1331" s="1"/>
  <c r="K1334" s="1"/>
  <c r="K1300"/>
  <c r="K1297"/>
  <c r="K1296"/>
  <c r="K1295"/>
  <c r="K1294"/>
  <c r="K1293"/>
  <c r="K1292"/>
  <c r="K1291"/>
  <c r="K1290"/>
  <c r="K1298" s="1"/>
  <c r="K1301" s="1"/>
  <c r="K1263"/>
  <c r="K1262"/>
  <c r="K1261"/>
  <c r="K1260"/>
  <c r="K1259"/>
  <c r="K1258"/>
  <c r="K1257"/>
  <c r="K1256"/>
  <c r="E1266" s="1"/>
  <c r="K1266" s="1"/>
  <c r="K1234"/>
  <c r="K1231"/>
  <c r="K1230"/>
  <c r="K1229"/>
  <c r="K1228"/>
  <c r="K1227"/>
  <c r="K1226"/>
  <c r="K1225"/>
  <c r="K1224"/>
  <c r="K1223"/>
  <c r="K1232" s="1"/>
  <c r="K1235" s="1"/>
  <c r="K1198"/>
  <c r="K1197"/>
  <c r="K1196"/>
  <c r="K1195"/>
  <c r="K1194"/>
  <c r="K1193"/>
  <c r="K1192"/>
  <c r="K1191"/>
  <c r="E1201" s="1"/>
  <c r="K1201" s="1"/>
  <c r="K1166"/>
  <c r="K1165"/>
  <c r="K1164"/>
  <c r="K1163"/>
  <c r="K1162"/>
  <c r="K1161"/>
  <c r="K1160"/>
  <c r="K1159"/>
  <c r="E1169" s="1"/>
  <c r="K1169" s="1"/>
  <c r="K1137"/>
  <c r="K1134"/>
  <c r="K1133"/>
  <c r="K1132"/>
  <c r="K1131"/>
  <c r="K1130"/>
  <c r="K1129"/>
  <c r="K1128"/>
  <c r="K1127"/>
  <c r="K1135" s="1"/>
  <c r="K1138" s="1"/>
  <c r="K1102"/>
  <c r="K1101"/>
  <c r="K1100"/>
  <c r="K1099"/>
  <c r="K1098"/>
  <c r="K1097"/>
  <c r="K1096"/>
  <c r="K1095"/>
  <c r="K1103" s="1"/>
  <c r="K1073"/>
  <c r="K1070"/>
  <c r="K1069"/>
  <c r="K1068"/>
  <c r="K1067"/>
  <c r="K1066"/>
  <c r="K1065"/>
  <c r="K1064"/>
  <c r="K1063"/>
  <c r="K1071" s="1"/>
  <c r="K1074" s="1"/>
  <c r="K1039"/>
  <c r="K1036"/>
  <c r="K1035"/>
  <c r="K1034"/>
  <c r="K1033"/>
  <c r="K1032"/>
  <c r="K1031"/>
  <c r="K1030"/>
  <c r="K1029"/>
  <c r="K1037" s="1"/>
  <c r="K1040" s="1"/>
  <c r="K1007"/>
  <c r="K1005"/>
  <c r="K1008" s="1"/>
  <c r="K1004"/>
  <c r="K1003"/>
  <c r="K1002"/>
  <c r="K1001"/>
  <c r="K1000"/>
  <c r="K999"/>
  <c r="K998"/>
  <c r="K997"/>
  <c r="K973"/>
  <c r="K970"/>
  <c r="K969"/>
  <c r="K968"/>
  <c r="K967"/>
  <c r="K966"/>
  <c r="K965"/>
  <c r="K964"/>
  <c r="K963"/>
  <c r="K971" s="1"/>
  <c r="K974" s="1"/>
  <c r="K940"/>
  <c r="E937"/>
  <c r="K937" s="1"/>
  <c r="K936"/>
  <c r="K935"/>
  <c r="K934"/>
  <c r="K933"/>
  <c r="K932"/>
  <c r="K931"/>
  <c r="K930"/>
  <c r="K938" s="1"/>
  <c r="K941" s="1"/>
  <c r="K906"/>
  <c r="E903"/>
  <c r="K903" s="1"/>
  <c r="K902"/>
  <c r="K901"/>
  <c r="K900"/>
  <c r="K899"/>
  <c r="K898"/>
  <c r="K897"/>
  <c r="K896"/>
  <c r="K874"/>
  <c r="K871"/>
  <c r="K870"/>
  <c r="K869"/>
  <c r="K868"/>
  <c r="K867"/>
  <c r="K866"/>
  <c r="K865"/>
  <c r="K864"/>
  <c r="K872" s="1"/>
  <c r="K875" s="1"/>
  <c r="K840"/>
  <c r="K837"/>
  <c r="K836"/>
  <c r="K835"/>
  <c r="K834"/>
  <c r="K833"/>
  <c r="K832"/>
  <c r="K831"/>
  <c r="K830"/>
  <c r="K838" s="1"/>
  <c r="K841" s="1"/>
  <c r="K808"/>
  <c r="K805"/>
  <c r="K804"/>
  <c r="K803"/>
  <c r="K802"/>
  <c r="K801"/>
  <c r="K800"/>
  <c r="K799"/>
  <c r="K798"/>
  <c r="K806" s="1"/>
  <c r="K809" s="1"/>
  <c r="K774"/>
  <c r="K771"/>
  <c r="K770"/>
  <c r="K769"/>
  <c r="K768"/>
  <c r="K767"/>
  <c r="K766"/>
  <c r="K765"/>
  <c r="K764"/>
  <c r="K772" s="1"/>
  <c r="K775" s="1"/>
  <c r="K742"/>
  <c r="K739"/>
  <c r="K738"/>
  <c r="K737"/>
  <c r="K736"/>
  <c r="K735"/>
  <c r="K734"/>
  <c r="K733"/>
  <c r="K732"/>
  <c r="K740" s="1"/>
  <c r="K743" s="1"/>
  <c r="K708"/>
  <c r="K705"/>
  <c r="K704"/>
  <c r="K703"/>
  <c r="K702"/>
  <c r="K701"/>
  <c r="K700"/>
  <c r="K699"/>
  <c r="K698"/>
  <c r="K706" s="1"/>
  <c r="K709" s="1"/>
  <c r="K672"/>
  <c r="K671"/>
  <c r="K670"/>
  <c r="K669"/>
  <c r="K668"/>
  <c r="K667"/>
  <c r="K666"/>
  <c r="E675" s="1"/>
  <c r="K675" s="1"/>
  <c r="K639"/>
  <c r="K638"/>
  <c r="K637"/>
  <c r="K636"/>
  <c r="K640" s="1"/>
  <c r="K643" s="1"/>
  <c r="K635"/>
  <c r="K634"/>
  <c r="K633"/>
  <c r="E642" s="1"/>
  <c r="K642" s="1"/>
  <c r="K607"/>
  <c r="K606"/>
  <c r="K605"/>
  <c r="K604"/>
  <c r="K603"/>
  <c r="K608" s="1"/>
  <c r="K611" s="1"/>
  <c r="K602"/>
  <c r="K601"/>
  <c r="E610" s="1"/>
  <c r="K610" s="1"/>
  <c r="K574"/>
  <c r="K573"/>
  <c r="K572"/>
  <c r="K571"/>
  <c r="K570"/>
  <c r="K569"/>
  <c r="K568"/>
  <c r="K575" s="1"/>
  <c r="E545"/>
  <c r="K545" s="1"/>
  <c r="K542"/>
  <c r="K541"/>
  <c r="K540"/>
  <c r="K539"/>
  <c r="K538"/>
  <c r="K537"/>
  <c r="K536"/>
  <c r="K535"/>
  <c r="K543" s="1"/>
  <c r="K546" s="1"/>
  <c r="K514"/>
  <c r="K511"/>
  <c r="K510"/>
  <c r="K509"/>
  <c r="K508"/>
  <c r="K507"/>
  <c r="K506"/>
  <c r="K505"/>
  <c r="K504"/>
  <c r="K512" s="1"/>
  <c r="K515" s="1"/>
  <c r="K480"/>
  <c r="K477"/>
  <c r="K476"/>
  <c r="K475"/>
  <c r="K474"/>
  <c r="K473"/>
  <c r="K472"/>
  <c r="K471"/>
  <c r="K470"/>
  <c r="K478" s="1"/>
  <c r="K481" s="1"/>
  <c r="K447"/>
  <c r="K444"/>
  <c r="K443"/>
  <c r="K442"/>
  <c r="K441"/>
  <c r="K440"/>
  <c r="K439"/>
  <c r="K438"/>
  <c r="K437"/>
  <c r="K445" s="1"/>
  <c r="K448" s="1"/>
  <c r="K412"/>
  <c r="K411"/>
  <c r="K410"/>
  <c r="K409"/>
  <c r="K408"/>
  <c r="K407"/>
  <c r="K406"/>
  <c r="K405"/>
  <c r="K413" s="1"/>
  <c r="K378"/>
  <c r="K377"/>
  <c r="K376"/>
  <c r="K375"/>
  <c r="K374"/>
  <c r="K373"/>
  <c r="K372"/>
  <c r="K371"/>
  <c r="K379" s="1"/>
  <c r="K345"/>
  <c r="K344"/>
  <c r="K343"/>
  <c r="K342"/>
  <c r="K341"/>
  <c r="K340"/>
  <c r="K339"/>
  <c r="K338"/>
  <c r="K346" s="1"/>
  <c r="K313"/>
  <c r="K312"/>
  <c r="K311"/>
  <c r="K310"/>
  <c r="K309"/>
  <c r="K308"/>
  <c r="K307"/>
  <c r="K306"/>
  <c r="K314" s="1"/>
  <c r="K283"/>
  <c r="K280"/>
  <c r="K279"/>
  <c r="K278"/>
  <c r="K277"/>
  <c r="K276"/>
  <c r="K275"/>
  <c r="K274"/>
  <c r="K273"/>
  <c r="K281" s="1"/>
  <c r="K284" s="1"/>
  <c r="K248"/>
  <c r="K247"/>
  <c r="K246"/>
  <c r="E251" s="1"/>
  <c r="K251" s="1"/>
  <c r="K245"/>
  <c r="K244"/>
  <c r="K243"/>
  <c r="K242"/>
  <c r="K241"/>
  <c r="K240"/>
  <c r="K249" s="1"/>
  <c r="K252" s="1"/>
  <c r="K213"/>
  <c r="K212"/>
  <c r="K211"/>
  <c r="K210"/>
  <c r="K209"/>
  <c r="K208"/>
  <c r="K207"/>
  <c r="K206"/>
  <c r="K214" s="1"/>
  <c r="K181"/>
  <c r="K180"/>
  <c r="K179"/>
  <c r="K178"/>
  <c r="K177"/>
  <c r="K176"/>
  <c r="K175"/>
  <c r="K174"/>
  <c r="K182" s="1"/>
  <c r="K147"/>
  <c r="K146"/>
  <c r="K145"/>
  <c r="K144"/>
  <c r="K143"/>
  <c r="K142"/>
  <c r="K141"/>
  <c r="K140"/>
  <c r="K148" s="1"/>
  <c r="K118"/>
  <c r="K115"/>
  <c r="K114"/>
  <c r="K113"/>
  <c r="K112"/>
  <c r="K111"/>
  <c r="K110"/>
  <c r="K109"/>
  <c r="K108"/>
  <c r="K116" s="1"/>
  <c r="K119" s="1"/>
  <c r="K84"/>
  <c r="K81"/>
  <c r="K80"/>
  <c r="K79"/>
  <c r="K78"/>
  <c r="K77"/>
  <c r="K76"/>
  <c r="K75"/>
  <c r="K74"/>
  <c r="K82" s="1"/>
  <c r="K85" s="1"/>
  <c r="K48"/>
  <c r="K47"/>
  <c r="K46"/>
  <c r="K45"/>
  <c r="K44"/>
  <c r="K43"/>
  <c r="K42"/>
  <c r="K41"/>
  <c r="E51" s="1"/>
  <c r="K51" s="1"/>
  <c r="K16"/>
  <c r="K15"/>
  <c r="K14"/>
  <c r="K13"/>
  <c r="K12"/>
  <c r="K11"/>
  <c r="K10"/>
  <c r="K9"/>
  <c r="E19" s="1"/>
  <c r="K19" s="1"/>
  <c r="K904" l="1"/>
  <c r="K907" s="1"/>
  <c r="K1463"/>
  <c r="K1466" s="1"/>
  <c r="K17"/>
  <c r="K20" s="1"/>
  <c r="K1167"/>
  <c r="K1170" s="1"/>
  <c r="K1264"/>
  <c r="K1267" s="1"/>
  <c r="E150"/>
  <c r="K150" s="1"/>
  <c r="K151" s="1"/>
  <c r="E184"/>
  <c r="K184" s="1"/>
  <c r="K185" s="1"/>
  <c r="E216"/>
  <c r="K216" s="1"/>
  <c r="K217" s="1"/>
  <c r="E316"/>
  <c r="K316" s="1"/>
  <c r="K317" s="1"/>
  <c r="E348"/>
  <c r="K348" s="1"/>
  <c r="K349" s="1"/>
  <c r="E381"/>
  <c r="K381" s="1"/>
  <c r="K382" s="1"/>
  <c r="E415"/>
  <c r="K415" s="1"/>
  <c r="K416" s="1"/>
  <c r="E577"/>
  <c r="K577" s="1"/>
  <c r="K578" s="1"/>
  <c r="K673"/>
  <c r="K676" s="1"/>
  <c r="K49"/>
  <c r="K52" s="1"/>
  <c r="K1199"/>
  <c r="K1202" s="1"/>
  <c r="E1105"/>
  <c r="K1105" s="1"/>
  <c r="K1106" s="1"/>
</calcChain>
</file>

<file path=xl/sharedStrings.xml><?xml version="1.0" encoding="utf-8"?>
<sst xmlns="http://schemas.openxmlformats.org/spreadsheetml/2006/main" count="3528" uniqueCount="207">
  <si>
    <t>SLIP  PEMBAYARAN  GAJI</t>
  </si>
  <si>
    <t>PT. Morinaga Kino Indonesia</t>
  </si>
  <si>
    <t>NAMA</t>
  </si>
  <si>
    <t>:</t>
  </si>
  <si>
    <t>DIAN HANDAYANI</t>
  </si>
  <si>
    <t>JABATAN</t>
  </si>
  <si>
    <t>MD</t>
  </si>
  <si>
    <t>AREA</t>
  </si>
  <si>
    <t>BEKASI</t>
  </si>
  <si>
    <t>PERIODE</t>
  </si>
  <si>
    <t>JAN - FEB '14</t>
  </si>
  <si>
    <t>PERINCIAN</t>
  </si>
  <si>
    <t>*</t>
  </si>
  <si>
    <t>GAJI POKOK</t>
  </si>
  <si>
    <t>/ bulan</t>
  </si>
  <si>
    <t>=</t>
  </si>
  <si>
    <t>Rp</t>
  </si>
  <si>
    <t>UANG MAKAN</t>
  </si>
  <si>
    <t>X</t>
  </si>
  <si>
    <t>/ hari</t>
  </si>
  <si>
    <t>TRANSPORT</t>
  </si>
  <si>
    <t>INCENTIVE</t>
  </si>
  <si>
    <t>LUAR KOTA</t>
  </si>
  <si>
    <t>SEWA MOTOR</t>
  </si>
  <si>
    <t>PULSA</t>
  </si>
  <si>
    <t>LAIN- LAIN</t>
  </si>
  <si>
    <t>TOTAL PENDAPATAN</t>
  </si>
  <si>
    <t>POTONGAN</t>
  </si>
  <si>
    <t>TOTAL DITERIMA</t>
  </si>
  <si>
    <t>Jakarta,  1 Maret 2014</t>
  </si>
  <si>
    <t>Penerima</t>
  </si>
  <si>
    <t>diperiksa</t>
  </si>
  <si>
    <t>Disetujui,</t>
  </si>
  <si>
    <t>Dian Handayani</t>
  </si>
  <si>
    <t>Rita Apriani</t>
  </si>
  <si>
    <t>Firman Pratama</t>
  </si>
  <si>
    <t>SPG / MD</t>
  </si>
  <si>
    <t>KOO MD</t>
  </si>
  <si>
    <t>PM. MT</t>
  </si>
  <si>
    <t>ROSIDAWATI</t>
  </si>
  <si>
    <t>Rosidawati</t>
  </si>
  <si>
    <t>MUTI HARAH</t>
  </si>
  <si>
    <t>DEPOK</t>
  </si>
  <si>
    <t>Muti Harah</t>
  </si>
  <si>
    <t>SULISTIYANI</t>
  </si>
  <si>
    <t>Sulistiyani</t>
  </si>
  <si>
    <t>SITI RACHMAWATI</t>
  </si>
  <si>
    <t>JAKARTA</t>
  </si>
  <si>
    <t>Siti Rachmawati</t>
  </si>
  <si>
    <t>MUNANI</t>
  </si>
  <si>
    <t>Munani</t>
  </si>
  <si>
    <t>NURAZIZAH</t>
  </si>
  <si>
    <t>Nurazizah</t>
  </si>
  <si>
    <t>NINA PRAVITASARI</t>
  </si>
  <si>
    <t>TL</t>
  </si>
  <si>
    <t>TUNJ. JABATAN</t>
  </si>
  <si>
    <t>Nina Pravitasari</t>
  </si>
  <si>
    <t>REZEKI HANDAYANI</t>
  </si>
  <si>
    <t>Rezeki Handayani</t>
  </si>
  <si>
    <t>MULYATI</t>
  </si>
  <si>
    <t>Mulyati</t>
  </si>
  <si>
    <t>NENENG YULIYAH</t>
  </si>
  <si>
    <t>Neneng Yuliyah</t>
  </si>
  <si>
    <t>DEWI TRI</t>
  </si>
  <si>
    <t>Dewi Tri</t>
  </si>
  <si>
    <t>WARSITI</t>
  </si>
  <si>
    <t>TANGERANG</t>
  </si>
  <si>
    <t>Warsiti</t>
  </si>
  <si>
    <t>WARIATIN</t>
  </si>
  <si>
    <t>Wariatin</t>
  </si>
  <si>
    <t>RADINA PUJI INDRIANINGSIH</t>
  </si>
  <si>
    <t>BOGOR</t>
  </si>
  <si>
    <t>Radina Puji I</t>
  </si>
  <si>
    <t>ABIDAH</t>
  </si>
  <si>
    <t>Abidah</t>
  </si>
  <si>
    <t>LIA SUSANTI</t>
  </si>
  <si>
    <t xml:space="preserve">MD </t>
  </si>
  <si>
    <t>Lia Susanti</t>
  </si>
  <si>
    <t>SITTI HUSNUL KHATIMAH</t>
  </si>
  <si>
    <t>SPG MOBILE</t>
  </si>
  <si>
    <t>Sitti Husnul Khatimah</t>
  </si>
  <si>
    <t>DEFI APRIYANTI</t>
  </si>
  <si>
    <t>Defi Apriyanti</t>
  </si>
  <si>
    <t>CHAIRU NISAH</t>
  </si>
  <si>
    <t>Chairu Nisah</t>
  </si>
  <si>
    <t>ADE AFRIANI</t>
  </si>
  <si>
    <t>BINTARO</t>
  </si>
  <si>
    <t>Ade Afriani</t>
  </si>
  <si>
    <t>NOPIYANTI</t>
  </si>
  <si>
    <t>BANDUNG</t>
  </si>
  <si>
    <t>Nopiyanti</t>
  </si>
  <si>
    <t>NENI FATIMAH</t>
  </si>
  <si>
    <t>Neni Fatimah</t>
  </si>
  <si>
    <t>UMI FITRIAH</t>
  </si>
  <si>
    <t>Umi Fitriah</t>
  </si>
  <si>
    <t>MUHENI</t>
  </si>
  <si>
    <t>CIREBON</t>
  </si>
  <si>
    <t>Muheni</t>
  </si>
  <si>
    <t>SRI ASIH</t>
  </si>
  <si>
    <t>SEMARANG</t>
  </si>
  <si>
    <t>Sri Asih</t>
  </si>
  <si>
    <t>ANGGORO EKO PRABOWO</t>
  </si>
  <si>
    <t>Anggoro Eko P</t>
  </si>
  <si>
    <t>INA MARIANA</t>
  </si>
  <si>
    <t>YOGYAKARTA</t>
  </si>
  <si>
    <t>Ina Mariana</t>
  </si>
  <si>
    <t>SRI SUJARWATI</t>
  </si>
  <si>
    <t>Sri Sujarwati</t>
  </si>
  <si>
    <t>SEPTI AYU MAHANANI</t>
  </si>
  <si>
    <t>MAGELANG</t>
  </si>
  <si>
    <t>Septi Ayu Mahanani</t>
  </si>
  <si>
    <t>RITA OKTAVIA</t>
  </si>
  <si>
    <t>SURABAYA</t>
  </si>
  <si>
    <t>Rita Oktavia</t>
  </si>
  <si>
    <t>YULI EKOWATI</t>
  </si>
  <si>
    <t>Yuli Ekowati</t>
  </si>
  <si>
    <t>EVI PUSPITA</t>
  </si>
  <si>
    <t>Evi Puspita</t>
  </si>
  <si>
    <t>YUNINDA MEGAYANTI</t>
  </si>
  <si>
    <t>Yuninda Megayanti</t>
  </si>
  <si>
    <t>ENNY KUSTYANINGTYAS</t>
  </si>
  <si>
    <t>MALANG</t>
  </si>
  <si>
    <t>Nina Indramayanti</t>
  </si>
  <si>
    <t>WIDIYATININGSIH</t>
  </si>
  <si>
    <t>BALI</t>
  </si>
  <si>
    <t>Widiyatiningsih</t>
  </si>
  <si>
    <t>DWI DESI ELIS SANDI</t>
  </si>
  <si>
    <t>Dwi Desi Elis Sandi</t>
  </si>
  <si>
    <t>NOFI LIYANA</t>
  </si>
  <si>
    <t>Nofi Liyana</t>
  </si>
  <si>
    <t>M. YUSUF HAMID</t>
  </si>
  <si>
    <t>MAKASSAR</t>
  </si>
  <si>
    <t>M. Yusuf Hamid</t>
  </si>
  <si>
    <t>FINA AYU</t>
  </si>
  <si>
    <t>MEDAN</t>
  </si>
  <si>
    <t>Fina Ayu</t>
  </si>
  <si>
    <t>DITA AMELIA SUCI</t>
  </si>
  <si>
    <t>Dita Amelia Suci</t>
  </si>
  <si>
    <t>RIZNA VAINA BINTANG</t>
  </si>
  <si>
    <t>Rizna Vaina Bintang</t>
  </si>
  <si>
    <t>MARESSA DESILDEPIA</t>
  </si>
  <si>
    <t>LAMPUNG</t>
  </si>
  <si>
    <t>Maressa D</t>
  </si>
  <si>
    <t>SRI WAHYUNI</t>
  </si>
  <si>
    <t>JAMBI</t>
  </si>
  <si>
    <t>Sri Wahyuni</t>
  </si>
  <si>
    <t>DINAR INDRI HASTUTI</t>
  </si>
  <si>
    <t>SOLO</t>
  </si>
  <si>
    <t>Dinar Indri Hastuti</t>
  </si>
  <si>
    <t>YENI RAHMAWATI</t>
  </si>
  <si>
    <t>LOMBOK</t>
  </si>
  <si>
    <t>Yeni Rahmawati</t>
  </si>
  <si>
    <t>NO</t>
  </si>
  <si>
    <t>NO REKENING</t>
  </si>
  <si>
    <t>JUMLAH GAJI</t>
  </si>
  <si>
    <t xml:space="preserve">NO. INDUK </t>
  </si>
  <si>
    <t>Nama MD</t>
  </si>
  <si>
    <t>DIVISI</t>
  </si>
  <si>
    <t>000000313132500</t>
  </si>
  <si>
    <t>MDMT</t>
  </si>
  <si>
    <t>000000275675000</t>
  </si>
  <si>
    <t>000000237172500</t>
  </si>
  <si>
    <t>000000225422500</t>
  </si>
  <si>
    <t>Chairun Nisah</t>
  </si>
  <si>
    <t>000000203162500</t>
  </si>
  <si>
    <t>Devi Apriyanti</t>
  </si>
  <si>
    <t>000000262172500</t>
  </si>
  <si>
    <t>Dewi Tri Utami</t>
  </si>
  <si>
    <t>000000252670000</t>
  </si>
  <si>
    <t>000000138640000</t>
  </si>
  <si>
    <t>000000271675000</t>
  </si>
  <si>
    <t>Muti Haroh</t>
  </si>
  <si>
    <t>000000176650000</t>
  </si>
  <si>
    <t>Radina Puji Indrianingsih</t>
  </si>
  <si>
    <t>000000264975000</t>
  </si>
  <si>
    <t>000000253365000</t>
  </si>
  <si>
    <t>000000152147500</t>
  </si>
  <si>
    <t>000000242018000</t>
  </si>
  <si>
    <t>000000241500000</t>
  </si>
  <si>
    <t>000000243200000</t>
  </si>
  <si>
    <t>Umi Fitria</t>
  </si>
  <si>
    <t>000000266200000</t>
  </si>
  <si>
    <t>000000185662500</t>
  </si>
  <si>
    <t>Anggoro Eko Prabowo</t>
  </si>
  <si>
    <t>000000185392500</t>
  </si>
  <si>
    <t xml:space="preserve">Sri Asih </t>
  </si>
  <si>
    <t>000000172112500</t>
  </si>
  <si>
    <t>00000000</t>
  </si>
  <si>
    <t>0372579879</t>
  </si>
  <si>
    <t>000000168447500</t>
  </si>
  <si>
    <t>000000101807500</t>
  </si>
  <si>
    <t>000000260400000</t>
  </si>
  <si>
    <t>000000248400000</t>
  </si>
  <si>
    <t>Rita Oktafia</t>
  </si>
  <si>
    <t>000000239700000</t>
  </si>
  <si>
    <t>000000217950000</t>
  </si>
  <si>
    <t>Vina Ayu L</t>
  </si>
  <si>
    <t>000000078500000</t>
  </si>
  <si>
    <t>000000108400000</t>
  </si>
  <si>
    <t>000000177867300</t>
  </si>
  <si>
    <t>000000234494500</t>
  </si>
  <si>
    <t>000000150162500</t>
  </si>
  <si>
    <t>Dwi Desi Elisandi</t>
  </si>
  <si>
    <t>000000180076000</t>
  </si>
  <si>
    <t>Widiatiningsih</t>
  </si>
  <si>
    <t>000000202900000</t>
  </si>
  <si>
    <t>M. Yusuf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</si>
</sst>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([$Rp-421]* #,##0_);_([$Rp-421]* \(#,##0\);_([$Rp-421]* &quot;-&quot;_);_(@_)"/>
  </numFmts>
  <fonts count="5">
    <font>
      <sz val="11"/>
      <color theme="1"/>
      <name val="Calibri"/>
      <family val="2"/>
      <scheme val="minor"/>
    </font>
    <font>
      <b/>
      <sz val="14"/>
      <color indexed="8"/>
      <name val="Arial Narrow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quotePrefix="1"/>
    <xf numFmtId="41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41" fontId="0" fillId="0" borderId="2" xfId="0" applyNumberFormat="1" applyBorder="1"/>
    <xf numFmtId="0" fontId="0" fillId="0" borderId="0" xfId="0" applyBorder="1"/>
    <xf numFmtId="164" fontId="0" fillId="0" borderId="0" xfId="0" applyNumberFormat="1"/>
    <xf numFmtId="164" fontId="2" fillId="0" borderId="0" xfId="0" applyNumberFormat="1" applyFont="1" applyBorder="1"/>
    <xf numFmtId="0" fontId="2" fillId="0" borderId="0" xfId="0" applyFont="1" applyBorder="1"/>
    <xf numFmtId="4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5" xfId="0" quotePrefix="1" applyNumberFormat="1" applyFont="1" applyFill="1" applyBorder="1" applyAlignment="1">
      <alignment horizontal="justify"/>
    </xf>
    <xf numFmtId="0" fontId="3" fillId="0" borderId="15" xfId="0" applyFont="1" applyBorder="1" applyAlignment="1">
      <alignment horizontal="center"/>
    </xf>
    <xf numFmtId="0" fontId="3" fillId="2" borderId="15" xfId="0" applyFont="1" applyFill="1" applyBorder="1" applyAlignment="1">
      <alignment horizontal="justify"/>
    </xf>
    <xf numFmtId="0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left"/>
    </xf>
    <xf numFmtId="0" fontId="3" fillId="3" borderId="15" xfId="0" applyFont="1" applyFill="1" applyBorder="1"/>
    <xf numFmtId="0" fontId="3" fillId="3" borderId="15" xfId="0" applyFont="1" applyFill="1" applyBorder="1" applyAlignment="1">
      <alignment horizontal="justify"/>
    </xf>
    <xf numFmtId="0" fontId="3" fillId="2" borderId="15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5" xfId="0" quotePrefix="1" applyFont="1" applyFill="1" applyBorder="1" applyAlignment="1">
      <alignment horizontal="center"/>
    </xf>
    <xf numFmtId="0" fontId="3" fillId="0" borderId="15" xfId="0" applyFont="1" applyBorder="1" applyAlignment="1">
      <alignment horizontal="center" vertical="top"/>
    </xf>
    <xf numFmtId="0" fontId="4" fillId="0" borderId="0" xfId="0" applyFont="1"/>
    <xf numFmtId="0" fontId="3" fillId="4" borderId="15" xfId="0" quotePrefix="1" applyNumberFormat="1" applyFont="1" applyFill="1" applyBorder="1" applyAlignment="1">
      <alignment horizontal="justify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3</xdr:col>
      <xdr:colOff>276225</xdr:colOff>
      <xdr:row>1</xdr:row>
      <xdr:rowOff>200025</xdr:rowOff>
    </xdr:to>
    <xdr:pic>
      <xdr:nvPicPr>
        <xdr:cNvPr id="2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31</xdr:row>
      <xdr:rowOff>200025</xdr:rowOff>
    </xdr:from>
    <xdr:to>
      <xdr:col>3</xdr:col>
      <xdr:colOff>295275</xdr:colOff>
      <xdr:row>33</xdr:row>
      <xdr:rowOff>114300</xdr:rowOff>
    </xdr:to>
    <xdr:pic>
      <xdr:nvPicPr>
        <xdr:cNvPr id="3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734175"/>
          <a:ext cx="16287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65</xdr:row>
      <xdr:rowOff>38100</xdr:rowOff>
    </xdr:from>
    <xdr:to>
      <xdr:col>3</xdr:col>
      <xdr:colOff>276225</xdr:colOff>
      <xdr:row>66</xdr:row>
      <xdr:rowOff>200025</xdr:rowOff>
    </xdr:to>
    <xdr:pic>
      <xdr:nvPicPr>
        <xdr:cNvPr id="4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1826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99</xdr:row>
      <xdr:rowOff>38100</xdr:rowOff>
    </xdr:from>
    <xdr:to>
      <xdr:col>3</xdr:col>
      <xdr:colOff>276225</xdr:colOff>
      <xdr:row>100</xdr:row>
      <xdr:rowOff>200025</xdr:rowOff>
    </xdr:to>
    <xdr:pic>
      <xdr:nvPicPr>
        <xdr:cNvPr id="5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7358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131</xdr:row>
      <xdr:rowOff>38100</xdr:rowOff>
    </xdr:from>
    <xdr:to>
      <xdr:col>3</xdr:col>
      <xdr:colOff>276225</xdr:colOff>
      <xdr:row>132</xdr:row>
      <xdr:rowOff>200025</xdr:rowOff>
    </xdr:to>
    <xdr:pic>
      <xdr:nvPicPr>
        <xdr:cNvPr id="6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59842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165</xdr:row>
      <xdr:rowOff>38100</xdr:rowOff>
    </xdr:from>
    <xdr:to>
      <xdr:col>3</xdr:col>
      <xdr:colOff>276225</xdr:colOff>
      <xdr:row>166</xdr:row>
      <xdr:rowOff>200025</xdr:rowOff>
    </xdr:to>
    <xdr:pic>
      <xdr:nvPicPr>
        <xdr:cNvPr id="7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5374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197</xdr:row>
      <xdr:rowOff>38100</xdr:rowOff>
    </xdr:from>
    <xdr:to>
      <xdr:col>3</xdr:col>
      <xdr:colOff>276225</xdr:colOff>
      <xdr:row>198</xdr:row>
      <xdr:rowOff>200025</xdr:rowOff>
    </xdr:to>
    <xdr:pic>
      <xdr:nvPicPr>
        <xdr:cNvPr id="8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7858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231</xdr:row>
      <xdr:rowOff>38100</xdr:rowOff>
    </xdr:from>
    <xdr:to>
      <xdr:col>3</xdr:col>
      <xdr:colOff>276225</xdr:colOff>
      <xdr:row>232</xdr:row>
      <xdr:rowOff>200025</xdr:rowOff>
    </xdr:to>
    <xdr:pic>
      <xdr:nvPicPr>
        <xdr:cNvPr id="9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53390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264</xdr:row>
      <xdr:rowOff>38100</xdr:rowOff>
    </xdr:from>
    <xdr:to>
      <xdr:col>3</xdr:col>
      <xdr:colOff>276225</xdr:colOff>
      <xdr:row>265</xdr:row>
      <xdr:rowOff>200025</xdr:rowOff>
    </xdr:to>
    <xdr:pic>
      <xdr:nvPicPr>
        <xdr:cNvPr id="10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7779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297</xdr:row>
      <xdr:rowOff>38100</xdr:rowOff>
    </xdr:from>
    <xdr:to>
      <xdr:col>3</xdr:col>
      <xdr:colOff>276225</xdr:colOff>
      <xdr:row>298</xdr:row>
      <xdr:rowOff>200025</xdr:rowOff>
    </xdr:to>
    <xdr:pic>
      <xdr:nvPicPr>
        <xdr:cNvPr id="11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81406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329</xdr:row>
      <xdr:rowOff>38100</xdr:rowOff>
    </xdr:from>
    <xdr:to>
      <xdr:col>3</xdr:col>
      <xdr:colOff>276225</xdr:colOff>
      <xdr:row>330</xdr:row>
      <xdr:rowOff>200025</xdr:rowOff>
    </xdr:to>
    <xdr:pic>
      <xdr:nvPicPr>
        <xdr:cNvPr id="12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43890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362</xdr:row>
      <xdr:rowOff>38100</xdr:rowOff>
    </xdr:from>
    <xdr:to>
      <xdr:col>3</xdr:col>
      <xdr:colOff>276225</xdr:colOff>
      <xdr:row>363</xdr:row>
      <xdr:rowOff>200025</xdr:rowOff>
    </xdr:to>
    <xdr:pic>
      <xdr:nvPicPr>
        <xdr:cNvPr id="13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708279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396</xdr:row>
      <xdr:rowOff>38100</xdr:rowOff>
    </xdr:from>
    <xdr:to>
      <xdr:col>3</xdr:col>
      <xdr:colOff>276225</xdr:colOff>
      <xdr:row>397</xdr:row>
      <xdr:rowOff>200025</xdr:rowOff>
    </xdr:to>
    <xdr:pic>
      <xdr:nvPicPr>
        <xdr:cNvPr id="14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773811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428</xdr:row>
      <xdr:rowOff>38100</xdr:rowOff>
    </xdr:from>
    <xdr:to>
      <xdr:col>3</xdr:col>
      <xdr:colOff>276225</xdr:colOff>
      <xdr:row>429</xdr:row>
      <xdr:rowOff>200025</xdr:rowOff>
    </xdr:to>
    <xdr:pic>
      <xdr:nvPicPr>
        <xdr:cNvPr id="15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36295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526</xdr:row>
      <xdr:rowOff>38100</xdr:rowOff>
    </xdr:from>
    <xdr:to>
      <xdr:col>3</xdr:col>
      <xdr:colOff>276225</xdr:colOff>
      <xdr:row>527</xdr:row>
      <xdr:rowOff>200025</xdr:rowOff>
    </xdr:to>
    <xdr:pic>
      <xdr:nvPicPr>
        <xdr:cNvPr id="16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26033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559</xdr:row>
      <xdr:rowOff>38100</xdr:rowOff>
    </xdr:from>
    <xdr:to>
      <xdr:col>3</xdr:col>
      <xdr:colOff>276225</xdr:colOff>
      <xdr:row>560</xdr:row>
      <xdr:rowOff>200025</xdr:rowOff>
    </xdr:to>
    <xdr:pic>
      <xdr:nvPicPr>
        <xdr:cNvPr id="17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90422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592</xdr:row>
      <xdr:rowOff>38100</xdr:rowOff>
    </xdr:from>
    <xdr:to>
      <xdr:col>3</xdr:col>
      <xdr:colOff>276225</xdr:colOff>
      <xdr:row>593</xdr:row>
      <xdr:rowOff>200025</xdr:rowOff>
    </xdr:to>
    <xdr:pic>
      <xdr:nvPicPr>
        <xdr:cNvPr id="18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54049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624</xdr:row>
      <xdr:rowOff>38100</xdr:rowOff>
    </xdr:from>
    <xdr:to>
      <xdr:col>3</xdr:col>
      <xdr:colOff>276225</xdr:colOff>
      <xdr:row>625</xdr:row>
      <xdr:rowOff>200025</xdr:rowOff>
    </xdr:to>
    <xdr:pic>
      <xdr:nvPicPr>
        <xdr:cNvPr id="19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15771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657</xdr:row>
      <xdr:rowOff>38100</xdr:rowOff>
    </xdr:from>
    <xdr:to>
      <xdr:col>3</xdr:col>
      <xdr:colOff>276225</xdr:colOff>
      <xdr:row>658</xdr:row>
      <xdr:rowOff>200025</xdr:rowOff>
    </xdr:to>
    <xdr:pic>
      <xdr:nvPicPr>
        <xdr:cNvPr id="20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79398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689</xdr:row>
      <xdr:rowOff>38100</xdr:rowOff>
    </xdr:from>
    <xdr:to>
      <xdr:col>3</xdr:col>
      <xdr:colOff>276225</xdr:colOff>
      <xdr:row>690</xdr:row>
      <xdr:rowOff>200025</xdr:rowOff>
    </xdr:to>
    <xdr:pic>
      <xdr:nvPicPr>
        <xdr:cNvPr id="21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42644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723</xdr:row>
      <xdr:rowOff>38100</xdr:rowOff>
    </xdr:from>
    <xdr:to>
      <xdr:col>3</xdr:col>
      <xdr:colOff>276225</xdr:colOff>
      <xdr:row>724</xdr:row>
      <xdr:rowOff>200025</xdr:rowOff>
    </xdr:to>
    <xdr:pic>
      <xdr:nvPicPr>
        <xdr:cNvPr id="22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08176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755</xdr:row>
      <xdr:rowOff>38100</xdr:rowOff>
    </xdr:from>
    <xdr:to>
      <xdr:col>3</xdr:col>
      <xdr:colOff>276225</xdr:colOff>
      <xdr:row>756</xdr:row>
      <xdr:rowOff>200025</xdr:rowOff>
    </xdr:to>
    <xdr:pic>
      <xdr:nvPicPr>
        <xdr:cNvPr id="23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70660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789</xdr:row>
      <xdr:rowOff>38100</xdr:rowOff>
    </xdr:from>
    <xdr:to>
      <xdr:col>3</xdr:col>
      <xdr:colOff>276225</xdr:colOff>
      <xdr:row>790</xdr:row>
      <xdr:rowOff>200025</xdr:rowOff>
    </xdr:to>
    <xdr:pic>
      <xdr:nvPicPr>
        <xdr:cNvPr id="24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36192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821</xdr:row>
      <xdr:rowOff>38100</xdr:rowOff>
    </xdr:from>
    <xdr:to>
      <xdr:col>3</xdr:col>
      <xdr:colOff>276225</xdr:colOff>
      <xdr:row>822</xdr:row>
      <xdr:rowOff>200025</xdr:rowOff>
    </xdr:to>
    <xdr:pic>
      <xdr:nvPicPr>
        <xdr:cNvPr id="25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98676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855</xdr:row>
      <xdr:rowOff>38100</xdr:rowOff>
    </xdr:from>
    <xdr:to>
      <xdr:col>3</xdr:col>
      <xdr:colOff>276225</xdr:colOff>
      <xdr:row>856</xdr:row>
      <xdr:rowOff>200025</xdr:rowOff>
    </xdr:to>
    <xdr:pic>
      <xdr:nvPicPr>
        <xdr:cNvPr id="26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64208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887</xdr:row>
      <xdr:rowOff>38100</xdr:rowOff>
    </xdr:from>
    <xdr:to>
      <xdr:col>3</xdr:col>
      <xdr:colOff>276225</xdr:colOff>
      <xdr:row>888</xdr:row>
      <xdr:rowOff>200025</xdr:rowOff>
    </xdr:to>
    <xdr:pic>
      <xdr:nvPicPr>
        <xdr:cNvPr id="27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26692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921</xdr:row>
      <xdr:rowOff>38100</xdr:rowOff>
    </xdr:from>
    <xdr:to>
      <xdr:col>3</xdr:col>
      <xdr:colOff>276225</xdr:colOff>
      <xdr:row>922</xdr:row>
      <xdr:rowOff>200025</xdr:rowOff>
    </xdr:to>
    <xdr:pic>
      <xdr:nvPicPr>
        <xdr:cNvPr id="28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92224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954</xdr:row>
      <xdr:rowOff>38100</xdr:rowOff>
    </xdr:from>
    <xdr:to>
      <xdr:col>3</xdr:col>
      <xdr:colOff>276225</xdr:colOff>
      <xdr:row>955</xdr:row>
      <xdr:rowOff>200025</xdr:rowOff>
    </xdr:to>
    <xdr:pic>
      <xdr:nvPicPr>
        <xdr:cNvPr id="29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56613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988</xdr:row>
      <xdr:rowOff>38100</xdr:rowOff>
    </xdr:from>
    <xdr:to>
      <xdr:col>3</xdr:col>
      <xdr:colOff>276225</xdr:colOff>
      <xdr:row>989</xdr:row>
      <xdr:rowOff>200025</xdr:rowOff>
    </xdr:to>
    <xdr:pic>
      <xdr:nvPicPr>
        <xdr:cNvPr id="30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22145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1020</xdr:row>
      <xdr:rowOff>38100</xdr:rowOff>
    </xdr:from>
    <xdr:to>
      <xdr:col>3</xdr:col>
      <xdr:colOff>276225</xdr:colOff>
      <xdr:row>1021</xdr:row>
      <xdr:rowOff>200025</xdr:rowOff>
    </xdr:to>
    <xdr:pic>
      <xdr:nvPicPr>
        <xdr:cNvPr id="31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84629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1054</xdr:row>
      <xdr:rowOff>38100</xdr:rowOff>
    </xdr:from>
    <xdr:to>
      <xdr:col>3</xdr:col>
      <xdr:colOff>276225</xdr:colOff>
      <xdr:row>1055</xdr:row>
      <xdr:rowOff>200025</xdr:rowOff>
    </xdr:to>
    <xdr:pic>
      <xdr:nvPicPr>
        <xdr:cNvPr id="32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050161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1086</xdr:row>
      <xdr:rowOff>38100</xdr:rowOff>
    </xdr:from>
    <xdr:to>
      <xdr:col>3</xdr:col>
      <xdr:colOff>276225</xdr:colOff>
      <xdr:row>1087</xdr:row>
      <xdr:rowOff>200025</xdr:rowOff>
    </xdr:to>
    <xdr:pic>
      <xdr:nvPicPr>
        <xdr:cNvPr id="33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2645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1118</xdr:row>
      <xdr:rowOff>38100</xdr:rowOff>
    </xdr:from>
    <xdr:to>
      <xdr:col>3</xdr:col>
      <xdr:colOff>276225</xdr:colOff>
      <xdr:row>1119</xdr:row>
      <xdr:rowOff>200025</xdr:rowOff>
    </xdr:to>
    <xdr:pic>
      <xdr:nvPicPr>
        <xdr:cNvPr id="34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74367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1150</xdr:row>
      <xdr:rowOff>38100</xdr:rowOff>
    </xdr:from>
    <xdr:to>
      <xdr:col>3</xdr:col>
      <xdr:colOff>276225</xdr:colOff>
      <xdr:row>1151</xdr:row>
      <xdr:rowOff>200025</xdr:rowOff>
    </xdr:to>
    <xdr:pic>
      <xdr:nvPicPr>
        <xdr:cNvPr id="35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236851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1214</xdr:row>
      <xdr:rowOff>38100</xdr:rowOff>
    </xdr:from>
    <xdr:to>
      <xdr:col>3</xdr:col>
      <xdr:colOff>276225</xdr:colOff>
      <xdr:row>1215</xdr:row>
      <xdr:rowOff>200025</xdr:rowOff>
    </xdr:to>
    <xdr:pic>
      <xdr:nvPicPr>
        <xdr:cNvPr id="36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60295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1247</xdr:row>
      <xdr:rowOff>38100</xdr:rowOff>
    </xdr:from>
    <xdr:to>
      <xdr:col>3</xdr:col>
      <xdr:colOff>276225</xdr:colOff>
      <xdr:row>1248</xdr:row>
      <xdr:rowOff>200025</xdr:rowOff>
    </xdr:to>
    <xdr:pic>
      <xdr:nvPicPr>
        <xdr:cNvPr id="37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424684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1281</xdr:row>
      <xdr:rowOff>38100</xdr:rowOff>
    </xdr:from>
    <xdr:to>
      <xdr:col>3</xdr:col>
      <xdr:colOff>276225</xdr:colOff>
      <xdr:row>1282</xdr:row>
      <xdr:rowOff>200025</xdr:rowOff>
    </xdr:to>
    <xdr:pic>
      <xdr:nvPicPr>
        <xdr:cNvPr id="38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490216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1346</xdr:row>
      <xdr:rowOff>38100</xdr:rowOff>
    </xdr:from>
    <xdr:to>
      <xdr:col>3</xdr:col>
      <xdr:colOff>276225</xdr:colOff>
      <xdr:row>1347</xdr:row>
      <xdr:rowOff>200025</xdr:rowOff>
    </xdr:to>
    <xdr:pic>
      <xdr:nvPicPr>
        <xdr:cNvPr id="39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616708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1380</xdr:row>
      <xdr:rowOff>38100</xdr:rowOff>
    </xdr:from>
    <xdr:to>
      <xdr:col>3</xdr:col>
      <xdr:colOff>276225</xdr:colOff>
      <xdr:row>1381</xdr:row>
      <xdr:rowOff>200025</xdr:rowOff>
    </xdr:to>
    <xdr:pic>
      <xdr:nvPicPr>
        <xdr:cNvPr id="40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682240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1412</xdr:row>
      <xdr:rowOff>38100</xdr:rowOff>
    </xdr:from>
    <xdr:to>
      <xdr:col>3</xdr:col>
      <xdr:colOff>276225</xdr:colOff>
      <xdr:row>1413</xdr:row>
      <xdr:rowOff>200025</xdr:rowOff>
    </xdr:to>
    <xdr:pic>
      <xdr:nvPicPr>
        <xdr:cNvPr id="41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744724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1446</xdr:row>
      <xdr:rowOff>38100</xdr:rowOff>
    </xdr:from>
    <xdr:to>
      <xdr:col>3</xdr:col>
      <xdr:colOff>276225</xdr:colOff>
      <xdr:row>1447</xdr:row>
      <xdr:rowOff>200025</xdr:rowOff>
    </xdr:to>
    <xdr:pic>
      <xdr:nvPicPr>
        <xdr:cNvPr id="42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10256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1478</xdr:row>
      <xdr:rowOff>38100</xdr:rowOff>
    </xdr:from>
    <xdr:to>
      <xdr:col>3</xdr:col>
      <xdr:colOff>276225</xdr:colOff>
      <xdr:row>1479</xdr:row>
      <xdr:rowOff>200025</xdr:rowOff>
    </xdr:to>
    <xdr:pic>
      <xdr:nvPicPr>
        <xdr:cNvPr id="43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72740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461</xdr:row>
      <xdr:rowOff>38100</xdr:rowOff>
    </xdr:from>
    <xdr:to>
      <xdr:col>3</xdr:col>
      <xdr:colOff>276225</xdr:colOff>
      <xdr:row>462</xdr:row>
      <xdr:rowOff>200025</xdr:rowOff>
    </xdr:to>
    <xdr:pic>
      <xdr:nvPicPr>
        <xdr:cNvPr id="44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00303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495</xdr:row>
      <xdr:rowOff>38100</xdr:rowOff>
    </xdr:from>
    <xdr:to>
      <xdr:col>3</xdr:col>
      <xdr:colOff>276225</xdr:colOff>
      <xdr:row>496</xdr:row>
      <xdr:rowOff>200025</xdr:rowOff>
    </xdr:to>
    <xdr:pic>
      <xdr:nvPicPr>
        <xdr:cNvPr id="45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66216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1314</xdr:row>
      <xdr:rowOff>38100</xdr:rowOff>
    </xdr:from>
    <xdr:to>
      <xdr:col>3</xdr:col>
      <xdr:colOff>276225</xdr:colOff>
      <xdr:row>1315</xdr:row>
      <xdr:rowOff>200025</xdr:rowOff>
    </xdr:to>
    <xdr:pic>
      <xdr:nvPicPr>
        <xdr:cNvPr id="46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554224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1182</xdr:row>
      <xdr:rowOff>38100</xdr:rowOff>
    </xdr:from>
    <xdr:to>
      <xdr:col>3</xdr:col>
      <xdr:colOff>276225</xdr:colOff>
      <xdr:row>1183</xdr:row>
      <xdr:rowOff>200025</xdr:rowOff>
    </xdr:to>
    <xdr:pic>
      <xdr:nvPicPr>
        <xdr:cNvPr id="47" name="Picture 1" descr="cid:image001.png@01CED552.6F2BD0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29857300"/>
          <a:ext cx="16287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07"/>
  <sheetViews>
    <sheetView workbookViewId="0">
      <selection activeCell="D21" sqref="D21"/>
    </sheetView>
  </sheetViews>
  <sheetFormatPr defaultRowHeight="15"/>
  <cols>
    <col min="1" max="1" width="15.140625" customWidth="1"/>
    <col min="2" max="2" width="2.7109375" customWidth="1"/>
    <col min="3" max="3" width="2.42578125" customWidth="1"/>
    <col min="4" max="4" width="15.28515625" customWidth="1"/>
    <col min="5" max="5" width="17.42578125" customWidth="1"/>
    <col min="6" max="6" width="2.5703125" customWidth="1"/>
    <col min="7" max="7" width="6" customWidth="1"/>
    <col min="8" max="8" width="6.85546875" bestFit="1" customWidth="1"/>
    <col min="9" max="9" width="3.140625" customWidth="1"/>
    <col min="10" max="10" width="3.5703125" customWidth="1"/>
    <col min="11" max="11" width="16.5703125" customWidth="1"/>
  </cols>
  <sheetData>
    <row r="1" spans="1:11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8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ht="17.25" customHeight="1">
      <c r="A4" t="s">
        <v>2</v>
      </c>
      <c r="B4" t="s">
        <v>3</v>
      </c>
      <c r="D4" s="2" t="s">
        <v>4</v>
      </c>
      <c r="E4" s="2"/>
    </row>
    <row r="5" spans="1:11" ht="17.25" customHeight="1">
      <c r="A5" t="s">
        <v>5</v>
      </c>
      <c r="B5" t="s">
        <v>3</v>
      </c>
      <c r="D5" s="3" t="s">
        <v>6</v>
      </c>
      <c r="E5" s="3"/>
    </row>
    <row r="6" spans="1:11" ht="17.25" customHeight="1">
      <c r="A6" t="s">
        <v>7</v>
      </c>
      <c r="B6" t="s">
        <v>3</v>
      </c>
      <c r="D6" s="3" t="s">
        <v>8</v>
      </c>
      <c r="E6" s="3"/>
    </row>
    <row r="7" spans="1:11" ht="17.25" customHeight="1">
      <c r="A7" t="s">
        <v>9</v>
      </c>
      <c r="B7" t="s">
        <v>3</v>
      </c>
      <c r="D7" s="3" t="s">
        <v>10</v>
      </c>
      <c r="E7" s="3"/>
    </row>
    <row r="8" spans="1:11" ht="17.25" customHeight="1"/>
    <row r="9" spans="1:11" ht="17.25" customHeight="1">
      <c r="A9" t="s">
        <v>11</v>
      </c>
      <c r="B9" t="s">
        <v>3</v>
      </c>
      <c r="C9" t="s">
        <v>12</v>
      </c>
      <c r="D9" t="s">
        <v>13</v>
      </c>
      <c r="E9" s="4">
        <v>1830750</v>
      </c>
      <c r="F9" s="5"/>
      <c r="G9" s="5"/>
      <c r="H9" s="6" t="s">
        <v>14</v>
      </c>
      <c r="I9" s="7" t="s">
        <v>15</v>
      </c>
      <c r="J9" t="s">
        <v>16</v>
      </c>
      <c r="K9" s="8">
        <f>E9</f>
        <v>1830750</v>
      </c>
    </row>
    <row r="10" spans="1:11" ht="17.25" customHeight="1">
      <c r="C10" t="s">
        <v>12</v>
      </c>
      <c r="D10" t="s">
        <v>17</v>
      </c>
      <c r="E10" s="9">
        <v>10000</v>
      </c>
      <c r="F10" t="s">
        <v>18</v>
      </c>
      <c r="G10" s="10">
        <v>24</v>
      </c>
      <c r="H10" s="6" t="s">
        <v>19</v>
      </c>
      <c r="I10" s="7" t="s">
        <v>15</v>
      </c>
      <c r="J10" t="s">
        <v>16</v>
      </c>
      <c r="K10" s="11">
        <f>E10*G10</f>
        <v>240000</v>
      </c>
    </row>
    <row r="11" spans="1:11" ht="17.25" customHeight="1">
      <c r="C11" t="s">
        <v>12</v>
      </c>
      <c r="D11" t="s">
        <v>20</v>
      </c>
      <c r="E11" s="9">
        <v>13500</v>
      </c>
      <c r="F11" s="12" t="s">
        <v>18</v>
      </c>
      <c r="G11" s="10">
        <v>24</v>
      </c>
      <c r="H11" s="6" t="s">
        <v>19</v>
      </c>
      <c r="I11" s="7" t="s">
        <v>15</v>
      </c>
      <c r="J11" t="s">
        <v>16</v>
      </c>
      <c r="K11" s="11">
        <f>E11*G11</f>
        <v>324000</v>
      </c>
    </row>
    <row r="12" spans="1:11" ht="17.25" customHeight="1">
      <c r="C12" t="s">
        <v>12</v>
      </c>
      <c r="D12" t="s">
        <v>21</v>
      </c>
      <c r="E12" s="9">
        <v>0</v>
      </c>
      <c r="F12" s="5"/>
      <c r="G12" s="5"/>
      <c r="H12" s="6"/>
      <c r="I12" s="7" t="s">
        <v>15</v>
      </c>
      <c r="J12" t="s">
        <v>16</v>
      </c>
      <c r="K12" s="8">
        <f>E12</f>
        <v>0</v>
      </c>
    </row>
    <row r="13" spans="1:11" ht="17.25" customHeight="1">
      <c r="C13" t="s">
        <v>12</v>
      </c>
      <c r="D13" t="s">
        <v>22</v>
      </c>
      <c r="E13" s="9">
        <v>30000</v>
      </c>
      <c r="F13" t="s">
        <v>18</v>
      </c>
      <c r="G13" s="10">
        <v>0</v>
      </c>
      <c r="H13" s="6" t="s">
        <v>19</v>
      </c>
      <c r="I13" s="7" t="s">
        <v>15</v>
      </c>
      <c r="J13" t="s">
        <v>16</v>
      </c>
      <c r="K13" s="11">
        <f>E13*G13</f>
        <v>0</v>
      </c>
    </row>
    <row r="14" spans="1:11" ht="17.25" customHeight="1">
      <c r="C14" t="s">
        <v>12</v>
      </c>
      <c r="D14" t="s">
        <v>23</v>
      </c>
      <c r="E14" s="9">
        <v>10000</v>
      </c>
      <c r="F14" t="s">
        <v>18</v>
      </c>
      <c r="G14" s="10">
        <v>24</v>
      </c>
      <c r="H14" s="6" t="s">
        <v>19</v>
      </c>
      <c r="I14" s="7"/>
      <c r="J14" t="s">
        <v>16</v>
      </c>
      <c r="K14" s="11">
        <f>E14*G14</f>
        <v>240000</v>
      </c>
    </row>
    <row r="15" spans="1:11" ht="17.25" customHeight="1">
      <c r="C15" t="s">
        <v>12</v>
      </c>
      <c r="D15" t="s">
        <v>24</v>
      </c>
      <c r="E15" s="9">
        <v>15000</v>
      </c>
      <c r="F15" s="5"/>
      <c r="G15" s="10"/>
      <c r="H15" s="6" t="s">
        <v>14</v>
      </c>
      <c r="I15" s="7"/>
      <c r="J15" t="s">
        <v>16</v>
      </c>
      <c r="K15" s="11">
        <f>E15</f>
        <v>15000</v>
      </c>
    </row>
    <row r="16" spans="1:11" ht="17.25" customHeight="1">
      <c r="C16" t="s">
        <v>12</v>
      </c>
      <c r="D16" t="s">
        <v>25</v>
      </c>
      <c r="E16" s="9">
        <v>0</v>
      </c>
      <c r="F16" s="5"/>
      <c r="G16" s="10"/>
      <c r="I16" s="7" t="s">
        <v>15</v>
      </c>
      <c r="J16" t="s">
        <v>16</v>
      </c>
      <c r="K16" s="8">
        <f>E16</f>
        <v>0</v>
      </c>
    </row>
    <row r="17" spans="1:11" ht="17.25" customHeight="1">
      <c r="E17" s="13"/>
      <c r="F17" t="s">
        <v>26</v>
      </c>
      <c r="J17" t="s">
        <v>16</v>
      </c>
      <c r="K17" s="8">
        <f>SUM(K9:K16)</f>
        <v>2649750</v>
      </c>
    </row>
    <row r="18" spans="1:11" ht="17.25" customHeight="1">
      <c r="E18" s="14"/>
      <c r="F18" s="15"/>
      <c r="G18" s="15"/>
      <c r="K18" s="16"/>
    </row>
    <row r="19" spans="1:11" ht="17.25" customHeight="1">
      <c r="C19" t="s">
        <v>12</v>
      </c>
      <c r="D19" t="s">
        <v>27</v>
      </c>
      <c r="E19" s="4">
        <f>(K9+K15)*2/30</f>
        <v>123050</v>
      </c>
      <c r="F19" s="5"/>
      <c r="G19" s="5"/>
      <c r="I19" s="7" t="s">
        <v>15</v>
      </c>
      <c r="J19" t="s">
        <v>16</v>
      </c>
      <c r="K19" s="8">
        <f>E19</f>
        <v>123050</v>
      </c>
    </row>
    <row r="20" spans="1:11" ht="17.25" customHeight="1">
      <c r="G20" t="s">
        <v>28</v>
      </c>
      <c r="J20" t="s">
        <v>16</v>
      </c>
      <c r="K20" s="8">
        <f>SUM(K17-K19)</f>
        <v>2526700</v>
      </c>
    </row>
    <row r="22" spans="1:11" ht="17.25" customHeight="1">
      <c r="A22" t="s">
        <v>29</v>
      </c>
    </row>
    <row r="23" spans="1:11">
      <c r="B23" s="17" t="s">
        <v>30</v>
      </c>
      <c r="C23" s="18"/>
      <c r="D23" s="19"/>
      <c r="E23" s="17" t="s">
        <v>31</v>
      </c>
      <c r="F23" s="19"/>
      <c r="G23" s="17" t="s">
        <v>32</v>
      </c>
      <c r="H23" s="18"/>
      <c r="I23" s="18"/>
      <c r="J23" s="19"/>
    </row>
    <row r="24" spans="1:11">
      <c r="B24" s="20"/>
      <c r="C24" s="12"/>
      <c r="D24" s="21"/>
      <c r="E24" s="20"/>
      <c r="F24" s="21"/>
      <c r="G24" s="20"/>
      <c r="H24" s="12"/>
      <c r="I24" s="12"/>
      <c r="J24" s="21"/>
    </row>
    <row r="25" spans="1:11">
      <c r="B25" s="20"/>
      <c r="C25" s="12"/>
      <c r="D25" s="21"/>
      <c r="E25" s="20"/>
      <c r="F25" s="21"/>
      <c r="G25" s="20"/>
      <c r="H25" s="12"/>
      <c r="I25" s="12"/>
      <c r="J25" s="21"/>
    </row>
    <row r="26" spans="1:11">
      <c r="B26" s="20"/>
      <c r="C26" s="12"/>
      <c r="D26" s="21"/>
      <c r="E26" s="20"/>
      <c r="F26" s="21"/>
      <c r="G26" s="20"/>
      <c r="H26" s="12"/>
      <c r="I26" s="12"/>
      <c r="J26" s="21"/>
    </row>
    <row r="27" spans="1:11">
      <c r="B27" s="20"/>
      <c r="C27" s="12"/>
      <c r="D27" s="21"/>
      <c r="E27" s="20"/>
      <c r="F27" s="21"/>
      <c r="G27" s="20"/>
      <c r="H27" s="12"/>
      <c r="I27" s="12"/>
      <c r="J27" s="21"/>
    </row>
    <row r="28" spans="1:11">
      <c r="B28" s="22" t="s">
        <v>33</v>
      </c>
      <c r="C28" s="23"/>
      <c r="D28" s="24"/>
      <c r="E28" s="25" t="s">
        <v>34</v>
      </c>
      <c r="F28" s="26"/>
      <c r="G28" s="25" t="s">
        <v>35</v>
      </c>
      <c r="H28" s="27"/>
      <c r="I28" s="27"/>
      <c r="J28" s="26"/>
    </row>
    <row r="29" spans="1:11">
      <c r="B29" s="28" t="s">
        <v>36</v>
      </c>
      <c r="C29" s="29"/>
      <c r="D29" s="30"/>
      <c r="E29" s="28" t="s">
        <v>37</v>
      </c>
      <c r="F29" s="30"/>
      <c r="G29" s="28" t="s">
        <v>38</v>
      </c>
      <c r="H29" s="29"/>
      <c r="I29" s="29"/>
      <c r="J29" s="30"/>
    </row>
    <row r="31" spans="1:11" ht="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spans="1:11" ht="18">
      <c r="A33" s="1" t="s">
        <v>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4.25" customHeight="1">
      <c r="A34" s="1" t="s">
        <v>1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6" spans="1:11">
      <c r="A36" t="s">
        <v>2</v>
      </c>
      <c r="B36" t="s">
        <v>3</v>
      </c>
      <c r="D36" s="2" t="s">
        <v>39</v>
      </c>
      <c r="E36" s="2"/>
    </row>
    <row r="37" spans="1:11">
      <c r="A37" t="s">
        <v>5</v>
      </c>
      <c r="B37" t="s">
        <v>3</v>
      </c>
      <c r="D37" s="3" t="s">
        <v>6</v>
      </c>
      <c r="E37" s="3"/>
    </row>
    <row r="38" spans="1:11">
      <c r="A38" t="s">
        <v>7</v>
      </c>
      <c r="B38" t="s">
        <v>3</v>
      </c>
      <c r="D38" s="3" t="s">
        <v>8</v>
      </c>
      <c r="E38" s="3"/>
    </row>
    <row r="39" spans="1:11">
      <c r="A39" t="s">
        <v>9</v>
      </c>
      <c r="B39" t="s">
        <v>3</v>
      </c>
      <c r="D39" s="3" t="s">
        <v>10</v>
      </c>
      <c r="E39" s="3"/>
    </row>
    <row r="41" spans="1:11">
      <c r="A41" t="s">
        <v>11</v>
      </c>
      <c r="B41" t="s">
        <v>3</v>
      </c>
      <c r="C41" t="s">
        <v>12</v>
      </c>
      <c r="D41" t="s">
        <v>13</v>
      </c>
      <c r="E41" s="4">
        <v>1830750</v>
      </c>
      <c r="F41" s="5"/>
      <c r="G41" s="5"/>
      <c r="H41" s="6" t="s">
        <v>14</v>
      </c>
      <c r="I41" s="7" t="s">
        <v>15</v>
      </c>
      <c r="J41" t="s">
        <v>16</v>
      </c>
      <c r="K41" s="8">
        <f>E41</f>
        <v>1830750</v>
      </c>
    </row>
    <row r="42" spans="1:11">
      <c r="C42" t="s">
        <v>12</v>
      </c>
      <c r="D42" t="s">
        <v>17</v>
      </c>
      <c r="E42" s="9">
        <v>10000</v>
      </c>
      <c r="F42" t="s">
        <v>18</v>
      </c>
      <c r="G42" s="10">
        <v>24</v>
      </c>
      <c r="H42" s="6" t="s">
        <v>19</v>
      </c>
      <c r="I42" s="7" t="s">
        <v>15</v>
      </c>
      <c r="J42" t="s">
        <v>16</v>
      </c>
      <c r="K42" s="11">
        <f>E42*G42</f>
        <v>240000</v>
      </c>
    </row>
    <row r="43" spans="1:11">
      <c r="C43" t="s">
        <v>12</v>
      </c>
      <c r="D43" t="s">
        <v>20</v>
      </c>
      <c r="E43" s="9">
        <v>13500</v>
      </c>
      <c r="F43" s="12" t="s">
        <v>18</v>
      </c>
      <c r="G43" s="10">
        <v>24</v>
      </c>
      <c r="H43" s="6" t="s">
        <v>19</v>
      </c>
      <c r="I43" s="7" t="s">
        <v>15</v>
      </c>
      <c r="J43" t="s">
        <v>16</v>
      </c>
      <c r="K43" s="11">
        <f>E43*G43</f>
        <v>324000</v>
      </c>
    </row>
    <row r="44" spans="1:11">
      <c r="C44" t="s">
        <v>12</v>
      </c>
      <c r="D44" t="s">
        <v>21</v>
      </c>
      <c r="E44" s="9">
        <v>0</v>
      </c>
      <c r="F44" s="5"/>
      <c r="G44" s="5"/>
      <c r="H44" s="6"/>
      <c r="I44" s="7" t="s">
        <v>15</v>
      </c>
      <c r="J44" t="s">
        <v>16</v>
      </c>
      <c r="K44" s="8">
        <f>E44</f>
        <v>0</v>
      </c>
    </row>
    <row r="45" spans="1:11">
      <c r="C45" t="s">
        <v>12</v>
      </c>
      <c r="D45" t="s">
        <v>22</v>
      </c>
      <c r="E45" s="9">
        <v>30000</v>
      </c>
      <c r="F45" t="s">
        <v>18</v>
      </c>
      <c r="G45" s="10">
        <v>0</v>
      </c>
      <c r="H45" s="6" t="s">
        <v>19</v>
      </c>
      <c r="I45" s="7" t="s">
        <v>15</v>
      </c>
      <c r="J45" t="s">
        <v>16</v>
      </c>
      <c r="K45" s="11">
        <f>E45*G45</f>
        <v>0</v>
      </c>
    </row>
    <row r="46" spans="1:11">
      <c r="C46" t="s">
        <v>12</v>
      </c>
      <c r="D46" t="s">
        <v>23</v>
      </c>
      <c r="E46" s="9">
        <v>10000</v>
      </c>
      <c r="F46" t="s">
        <v>18</v>
      </c>
      <c r="G46" s="10">
        <v>24</v>
      </c>
      <c r="H46" s="6" t="s">
        <v>19</v>
      </c>
      <c r="I46" s="7"/>
      <c r="J46" t="s">
        <v>16</v>
      </c>
      <c r="K46" s="11">
        <f>E46*G46</f>
        <v>240000</v>
      </c>
    </row>
    <row r="47" spans="1:11">
      <c r="C47" t="s">
        <v>12</v>
      </c>
      <c r="D47" t="s">
        <v>24</v>
      </c>
      <c r="E47" s="9">
        <v>15000</v>
      </c>
      <c r="F47" s="5"/>
      <c r="G47" s="10"/>
      <c r="H47" s="6" t="s">
        <v>14</v>
      </c>
      <c r="I47" s="7"/>
      <c r="J47" t="s">
        <v>16</v>
      </c>
      <c r="K47" s="11">
        <f>E47</f>
        <v>15000</v>
      </c>
    </row>
    <row r="48" spans="1:11">
      <c r="C48" t="s">
        <v>12</v>
      </c>
      <c r="D48" t="s">
        <v>25</v>
      </c>
      <c r="E48" s="9">
        <v>6950</v>
      </c>
      <c r="F48" s="5"/>
      <c r="G48" s="10"/>
      <c r="I48" s="7" t="s">
        <v>15</v>
      </c>
      <c r="J48" t="s">
        <v>16</v>
      </c>
      <c r="K48" s="8">
        <f>E48</f>
        <v>6950</v>
      </c>
    </row>
    <row r="49" spans="1:11">
      <c r="E49" s="13"/>
      <c r="F49" t="s">
        <v>26</v>
      </c>
      <c r="J49" t="s">
        <v>16</v>
      </c>
      <c r="K49" s="8">
        <f>SUM(K41:K48)</f>
        <v>2656700</v>
      </c>
    </row>
    <row r="50" spans="1:11">
      <c r="E50" s="14"/>
      <c r="F50" s="15"/>
      <c r="G50" s="15"/>
      <c r="K50" s="16"/>
    </row>
    <row r="51" spans="1:11">
      <c r="C51" t="s">
        <v>12</v>
      </c>
      <c r="D51" t="s">
        <v>27</v>
      </c>
      <c r="E51" s="4">
        <f>(K41+K47)*2/30</f>
        <v>123050</v>
      </c>
      <c r="F51" s="5"/>
      <c r="G51" s="5"/>
      <c r="I51" s="7" t="s">
        <v>15</v>
      </c>
      <c r="J51" t="s">
        <v>16</v>
      </c>
      <c r="K51" s="8">
        <f>E51</f>
        <v>123050</v>
      </c>
    </row>
    <row r="52" spans="1:11">
      <c r="G52" t="s">
        <v>28</v>
      </c>
      <c r="J52" t="s">
        <v>16</v>
      </c>
      <c r="K52" s="8">
        <f>SUM(K49-K51)</f>
        <v>2533650</v>
      </c>
    </row>
    <row r="53" spans="1:11" ht="15" customHeight="1"/>
    <row r="54" spans="1:11" ht="15" customHeight="1">
      <c r="A54" t="s">
        <v>29</v>
      </c>
    </row>
    <row r="55" spans="1:11" ht="15" customHeight="1">
      <c r="B55" s="17" t="s">
        <v>30</v>
      </c>
      <c r="C55" s="18"/>
      <c r="D55" s="19"/>
      <c r="E55" s="17" t="s">
        <v>31</v>
      </c>
      <c r="F55" s="19"/>
      <c r="G55" s="17" t="s">
        <v>32</v>
      </c>
      <c r="H55" s="18"/>
      <c r="I55" s="18"/>
      <c r="J55" s="19"/>
    </row>
    <row r="56" spans="1:11" ht="15" customHeight="1">
      <c r="B56" s="20"/>
      <c r="C56" s="12"/>
      <c r="D56" s="21"/>
      <c r="E56" s="20"/>
      <c r="F56" s="21"/>
      <c r="G56" s="20"/>
      <c r="H56" s="12"/>
      <c r="I56" s="12"/>
      <c r="J56" s="21"/>
    </row>
    <row r="57" spans="1:11">
      <c r="B57" s="20"/>
      <c r="C57" s="12"/>
      <c r="D57" s="21"/>
      <c r="E57" s="20"/>
      <c r="F57" s="21"/>
      <c r="G57" s="20"/>
      <c r="H57" s="12"/>
      <c r="I57" s="12"/>
      <c r="J57" s="21"/>
    </row>
    <row r="58" spans="1:11">
      <c r="B58" s="20"/>
      <c r="C58" s="12"/>
      <c r="D58" s="21"/>
      <c r="E58" s="20"/>
      <c r="F58" s="21"/>
      <c r="G58" s="20"/>
      <c r="H58" s="12"/>
      <c r="I58" s="12"/>
      <c r="J58" s="21"/>
    </row>
    <row r="59" spans="1:11">
      <c r="B59" s="20"/>
      <c r="C59" s="12"/>
      <c r="D59" s="21"/>
      <c r="E59" s="20"/>
      <c r="F59" s="21"/>
      <c r="G59" s="20"/>
      <c r="H59" s="12"/>
      <c r="I59" s="12"/>
      <c r="J59" s="21"/>
    </row>
    <row r="60" spans="1:11">
      <c r="B60" s="22" t="s">
        <v>40</v>
      </c>
      <c r="C60" s="23"/>
      <c r="D60" s="24"/>
      <c r="E60" s="25" t="s">
        <v>34</v>
      </c>
      <c r="F60" s="26"/>
      <c r="G60" s="25" t="s">
        <v>35</v>
      </c>
      <c r="H60" s="27"/>
      <c r="I60" s="27"/>
      <c r="J60" s="26"/>
    </row>
    <row r="61" spans="1:11">
      <c r="B61" s="28" t="s">
        <v>36</v>
      </c>
      <c r="C61" s="29"/>
      <c r="D61" s="30"/>
      <c r="E61" s="28" t="s">
        <v>37</v>
      </c>
      <c r="F61" s="30"/>
      <c r="G61" s="28" t="s">
        <v>38</v>
      </c>
      <c r="H61" s="29"/>
      <c r="I61" s="29"/>
      <c r="J61" s="30"/>
    </row>
    <row r="63" spans="1:11" ht="14.25" customHeight="1"/>
    <row r="64" spans="1:11" ht="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8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</row>
    <row r="66" spans="1:11" ht="18">
      <c r="A66" s="1" t="s">
        <v>0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8">
      <c r="A67" s="1" t="s">
        <v>1</v>
      </c>
      <c r="B67" s="1"/>
      <c r="C67" s="1"/>
      <c r="D67" s="1"/>
      <c r="E67" s="1"/>
      <c r="F67" s="1"/>
      <c r="G67" s="1"/>
      <c r="H67" s="1"/>
      <c r="I67" s="1"/>
      <c r="J67" s="1"/>
      <c r="K67" s="1"/>
    </row>
    <row r="69" spans="1:11">
      <c r="A69" t="s">
        <v>2</v>
      </c>
      <c r="B69" t="s">
        <v>3</v>
      </c>
      <c r="D69" s="2" t="s">
        <v>41</v>
      </c>
      <c r="E69" s="2"/>
    </row>
    <row r="70" spans="1:11">
      <c r="A70" t="s">
        <v>5</v>
      </c>
      <c r="B70" t="s">
        <v>3</v>
      </c>
      <c r="D70" s="3" t="s">
        <v>6</v>
      </c>
      <c r="E70" s="3"/>
    </row>
    <row r="71" spans="1:11">
      <c r="A71" t="s">
        <v>7</v>
      </c>
      <c r="B71" t="s">
        <v>3</v>
      </c>
      <c r="D71" s="3" t="s">
        <v>42</v>
      </c>
      <c r="E71" s="3"/>
    </row>
    <row r="72" spans="1:11">
      <c r="A72" t="s">
        <v>9</v>
      </c>
      <c r="B72" t="s">
        <v>3</v>
      </c>
      <c r="D72" s="3" t="s">
        <v>10</v>
      </c>
      <c r="E72" s="3"/>
    </row>
    <row r="74" spans="1:11">
      <c r="A74" t="s">
        <v>11</v>
      </c>
      <c r="B74" t="s">
        <v>3</v>
      </c>
      <c r="C74" t="s">
        <v>12</v>
      </c>
      <c r="D74" t="s">
        <v>13</v>
      </c>
      <c r="E74" s="4">
        <v>1830750</v>
      </c>
      <c r="F74" s="5"/>
      <c r="G74" s="5"/>
      <c r="H74" s="6" t="s">
        <v>14</v>
      </c>
      <c r="I74" s="7" t="s">
        <v>15</v>
      </c>
      <c r="J74" t="s">
        <v>16</v>
      </c>
      <c r="K74" s="8">
        <f>E74</f>
        <v>1830750</v>
      </c>
    </row>
    <row r="75" spans="1:11">
      <c r="C75" t="s">
        <v>12</v>
      </c>
      <c r="D75" t="s">
        <v>17</v>
      </c>
      <c r="E75" s="9">
        <v>10000</v>
      </c>
      <c r="F75" t="s">
        <v>18</v>
      </c>
      <c r="G75" s="10">
        <v>26</v>
      </c>
      <c r="H75" s="6" t="s">
        <v>19</v>
      </c>
      <c r="I75" s="7" t="s">
        <v>15</v>
      </c>
      <c r="J75" t="s">
        <v>16</v>
      </c>
      <c r="K75" s="11">
        <f>E75*G75</f>
        <v>260000</v>
      </c>
    </row>
    <row r="76" spans="1:11">
      <c r="C76" t="s">
        <v>12</v>
      </c>
      <c r="D76" t="s">
        <v>20</v>
      </c>
      <c r="E76" s="9">
        <v>13500</v>
      </c>
      <c r="F76" s="12" t="s">
        <v>18</v>
      </c>
      <c r="G76" s="10">
        <v>26</v>
      </c>
      <c r="H76" s="6" t="s">
        <v>19</v>
      </c>
      <c r="I76" s="7" t="s">
        <v>15</v>
      </c>
      <c r="J76" t="s">
        <v>16</v>
      </c>
      <c r="K76" s="11">
        <f>E76*G76</f>
        <v>351000</v>
      </c>
    </row>
    <row r="77" spans="1:11">
      <c r="C77" t="s">
        <v>12</v>
      </c>
      <c r="D77" t="s">
        <v>21</v>
      </c>
      <c r="E77" s="9">
        <v>0</v>
      </c>
      <c r="F77" s="5"/>
      <c r="G77" s="5"/>
      <c r="H77" s="6"/>
      <c r="I77" s="7" t="s">
        <v>15</v>
      </c>
      <c r="J77" t="s">
        <v>16</v>
      </c>
      <c r="K77" s="8">
        <f>E77</f>
        <v>0</v>
      </c>
    </row>
    <row r="78" spans="1:11">
      <c r="C78" t="s">
        <v>12</v>
      </c>
      <c r="D78" t="s">
        <v>22</v>
      </c>
      <c r="E78" s="9">
        <v>30000</v>
      </c>
      <c r="F78" t="s">
        <v>18</v>
      </c>
      <c r="G78" s="10">
        <v>0</v>
      </c>
      <c r="H78" s="6" t="s">
        <v>19</v>
      </c>
      <c r="I78" s="7" t="s">
        <v>15</v>
      </c>
      <c r="J78" t="s">
        <v>16</v>
      </c>
      <c r="K78" s="11">
        <f>E78*G78</f>
        <v>0</v>
      </c>
    </row>
    <row r="79" spans="1:11">
      <c r="C79" t="s">
        <v>12</v>
      </c>
      <c r="D79" t="s">
        <v>23</v>
      </c>
      <c r="E79" s="9">
        <v>10000</v>
      </c>
      <c r="F79" t="s">
        <v>18</v>
      </c>
      <c r="G79" s="10">
        <v>26</v>
      </c>
      <c r="H79" s="6" t="s">
        <v>19</v>
      </c>
      <c r="I79" s="7"/>
      <c r="J79" t="s">
        <v>16</v>
      </c>
      <c r="K79" s="11">
        <f>E79*G79</f>
        <v>260000</v>
      </c>
    </row>
    <row r="80" spans="1:11">
      <c r="C80" t="s">
        <v>12</v>
      </c>
      <c r="D80" t="s">
        <v>24</v>
      </c>
      <c r="E80" s="9">
        <v>15000</v>
      </c>
      <c r="F80" s="5"/>
      <c r="G80" s="10"/>
      <c r="H80" s="6" t="s">
        <v>14</v>
      </c>
      <c r="I80" s="7"/>
      <c r="J80" t="s">
        <v>16</v>
      </c>
      <c r="K80" s="11">
        <f>E80</f>
        <v>15000</v>
      </c>
    </row>
    <row r="81" spans="1:11">
      <c r="C81" t="s">
        <v>12</v>
      </c>
      <c r="D81" t="s">
        <v>25</v>
      </c>
      <c r="E81" s="9">
        <v>0</v>
      </c>
      <c r="F81" s="5"/>
      <c r="G81" s="10"/>
      <c r="I81" s="7" t="s">
        <v>15</v>
      </c>
      <c r="J81" t="s">
        <v>16</v>
      </c>
      <c r="K81" s="8">
        <f>E81</f>
        <v>0</v>
      </c>
    </row>
    <row r="82" spans="1:11">
      <c r="E82" s="13"/>
      <c r="F82" t="s">
        <v>26</v>
      </c>
      <c r="J82" t="s">
        <v>16</v>
      </c>
      <c r="K82" s="8">
        <f>SUM(K74:K81)</f>
        <v>2716750</v>
      </c>
    </row>
    <row r="83" spans="1:11">
      <c r="E83" s="14"/>
      <c r="F83" s="15"/>
      <c r="G83" s="15"/>
      <c r="K83" s="16"/>
    </row>
    <row r="84" spans="1:11">
      <c r="C84" t="s">
        <v>12</v>
      </c>
      <c r="D84" t="s">
        <v>27</v>
      </c>
      <c r="E84" s="4">
        <v>0</v>
      </c>
      <c r="F84" s="5"/>
      <c r="G84" s="5"/>
      <c r="I84" s="7" t="s">
        <v>15</v>
      </c>
      <c r="J84" t="s">
        <v>16</v>
      </c>
      <c r="K84" s="8">
        <f>E84</f>
        <v>0</v>
      </c>
    </row>
    <row r="85" spans="1:11">
      <c r="G85" t="s">
        <v>28</v>
      </c>
      <c r="J85" t="s">
        <v>16</v>
      </c>
      <c r="K85" s="8">
        <f>SUM(K82-K84)</f>
        <v>2716750</v>
      </c>
    </row>
    <row r="87" spans="1:11">
      <c r="A87" t="s">
        <v>29</v>
      </c>
    </row>
    <row r="88" spans="1:11">
      <c r="B88" s="17" t="s">
        <v>30</v>
      </c>
      <c r="C88" s="18"/>
      <c r="D88" s="19"/>
      <c r="E88" s="17" t="s">
        <v>31</v>
      </c>
      <c r="F88" s="19"/>
      <c r="G88" s="17" t="s">
        <v>32</v>
      </c>
      <c r="H88" s="18"/>
      <c r="I88" s="18"/>
      <c r="J88" s="19"/>
    </row>
    <row r="89" spans="1:11">
      <c r="B89" s="20"/>
      <c r="C89" s="12"/>
      <c r="D89" s="21"/>
      <c r="E89" s="20"/>
      <c r="F89" s="21"/>
      <c r="G89" s="20"/>
      <c r="H89" s="12"/>
      <c r="I89" s="12"/>
      <c r="J89" s="21"/>
    </row>
    <row r="90" spans="1:11">
      <c r="B90" s="20"/>
      <c r="C90" s="12"/>
      <c r="D90" s="21"/>
      <c r="E90" s="20"/>
      <c r="F90" s="21"/>
      <c r="G90" s="20"/>
      <c r="H90" s="12"/>
      <c r="I90" s="12"/>
      <c r="J90" s="21"/>
    </row>
    <row r="91" spans="1:11">
      <c r="B91" s="20"/>
      <c r="C91" s="12"/>
      <c r="D91" s="21"/>
      <c r="E91" s="20"/>
      <c r="F91" s="21"/>
      <c r="G91" s="20"/>
      <c r="H91" s="12"/>
      <c r="I91" s="12"/>
      <c r="J91" s="21"/>
    </row>
    <row r="92" spans="1:11">
      <c r="B92" s="20"/>
      <c r="C92" s="12"/>
      <c r="D92" s="21"/>
      <c r="E92" s="20"/>
      <c r="F92" s="21"/>
      <c r="G92" s="20"/>
      <c r="H92" s="12"/>
      <c r="I92" s="12"/>
      <c r="J92" s="21"/>
    </row>
    <row r="93" spans="1:11">
      <c r="B93" s="22" t="s">
        <v>43</v>
      </c>
      <c r="C93" s="23"/>
      <c r="D93" s="24"/>
      <c r="E93" s="25" t="s">
        <v>34</v>
      </c>
      <c r="F93" s="26"/>
      <c r="G93" s="25" t="s">
        <v>35</v>
      </c>
      <c r="H93" s="27"/>
      <c r="I93" s="27"/>
      <c r="J93" s="26"/>
    </row>
    <row r="94" spans="1:11">
      <c r="B94" s="28" t="s">
        <v>36</v>
      </c>
      <c r="C94" s="29"/>
      <c r="D94" s="30"/>
      <c r="E94" s="28" t="s">
        <v>37</v>
      </c>
      <c r="F94" s="30"/>
      <c r="G94" s="28" t="s">
        <v>38</v>
      </c>
      <c r="H94" s="29"/>
      <c r="I94" s="29"/>
      <c r="J94" s="30"/>
    </row>
    <row r="100" spans="1:11" ht="18">
      <c r="A100" s="1" t="s">
        <v>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8">
      <c r="A101" s="1" t="s">
        <v>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3" spans="1:11">
      <c r="A103" t="s">
        <v>2</v>
      </c>
      <c r="B103" t="s">
        <v>3</v>
      </c>
      <c r="D103" s="2" t="s">
        <v>44</v>
      </c>
      <c r="E103" s="2"/>
    </row>
    <row r="104" spans="1:11">
      <c r="A104" t="s">
        <v>5</v>
      </c>
      <c r="B104" t="s">
        <v>3</v>
      </c>
      <c r="D104" s="3" t="s">
        <v>6</v>
      </c>
      <c r="E104" s="3"/>
    </row>
    <row r="105" spans="1:11">
      <c r="A105" t="s">
        <v>7</v>
      </c>
      <c r="B105" t="s">
        <v>3</v>
      </c>
      <c r="D105" s="3" t="s">
        <v>8</v>
      </c>
      <c r="E105" s="3"/>
    </row>
    <row r="106" spans="1:11">
      <c r="A106" t="s">
        <v>9</v>
      </c>
      <c r="B106" t="s">
        <v>3</v>
      </c>
      <c r="D106" s="3" t="s">
        <v>10</v>
      </c>
      <c r="E106" s="3"/>
    </row>
    <row r="108" spans="1:11">
      <c r="A108" t="s">
        <v>11</v>
      </c>
      <c r="B108" t="s">
        <v>3</v>
      </c>
      <c r="C108" t="s">
        <v>12</v>
      </c>
      <c r="D108" t="s">
        <v>13</v>
      </c>
      <c r="E108" s="4">
        <v>1830750</v>
      </c>
      <c r="F108" s="5"/>
      <c r="G108" s="5"/>
      <c r="H108" s="6" t="s">
        <v>14</v>
      </c>
      <c r="I108" s="7" t="s">
        <v>15</v>
      </c>
      <c r="J108" t="s">
        <v>16</v>
      </c>
      <c r="K108" s="8">
        <f>E108</f>
        <v>1830750</v>
      </c>
    </row>
    <row r="109" spans="1:11">
      <c r="C109" t="s">
        <v>12</v>
      </c>
      <c r="D109" t="s">
        <v>17</v>
      </c>
      <c r="E109" s="9">
        <v>10000</v>
      </c>
      <c r="F109" t="s">
        <v>18</v>
      </c>
      <c r="G109" s="10">
        <v>26</v>
      </c>
      <c r="H109" s="6" t="s">
        <v>19</v>
      </c>
      <c r="I109" s="7" t="s">
        <v>15</v>
      </c>
      <c r="J109" t="s">
        <v>16</v>
      </c>
      <c r="K109" s="11">
        <f>E109*G109</f>
        <v>260000</v>
      </c>
    </row>
    <row r="110" spans="1:11">
      <c r="C110" t="s">
        <v>12</v>
      </c>
      <c r="D110" t="s">
        <v>20</v>
      </c>
      <c r="E110" s="9">
        <v>13500</v>
      </c>
      <c r="F110" s="12" t="s">
        <v>18</v>
      </c>
      <c r="G110" s="10">
        <v>26</v>
      </c>
      <c r="H110" s="6" t="s">
        <v>19</v>
      </c>
      <c r="I110" s="7" t="s">
        <v>15</v>
      </c>
      <c r="J110" t="s">
        <v>16</v>
      </c>
      <c r="K110" s="11">
        <f>E110*G110</f>
        <v>351000</v>
      </c>
    </row>
    <row r="111" spans="1:11">
      <c r="C111" t="s">
        <v>12</v>
      </c>
      <c r="D111" t="s">
        <v>21</v>
      </c>
      <c r="E111" s="9">
        <v>0</v>
      </c>
      <c r="F111" s="5"/>
      <c r="G111" s="5"/>
      <c r="H111" s="6"/>
      <c r="I111" s="7" t="s">
        <v>15</v>
      </c>
      <c r="J111" t="s">
        <v>16</v>
      </c>
      <c r="K111" s="8">
        <f>E111</f>
        <v>0</v>
      </c>
    </row>
    <row r="112" spans="1:11">
      <c r="C112" t="s">
        <v>12</v>
      </c>
      <c r="D112" t="s">
        <v>22</v>
      </c>
      <c r="E112" s="9">
        <v>30000</v>
      </c>
      <c r="F112" t="s">
        <v>18</v>
      </c>
      <c r="G112" s="10">
        <v>0</v>
      </c>
      <c r="H112" s="6" t="s">
        <v>19</v>
      </c>
      <c r="I112" s="7" t="s">
        <v>15</v>
      </c>
      <c r="J112" t="s">
        <v>16</v>
      </c>
      <c r="K112" s="11">
        <f>E112*G112</f>
        <v>0</v>
      </c>
    </row>
    <row r="113" spans="1:11">
      <c r="C113" t="s">
        <v>12</v>
      </c>
      <c r="D113" t="s">
        <v>23</v>
      </c>
      <c r="E113" s="9">
        <v>10000</v>
      </c>
      <c r="F113" t="s">
        <v>18</v>
      </c>
      <c r="G113" s="10">
        <v>26</v>
      </c>
      <c r="H113" s="6" t="s">
        <v>19</v>
      </c>
      <c r="I113" s="7"/>
      <c r="J113" t="s">
        <v>16</v>
      </c>
      <c r="K113" s="11">
        <f>E113*G113</f>
        <v>260000</v>
      </c>
    </row>
    <row r="114" spans="1:11">
      <c r="C114" t="s">
        <v>12</v>
      </c>
      <c r="D114" t="s">
        <v>24</v>
      </c>
      <c r="E114" s="9">
        <v>15000</v>
      </c>
      <c r="F114" s="5"/>
      <c r="G114" s="10"/>
      <c r="H114" s="6" t="s">
        <v>14</v>
      </c>
      <c r="I114" s="7"/>
      <c r="J114" t="s">
        <v>16</v>
      </c>
      <c r="K114" s="11">
        <f>E114</f>
        <v>15000</v>
      </c>
    </row>
    <row r="115" spans="1:11">
      <c r="C115" t="s">
        <v>12</v>
      </c>
      <c r="D115" t="s">
        <v>25</v>
      </c>
      <c r="E115" s="9">
        <v>0</v>
      </c>
      <c r="F115" s="5"/>
      <c r="G115" s="10"/>
      <c r="I115" s="7" t="s">
        <v>15</v>
      </c>
      <c r="J115" t="s">
        <v>16</v>
      </c>
      <c r="K115" s="8">
        <f>E115</f>
        <v>0</v>
      </c>
    </row>
    <row r="116" spans="1:11">
      <c r="E116" s="13"/>
      <c r="F116" t="s">
        <v>26</v>
      </c>
      <c r="J116" t="s">
        <v>16</v>
      </c>
      <c r="K116" s="8">
        <f>SUM(K108:K115)</f>
        <v>2716750</v>
      </c>
    </row>
    <row r="117" spans="1:11">
      <c r="E117" s="14"/>
      <c r="F117" s="15"/>
      <c r="G117" s="15"/>
      <c r="K117" s="16"/>
    </row>
    <row r="118" spans="1:11">
      <c r="C118" t="s">
        <v>12</v>
      </c>
      <c r="D118" t="s">
        <v>27</v>
      </c>
      <c r="E118" s="4">
        <v>0</v>
      </c>
      <c r="F118" s="5"/>
      <c r="G118" s="5"/>
      <c r="I118" s="7" t="s">
        <v>15</v>
      </c>
      <c r="J118" t="s">
        <v>16</v>
      </c>
      <c r="K118" s="8">
        <f>E118</f>
        <v>0</v>
      </c>
    </row>
    <row r="119" spans="1:11">
      <c r="G119" t="s">
        <v>28</v>
      </c>
      <c r="J119" t="s">
        <v>16</v>
      </c>
      <c r="K119" s="8">
        <f>SUM(K116-K118)</f>
        <v>2716750</v>
      </c>
    </row>
    <row r="121" spans="1:11">
      <c r="A121" t="s">
        <v>29</v>
      </c>
    </row>
    <row r="122" spans="1:11">
      <c r="B122" s="17" t="s">
        <v>30</v>
      </c>
      <c r="C122" s="18"/>
      <c r="D122" s="19"/>
      <c r="E122" s="17" t="s">
        <v>31</v>
      </c>
      <c r="F122" s="19"/>
      <c r="G122" s="17" t="s">
        <v>32</v>
      </c>
      <c r="H122" s="18"/>
      <c r="I122" s="18"/>
      <c r="J122" s="19"/>
    </row>
    <row r="123" spans="1:11">
      <c r="B123" s="20"/>
      <c r="C123" s="12"/>
      <c r="D123" s="21"/>
      <c r="E123" s="20"/>
      <c r="F123" s="21"/>
      <c r="G123" s="20"/>
      <c r="H123" s="12"/>
      <c r="I123" s="12"/>
      <c r="J123" s="21"/>
    </row>
    <row r="124" spans="1:11">
      <c r="B124" s="20"/>
      <c r="C124" s="12"/>
      <c r="D124" s="21"/>
      <c r="E124" s="20"/>
      <c r="F124" s="21"/>
      <c r="G124" s="20"/>
      <c r="H124" s="12"/>
      <c r="I124" s="12"/>
      <c r="J124" s="21"/>
    </row>
    <row r="125" spans="1:11">
      <c r="B125" s="20"/>
      <c r="C125" s="12"/>
      <c r="D125" s="21"/>
      <c r="E125" s="20"/>
      <c r="F125" s="21"/>
      <c r="G125" s="20"/>
      <c r="H125" s="12"/>
      <c r="I125" s="12"/>
      <c r="J125" s="21"/>
    </row>
    <row r="126" spans="1:11">
      <c r="B126" s="20"/>
      <c r="C126" s="12"/>
      <c r="D126" s="21"/>
      <c r="E126" s="20"/>
      <c r="F126" s="21"/>
      <c r="G126" s="20"/>
      <c r="H126" s="12"/>
      <c r="I126" s="12"/>
      <c r="J126" s="21"/>
    </row>
    <row r="127" spans="1:11">
      <c r="B127" s="22" t="s">
        <v>45</v>
      </c>
      <c r="C127" s="23"/>
      <c r="D127" s="24"/>
      <c r="E127" s="25" t="s">
        <v>34</v>
      </c>
      <c r="F127" s="26"/>
      <c r="G127" s="25" t="s">
        <v>35</v>
      </c>
      <c r="H127" s="27"/>
      <c r="I127" s="27"/>
      <c r="J127" s="26"/>
    </row>
    <row r="128" spans="1:11">
      <c r="B128" s="28" t="s">
        <v>36</v>
      </c>
      <c r="C128" s="29"/>
      <c r="D128" s="30"/>
      <c r="E128" s="28" t="s">
        <v>37</v>
      </c>
      <c r="F128" s="30"/>
      <c r="G128" s="28" t="s">
        <v>38</v>
      </c>
      <c r="H128" s="29"/>
      <c r="I128" s="29"/>
      <c r="J128" s="30"/>
    </row>
    <row r="130" spans="1:11" ht="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8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</row>
    <row r="132" spans="1:11" ht="18">
      <c r="A132" s="1" t="s">
        <v>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8">
      <c r="A133" s="1" t="s">
        <v>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5" spans="1:11">
      <c r="A135" t="s">
        <v>2</v>
      </c>
      <c r="B135" t="s">
        <v>3</v>
      </c>
      <c r="D135" s="2" t="s">
        <v>46</v>
      </c>
      <c r="E135" s="2"/>
    </row>
    <row r="136" spans="1:11">
      <c r="A136" t="s">
        <v>5</v>
      </c>
      <c r="B136" t="s">
        <v>3</v>
      </c>
      <c r="D136" s="3" t="s">
        <v>6</v>
      </c>
      <c r="E136" s="3"/>
    </row>
    <row r="137" spans="1:11">
      <c r="A137" t="s">
        <v>7</v>
      </c>
      <c r="B137" t="s">
        <v>3</v>
      </c>
      <c r="D137" s="3" t="s">
        <v>47</v>
      </c>
      <c r="E137" s="3"/>
    </row>
    <row r="138" spans="1:11">
      <c r="A138" t="s">
        <v>9</v>
      </c>
      <c r="B138" t="s">
        <v>3</v>
      </c>
      <c r="D138" s="3" t="s">
        <v>10</v>
      </c>
      <c r="E138" s="3"/>
    </row>
    <row r="140" spans="1:11">
      <c r="A140" t="s">
        <v>11</v>
      </c>
      <c r="B140" t="s">
        <v>3</v>
      </c>
      <c r="C140" t="s">
        <v>12</v>
      </c>
      <c r="D140" t="s">
        <v>13</v>
      </c>
      <c r="E140" s="4">
        <v>1830750</v>
      </c>
      <c r="F140" s="5"/>
      <c r="G140" s="5"/>
      <c r="H140" s="6" t="s">
        <v>14</v>
      </c>
      <c r="I140" s="7" t="s">
        <v>15</v>
      </c>
      <c r="J140" t="s">
        <v>16</v>
      </c>
      <c r="K140" s="8">
        <f>E140</f>
        <v>1830750</v>
      </c>
    </row>
    <row r="141" spans="1:11">
      <c r="C141" t="s">
        <v>12</v>
      </c>
      <c r="D141" t="s">
        <v>17</v>
      </c>
      <c r="E141" s="9">
        <v>10000</v>
      </c>
      <c r="F141" t="s">
        <v>18</v>
      </c>
      <c r="G141" s="10">
        <v>25</v>
      </c>
      <c r="H141" s="6" t="s">
        <v>19</v>
      </c>
      <c r="I141" s="7" t="s">
        <v>15</v>
      </c>
      <c r="J141" t="s">
        <v>16</v>
      </c>
      <c r="K141" s="11">
        <f>E141*G141</f>
        <v>250000</v>
      </c>
    </row>
    <row r="142" spans="1:11">
      <c r="C142" t="s">
        <v>12</v>
      </c>
      <c r="D142" t="s">
        <v>20</v>
      </c>
      <c r="E142" s="9">
        <v>13500</v>
      </c>
      <c r="F142" s="12" t="s">
        <v>18</v>
      </c>
      <c r="G142" s="10">
        <v>25</v>
      </c>
      <c r="H142" s="6" t="s">
        <v>19</v>
      </c>
      <c r="I142" s="7" t="s">
        <v>15</v>
      </c>
      <c r="J142" t="s">
        <v>16</v>
      </c>
      <c r="K142" s="11">
        <f>E142*G142</f>
        <v>337500</v>
      </c>
    </row>
    <row r="143" spans="1:11">
      <c r="C143" t="s">
        <v>12</v>
      </c>
      <c r="D143" t="s">
        <v>21</v>
      </c>
      <c r="E143" s="9">
        <v>0</v>
      </c>
      <c r="F143" s="5"/>
      <c r="G143" s="5"/>
      <c r="H143" s="6"/>
      <c r="I143" s="7" t="s">
        <v>15</v>
      </c>
      <c r="J143" t="s">
        <v>16</v>
      </c>
      <c r="K143" s="8">
        <f>E143</f>
        <v>0</v>
      </c>
    </row>
    <row r="144" spans="1:11">
      <c r="C144" t="s">
        <v>12</v>
      </c>
      <c r="D144" t="s">
        <v>22</v>
      </c>
      <c r="E144" s="9">
        <v>30000</v>
      </c>
      <c r="F144" t="s">
        <v>18</v>
      </c>
      <c r="G144" s="10">
        <v>0</v>
      </c>
      <c r="H144" s="6" t="s">
        <v>19</v>
      </c>
      <c r="I144" s="7" t="s">
        <v>15</v>
      </c>
      <c r="J144" t="s">
        <v>16</v>
      </c>
      <c r="K144" s="11">
        <f>E144*G144</f>
        <v>0</v>
      </c>
    </row>
    <row r="145" spans="1:11">
      <c r="C145" t="s">
        <v>12</v>
      </c>
      <c r="D145" t="s">
        <v>23</v>
      </c>
      <c r="E145" s="9">
        <v>10000</v>
      </c>
      <c r="F145" t="s">
        <v>18</v>
      </c>
      <c r="G145" s="10">
        <v>25</v>
      </c>
      <c r="H145" s="6" t="s">
        <v>19</v>
      </c>
      <c r="I145" s="7"/>
      <c r="J145" t="s">
        <v>16</v>
      </c>
      <c r="K145" s="11">
        <f>E145*G145</f>
        <v>250000</v>
      </c>
    </row>
    <row r="146" spans="1:11">
      <c r="C146" t="s">
        <v>12</v>
      </c>
      <c r="D146" t="s">
        <v>24</v>
      </c>
      <c r="E146" s="9">
        <v>15000</v>
      </c>
      <c r="F146" s="5"/>
      <c r="G146" s="10"/>
      <c r="H146" s="6" t="s">
        <v>14</v>
      </c>
      <c r="I146" s="7"/>
      <c r="J146" t="s">
        <v>16</v>
      </c>
      <c r="K146" s="11">
        <f>E146</f>
        <v>15000</v>
      </c>
    </row>
    <row r="147" spans="1:11">
      <c r="C147" t="s">
        <v>12</v>
      </c>
      <c r="D147" t="s">
        <v>25</v>
      </c>
      <c r="E147" s="9">
        <v>0</v>
      </c>
      <c r="F147" s="5"/>
      <c r="G147" s="10"/>
      <c r="I147" s="7" t="s">
        <v>15</v>
      </c>
      <c r="J147" t="s">
        <v>16</v>
      </c>
      <c r="K147" s="8">
        <f>E147</f>
        <v>0</v>
      </c>
    </row>
    <row r="148" spans="1:11">
      <c r="E148" s="13"/>
      <c r="F148" t="s">
        <v>26</v>
      </c>
      <c r="J148" t="s">
        <v>16</v>
      </c>
      <c r="K148" s="8">
        <f>SUM(K140:K147)</f>
        <v>2683250</v>
      </c>
    </row>
    <row r="149" spans="1:11">
      <c r="E149" s="14"/>
      <c r="F149" s="15"/>
      <c r="G149" s="15"/>
      <c r="K149" s="16"/>
    </row>
    <row r="150" spans="1:11">
      <c r="C150" t="s">
        <v>12</v>
      </c>
      <c r="D150" t="s">
        <v>27</v>
      </c>
      <c r="E150" s="4">
        <f>(K140+K146)*1/30</f>
        <v>61525</v>
      </c>
      <c r="F150" s="5"/>
      <c r="G150" s="5"/>
      <c r="I150" s="7" t="s">
        <v>15</v>
      </c>
      <c r="J150" t="s">
        <v>16</v>
      </c>
      <c r="K150" s="8">
        <f>E150</f>
        <v>61525</v>
      </c>
    </row>
    <row r="151" spans="1:11">
      <c r="G151" t="s">
        <v>28</v>
      </c>
      <c r="J151" t="s">
        <v>16</v>
      </c>
      <c r="K151" s="8">
        <f>SUM(K148-K150)</f>
        <v>2621725</v>
      </c>
    </row>
    <row r="153" spans="1:11">
      <c r="A153" t="s">
        <v>29</v>
      </c>
    </row>
    <row r="154" spans="1:11">
      <c r="B154" s="17" t="s">
        <v>30</v>
      </c>
      <c r="C154" s="18"/>
      <c r="D154" s="19"/>
      <c r="E154" s="17" t="s">
        <v>31</v>
      </c>
      <c r="F154" s="19"/>
      <c r="G154" s="17" t="s">
        <v>32</v>
      </c>
      <c r="H154" s="18"/>
      <c r="I154" s="18"/>
      <c r="J154" s="19"/>
    </row>
    <row r="155" spans="1:11">
      <c r="B155" s="20"/>
      <c r="C155" s="12"/>
      <c r="D155" s="21"/>
      <c r="E155" s="20"/>
      <c r="F155" s="21"/>
      <c r="G155" s="20"/>
      <c r="H155" s="12"/>
      <c r="I155" s="12"/>
      <c r="J155" s="21"/>
    </row>
    <row r="156" spans="1:11">
      <c r="B156" s="20"/>
      <c r="C156" s="12"/>
      <c r="D156" s="21"/>
      <c r="E156" s="20"/>
      <c r="F156" s="21"/>
      <c r="G156" s="20"/>
      <c r="H156" s="12"/>
      <c r="I156" s="12"/>
      <c r="J156" s="21"/>
    </row>
    <row r="157" spans="1:11">
      <c r="B157" s="20"/>
      <c r="C157" s="12"/>
      <c r="D157" s="21"/>
      <c r="E157" s="20"/>
      <c r="F157" s="21"/>
      <c r="G157" s="20"/>
      <c r="H157" s="12"/>
      <c r="I157" s="12"/>
      <c r="J157" s="21"/>
    </row>
    <row r="158" spans="1:11">
      <c r="B158" s="20"/>
      <c r="C158" s="12"/>
      <c r="D158" s="21"/>
      <c r="E158" s="20"/>
      <c r="F158" s="21"/>
      <c r="G158" s="20"/>
      <c r="H158" s="12"/>
      <c r="I158" s="12"/>
      <c r="J158" s="21"/>
    </row>
    <row r="159" spans="1:11">
      <c r="B159" s="22" t="s">
        <v>48</v>
      </c>
      <c r="C159" s="23"/>
      <c r="D159" s="24"/>
      <c r="E159" s="25" t="s">
        <v>34</v>
      </c>
      <c r="F159" s="26"/>
      <c r="G159" s="25" t="s">
        <v>35</v>
      </c>
      <c r="H159" s="27"/>
      <c r="I159" s="27"/>
      <c r="J159" s="26"/>
    </row>
    <row r="160" spans="1:11">
      <c r="B160" s="28" t="s">
        <v>36</v>
      </c>
      <c r="C160" s="29"/>
      <c r="D160" s="30"/>
      <c r="E160" s="28" t="s">
        <v>37</v>
      </c>
      <c r="F160" s="30"/>
      <c r="G160" s="28" t="s">
        <v>38</v>
      </c>
      <c r="H160" s="29"/>
      <c r="I160" s="29"/>
      <c r="J160" s="30"/>
    </row>
    <row r="166" spans="1:11" ht="18">
      <c r="A166" s="1" t="s">
        <v>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8">
      <c r="A167" s="1" t="s">
        <v>1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9" spans="1:11">
      <c r="A169" t="s">
        <v>2</v>
      </c>
      <c r="B169" t="s">
        <v>3</v>
      </c>
      <c r="D169" s="2" t="s">
        <v>49</v>
      </c>
      <c r="E169" s="2"/>
    </row>
    <row r="170" spans="1:11">
      <c r="A170" t="s">
        <v>5</v>
      </c>
      <c r="B170" t="s">
        <v>3</v>
      </c>
      <c r="D170" s="3" t="s">
        <v>6</v>
      </c>
      <c r="E170" s="3"/>
    </row>
    <row r="171" spans="1:11">
      <c r="A171" t="s">
        <v>7</v>
      </c>
      <c r="B171" t="s">
        <v>3</v>
      </c>
      <c r="D171" s="3" t="s">
        <v>47</v>
      </c>
      <c r="E171" s="3"/>
    </row>
    <row r="172" spans="1:11">
      <c r="A172" t="s">
        <v>9</v>
      </c>
      <c r="B172" t="s">
        <v>3</v>
      </c>
      <c r="D172" s="3" t="s">
        <v>10</v>
      </c>
      <c r="E172" s="3"/>
    </row>
    <row r="174" spans="1:11">
      <c r="A174" t="s">
        <v>11</v>
      </c>
      <c r="B174" t="s">
        <v>3</v>
      </c>
      <c r="C174" t="s">
        <v>12</v>
      </c>
      <c r="D174" t="s">
        <v>13</v>
      </c>
      <c r="E174" s="4">
        <v>1830750</v>
      </c>
      <c r="F174" s="5"/>
      <c r="G174" s="5"/>
      <c r="H174" s="6" t="s">
        <v>14</v>
      </c>
      <c r="I174" s="7" t="s">
        <v>15</v>
      </c>
      <c r="J174" t="s">
        <v>16</v>
      </c>
      <c r="K174" s="8">
        <f>E174</f>
        <v>1830750</v>
      </c>
    </row>
    <row r="175" spans="1:11">
      <c r="C175" t="s">
        <v>12</v>
      </c>
      <c r="D175" t="s">
        <v>17</v>
      </c>
      <c r="E175" s="9">
        <v>10000</v>
      </c>
      <c r="F175" t="s">
        <v>18</v>
      </c>
      <c r="G175" s="10">
        <v>12</v>
      </c>
      <c r="H175" s="6" t="s">
        <v>19</v>
      </c>
      <c r="I175" s="7" t="s">
        <v>15</v>
      </c>
      <c r="J175" t="s">
        <v>16</v>
      </c>
      <c r="K175" s="11">
        <f>E175*G175</f>
        <v>120000</v>
      </c>
    </row>
    <row r="176" spans="1:11">
      <c r="C176" t="s">
        <v>12</v>
      </c>
      <c r="D176" t="s">
        <v>20</v>
      </c>
      <c r="E176" s="9">
        <v>13500</v>
      </c>
      <c r="F176" s="12" t="s">
        <v>18</v>
      </c>
      <c r="G176" s="10">
        <v>12</v>
      </c>
      <c r="H176" s="6" t="s">
        <v>19</v>
      </c>
      <c r="I176" s="7" t="s">
        <v>15</v>
      </c>
      <c r="J176" t="s">
        <v>16</v>
      </c>
      <c r="K176" s="11">
        <f>E176*G176</f>
        <v>162000</v>
      </c>
    </row>
    <row r="177" spans="1:11">
      <c r="C177" t="s">
        <v>12</v>
      </c>
      <c r="D177" t="s">
        <v>21</v>
      </c>
      <c r="E177" s="9">
        <v>0</v>
      </c>
      <c r="F177" s="5"/>
      <c r="G177" s="5"/>
      <c r="H177" s="6"/>
      <c r="I177" s="7" t="s">
        <v>15</v>
      </c>
      <c r="J177" t="s">
        <v>16</v>
      </c>
      <c r="K177" s="8">
        <f>E177</f>
        <v>0</v>
      </c>
    </row>
    <row r="178" spans="1:11">
      <c r="C178" t="s">
        <v>12</v>
      </c>
      <c r="D178" t="s">
        <v>22</v>
      </c>
      <c r="E178" s="9">
        <v>30000</v>
      </c>
      <c r="F178" t="s">
        <v>18</v>
      </c>
      <c r="G178" s="10">
        <v>0</v>
      </c>
      <c r="H178" s="6" t="s">
        <v>19</v>
      </c>
      <c r="I178" s="7" t="s">
        <v>15</v>
      </c>
      <c r="J178" t="s">
        <v>16</v>
      </c>
      <c r="K178" s="11">
        <f>E178*G178</f>
        <v>0</v>
      </c>
    </row>
    <row r="179" spans="1:11">
      <c r="C179" t="s">
        <v>12</v>
      </c>
      <c r="D179" t="s">
        <v>23</v>
      </c>
      <c r="E179" s="9">
        <v>10000</v>
      </c>
      <c r="F179" t="s">
        <v>18</v>
      </c>
      <c r="G179" s="10">
        <v>12</v>
      </c>
      <c r="H179" s="6" t="s">
        <v>19</v>
      </c>
      <c r="I179" s="7"/>
      <c r="J179" t="s">
        <v>16</v>
      </c>
      <c r="K179" s="11">
        <f>E179*G179</f>
        <v>120000</v>
      </c>
    </row>
    <row r="180" spans="1:11">
      <c r="C180" t="s">
        <v>12</v>
      </c>
      <c r="D180" t="s">
        <v>24</v>
      </c>
      <c r="E180" s="9">
        <v>15000</v>
      </c>
      <c r="F180" s="5"/>
      <c r="G180" s="10"/>
      <c r="H180" s="6" t="s">
        <v>14</v>
      </c>
      <c r="I180" s="7"/>
      <c r="J180" t="s">
        <v>16</v>
      </c>
      <c r="K180" s="11">
        <f>E180</f>
        <v>15000</v>
      </c>
    </row>
    <row r="181" spans="1:11">
      <c r="C181" t="s">
        <v>12</v>
      </c>
      <c r="D181" t="s">
        <v>25</v>
      </c>
      <c r="E181" s="9">
        <v>0</v>
      </c>
      <c r="F181" s="5"/>
      <c r="G181" s="10"/>
      <c r="I181" s="7" t="s">
        <v>15</v>
      </c>
      <c r="J181" t="s">
        <v>16</v>
      </c>
      <c r="K181" s="8">
        <f>E181</f>
        <v>0</v>
      </c>
    </row>
    <row r="182" spans="1:11">
      <c r="E182" s="13"/>
      <c r="F182" t="s">
        <v>26</v>
      </c>
      <c r="J182" t="s">
        <v>16</v>
      </c>
      <c r="K182" s="8">
        <f>SUM(K174:K181)</f>
        <v>2247750</v>
      </c>
    </row>
    <row r="183" spans="1:11">
      <c r="E183" s="14"/>
      <c r="F183" s="15"/>
      <c r="G183" s="15"/>
      <c r="K183" s="16"/>
    </row>
    <row r="184" spans="1:11">
      <c r="C184" t="s">
        <v>12</v>
      </c>
      <c r="D184" t="s">
        <v>27</v>
      </c>
      <c r="E184" s="4">
        <f>(K174+K180)*14/30</f>
        <v>861350</v>
      </c>
      <c r="F184" s="5"/>
      <c r="G184" s="5"/>
      <c r="I184" s="7" t="s">
        <v>15</v>
      </c>
      <c r="J184" t="s">
        <v>16</v>
      </c>
      <c r="K184" s="8">
        <f>E184</f>
        <v>861350</v>
      </c>
    </row>
    <row r="185" spans="1:11">
      <c r="G185" t="s">
        <v>28</v>
      </c>
      <c r="J185" t="s">
        <v>16</v>
      </c>
      <c r="K185" s="8">
        <f>SUM(K182-K184)</f>
        <v>1386400</v>
      </c>
    </row>
    <row r="187" spans="1:11">
      <c r="A187" t="s">
        <v>29</v>
      </c>
    </row>
    <row r="188" spans="1:11">
      <c r="B188" s="17" t="s">
        <v>30</v>
      </c>
      <c r="C188" s="18"/>
      <c r="D188" s="19"/>
      <c r="E188" s="17" t="s">
        <v>31</v>
      </c>
      <c r="F188" s="19"/>
      <c r="G188" s="17" t="s">
        <v>32</v>
      </c>
      <c r="H188" s="18"/>
      <c r="I188" s="18"/>
      <c r="J188" s="19"/>
    </row>
    <row r="189" spans="1:11">
      <c r="B189" s="20"/>
      <c r="C189" s="12"/>
      <c r="D189" s="21"/>
      <c r="E189" s="20"/>
      <c r="F189" s="21"/>
      <c r="G189" s="20"/>
      <c r="H189" s="12"/>
      <c r="I189" s="12"/>
      <c r="J189" s="21"/>
    </row>
    <row r="190" spans="1:11">
      <c r="B190" s="20"/>
      <c r="C190" s="12"/>
      <c r="D190" s="21"/>
      <c r="E190" s="20"/>
      <c r="F190" s="21"/>
      <c r="G190" s="20"/>
      <c r="H190" s="12"/>
      <c r="I190" s="12"/>
      <c r="J190" s="21"/>
    </row>
    <row r="191" spans="1:11">
      <c r="B191" s="20"/>
      <c r="C191" s="12"/>
      <c r="D191" s="21"/>
      <c r="E191" s="20"/>
      <c r="F191" s="21"/>
      <c r="G191" s="20"/>
      <c r="H191" s="12"/>
      <c r="I191" s="12"/>
      <c r="J191" s="21"/>
    </row>
    <row r="192" spans="1:11">
      <c r="B192" s="20"/>
      <c r="C192" s="12"/>
      <c r="D192" s="21"/>
      <c r="E192" s="20"/>
      <c r="F192" s="21"/>
      <c r="G192" s="20"/>
      <c r="H192" s="12"/>
      <c r="I192" s="12"/>
      <c r="J192" s="21"/>
    </row>
    <row r="193" spans="1:11">
      <c r="B193" s="22" t="s">
        <v>50</v>
      </c>
      <c r="C193" s="23"/>
      <c r="D193" s="24"/>
      <c r="E193" s="25" t="s">
        <v>34</v>
      </c>
      <c r="F193" s="26"/>
      <c r="G193" s="25" t="s">
        <v>35</v>
      </c>
      <c r="H193" s="27"/>
      <c r="I193" s="27"/>
      <c r="J193" s="26"/>
    </row>
    <row r="194" spans="1:11">
      <c r="B194" s="28" t="s">
        <v>36</v>
      </c>
      <c r="C194" s="29"/>
      <c r="D194" s="30"/>
      <c r="E194" s="28" t="s">
        <v>37</v>
      </c>
      <c r="F194" s="30"/>
      <c r="G194" s="28" t="s">
        <v>38</v>
      </c>
      <c r="H194" s="29"/>
      <c r="I194" s="29"/>
      <c r="J194" s="30"/>
    </row>
    <row r="196" spans="1:11" ht="1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8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</row>
    <row r="198" spans="1:11" ht="18">
      <c r="A198" s="1" t="s">
        <v>0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8">
      <c r="A199" s="1" t="s">
        <v>1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1" spans="1:11">
      <c r="A201" t="s">
        <v>2</v>
      </c>
      <c r="B201" t="s">
        <v>3</v>
      </c>
      <c r="D201" s="2" t="s">
        <v>51</v>
      </c>
      <c r="E201" s="2"/>
    </row>
    <row r="202" spans="1:11">
      <c r="A202" t="s">
        <v>5</v>
      </c>
      <c r="B202" t="s">
        <v>3</v>
      </c>
      <c r="D202" s="3" t="s">
        <v>6</v>
      </c>
      <c r="E202" s="3"/>
    </row>
    <row r="203" spans="1:11">
      <c r="A203" t="s">
        <v>7</v>
      </c>
      <c r="B203" t="s">
        <v>3</v>
      </c>
      <c r="D203" s="3" t="s">
        <v>47</v>
      </c>
      <c r="E203" s="3"/>
    </row>
    <row r="204" spans="1:11">
      <c r="A204" t="s">
        <v>9</v>
      </c>
      <c r="B204" t="s">
        <v>3</v>
      </c>
      <c r="D204" s="3" t="s">
        <v>10</v>
      </c>
      <c r="E204" s="3"/>
    </row>
    <row r="206" spans="1:11">
      <c r="A206" t="s">
        <v>11</v>
      </c>
      <c r="B206" t="s">
        <v>3</v>
      </c>
      <c r="C206" t="s">
        <v>12</v>
      </c>
      <c r="D206" t="s">
        <v>13</v>
      </c>
      <c r="E206" s="4">
        <v>1830750</v>
      </c>
      <c r="F206" s="5"/>
      <c r="G206" s="5"/>
      <c r="H206" s="6" t="s">
        <v>14</v>
      </c>
      <c r="I206" s="7" t="s">
        <v>15</v>
      </c>
      <c r="J206" t="s">
        <v>16</v>
      </c>
      <c r="K206" s="8">
        <f>E206</f>
        <v>1830750</v>
      </c>
    </row>
    <row r="207" spans="1:11">
      <c r="C207" t="s">
        <v>12</v>
      </c>
      <c r="D207" t="s">
        <v>17</v>
      </c>
      <c r="E207" s="9">
        <v>10000</v>
      </c>
      <c r="F207" t="s">
        <v>18</v>
      </c>
      <c r="G207" s="10">
        <v>12</v>
      </c>
      <c r="H207" s="6" t="s">
        <v>19</v>
      </c>
      <c r="I207" s="7" t="s">
        <v>15</v>
      </c>
      <c r="J207" t="s">
        <v>16</v>
      </c>
      <c r="K207" s="11">
        <f>E207*G207</f>
        <v>120000</v>
      </c>
    </row>
    <row r="208" spans="1:11">
      <c r="C208" t="s">
        <v>12</v>
      </c>
      <c r="D208" t="s">
        <v>20</v>
      </c>
      <c r="E208" s="9">
        <v>13500</v>
      </c>
      <c r="F208" s="12" t="s">
        <v>18</v>
      </c>
      <c r="G208" s="10">
        <v>12</v>
      </c>
      <c r="H208" s="6" t="s">
        <v>19</v>
      </c>
      <c r="I208" s="7" t="s">
        <v>15</v>
      </c>
      <c r="J208" t="s">
        <v>16</v>
      </c>
      <c r="K208" s="11">
        <f>E208*G208</f>
        <v>162000</v>
      </c>
    </row>
    <row r="209" spans="1:11">
      <c r="C209" t="s">
        <v>12</v>
      </c>
      <c r="D209" t="s">
        <v>21</v>
      </c>
      <c r="E209" s="9">
        <v>0</v>
      </c>
      <c r="F209" s="5"/>
      <c r="G209" s="5"/>
      <c r="H209" s="6"/>
      <c r="I209" s="7" t="s">
        <v>15</v>
      </c>
      <c r="J209" t="s">
        <v>16</v>
      </c>
      <c r="K209" s="8">
        <f>E209</f>
        <v>0</v>
      </c>
    </row>
    <row r="210" spans="1:11">
      <c r="C210" t="s">
        <v>12</v>
      </c>
      <c r="D210" t="s">
        <v>22</v>
      </c>
      <c r="E210" s="9">
        <v>30000</v>
      </c>
      <c r="F210" t="s">
        <v>18</v>
      </c>
      <c r="G210" s="10">
        <v>0</v>
      </c>
      <c r="H210" s="6" t="s">
        <v>19</v>
      </c>
      <c r="I210" s="7" t="s">
        <v>15</v>
      </c>
      <c r="J210" t="s">
        <v>16</v>
      </c>
      <c r="K210" s="11">
        <f>E210*G210</f>
        <v>0</v>
      </c>
    </row>
    <row r="211" spans="1:11">
      <c r="C211" t="s">
        <v>12</v>
      </c>
      <c r="D211" t="s">
        <v>23</v>
      </c>
      <c r="E211" s="9">
        <v>10000</v>
      </c>
      <c r="F211" t="s">
        <v>18</v>
      </c>
      <c r="G211" s="10">
        <v>12</v>
      </c>
      <c r="H211" s="6" t="s">
        <v>19</v>
      </c>
      <c r="I211" s="7"/>
      <c r="J211" t="s">
        <v>16</v>
      </c>
      <c r="K211" s="11">
        <f>E211*G211</f>
        <v>120000</v>
      </c>
    </row>
    <row r="212" spans="1:11">
      <c r="C212" t="s">
        <v>12</v>
      </c>
      <c r="D212" t="s">
        <v>24</v>
      </c>
      <c r="E212" s="9">
        <v>15000</v>
      </c>
      <c r="F212" s="5"/>
      <c r="G212" s="10"/>
      <c r="H212" s="6" t="s">
        <v>14</v>
      </c>
      <c r="I212" s="7"/>
      <c r="J212" t="s">
        <v>16</v>
      </c>
      <c r="K212" s="11">
        <f>E212</f>
        <v>15000</v>
      </c>
    </row>
    <row r="213" spans="1:11">
      <c r="C213" t="s">
        <v>12</v>
      </c>
      <c r="D213" t="s">
        <v>25</v>
      </c>
      <c r="E213" s="9">
        <v>0</v>
      </c>
      <c r="F213" s="5"/>
      <c r="G213" s="10"/>
      <c r="I213" s="7" t="s">
        <v>15</v>
      </c>
      <c r="J213" t="s">
        <v>16</v>
      </c>
      <c r="K213" s="8">
        <f>E213</f>
        <v>0</v>
      </c>
    </row>
    <row r="214" spans="1:11">
      <c r="E214" s="13"/>
      <c r="F214" t="s">
        <v>26</v>
      </c>
      <c r="J214" t="s">
        <v>16</v>
      </c>
      <c r="K214" s="8">
        <f>SUM(K206:K213)</f>
        <v>2247750</v>
      </c>
    </row>
    <row r="215" spans="1:11">
      <c r="E215" s="14"/>
      <c r="F215" s="15"/>
      <c r="G215" s="15"/>
      <c r="K215" s="16"/>
    </row>
    <row r="216" spans="1:11">
      <c r="C216" t="s">
        <v>12</v>
      </c>
      <c r="D216" t="s">
        <v>27</v>
      </c>
      <c r="E216" s="4">
        <f>(K206+K212)*14/30</f>
        <v>861350</v>
      </c>
      <c r="F216" s="5"/>
      <c r="G216" s="5"/>
      <c r="I216" s="7" t="s">
        <v>15</v>
      </c>
      <c r="J216" t="s">
        <v>16</v>
      </c>
      <c r="K216" s="8">
        <f>E216</f>
        <v>861350</v>
      </c>
    </row>
    <row r="217" spans="1:11">
      <c r="G217" t="s">
        <v>28</v>
      </c>
      <c r="J217" t="s">
        <v>16</v>
      </c>
      <c r="K217" s="8">
        <f>SUM(K214-K216)</f>
        <v>1386400</v>
      </c>
    </row>
    <row r="219" spans="1:11">
      <c r="A219" t="s">
        <v>29</v>
      </c>
    </row>
    <row r="220" spans="1:11">
      <c r="B220" s="17" t="s">
        <v>30</v>
      </c>
      <c r="C220" s="18"/>
      <c r="D220" s="19"/>
      <c r="E220" s="17" t="s">
        <v>31</v>
      </c>
      <c r="F220" s="19"/>
      <c r="G220" s="17" t="s">
        <v>32</v>
      </c>
      <c r="H220" s="18"/>
      <c r="I220" s="18"/>
      <c r="J220" s="19"/>
    </row>
    <row r="221" spans="1:11">
      <c r="B221" s="20"/>
      <c r="C221" s="12"/>
      <c r="D221" s="21"/>
      <c r="E221" s="20"/>
      <c r="F221" s="21"/>
      <c r="G221" s="20"/>
      <c r="H221" s="12"/>
      <c r="I221" s="12"/>
      <c r="J221" s="21"/>
    </row>
    <row r="222" spans="1:11">
      <c r="B222" s="20"/>
      <c r="C222" s="12"/>
      <c r="D222" s="21"/>
      <c r="E222" s="20"/>
      <c r="F222" s="21"/>
      <c r="G222" s="20"/>
      <c r="H222" s="12"/>
      <c r="I222" s="12"/>
      <c r="J222" s="21"/>
    </row>
    <row r="223" spans="1:11">
      <c r="B223" s="20"/>
      <c r="C223" s="12"/>
      <c r="D223" s="21"/>
      <c r="E223" s="20"/>
      <c r="F223" s="21"/>
      <c r="G223" s="20"/>
      <c r="H223" s="12"/>
      <c r="I223" s="12"/>
      <c r="J223" s="21"/>
    </row>
    <row r="224" spans="1:11">
      <c r="B224" s="20"/>
      <c r="C224" s="12"/>
      <c r="D224" s="21"/>
      <c r="E224" s="20"/>
      <c r="F224" s="21"/>
      <c r="G224" s="20"/>
      <c r="H224" s="12"/>
      <c r="I224" s="12"/>
      <c r="J224" s="21"/>
    </row>
    <row r="225" spans="1:11">
      <c r="B225" s="22" t="s">
        <v>52</v>
      </c>
      <c r="C225" s="23"/>
      <c r="D225" s="24"/>
      <c r="E225" s="25" t="s">
        <v>34</v>
      </c>
      <c r="F225" s="26"/>
      <c r="G225" s="25" t="s">
        <v>35</v>
      </c>
      <c r="H225" s="27"/>
      <c r="I225" s="27"/>
      <c r="J225" s="26"/>
    </row>
    <row r="226" spans="1:11">
      <c r="B226" s="28" t="s">
        <v>36</v>
      </c>
      <c r="C226" s="29"/>
      <c r="D226" s="30"/>
      <c r="E226" s="28" t="s">
        <v>37</v>
      </c>
      <c r="F226" s="30"/>
      <c r="G226" s="28" t="s">
        <v>38</v>
      </c>
      <c r="H226" s="29"/>
      <c r="I226" s="29"/>
      <c r="J226" s="30"/>
    </row>
    <row r="232" spans="1:11" ht="18">
      <c r="A232" s="1" t="s">
        <v>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8">
      <c r="A233" s="1" t="s">
        <v>1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5" spans="1:11">
      <c r="A235" t="s">
        <v>2</v>
      </c>
      <c r="B235" t="s">
        <v>3</v>
      </c>
      <c r="D235" s="2" t="s">
        <v>53</v>
      </c>
      <c r="E235" s="2"/>
    </row>
    <row r="236" spans="1:11">
      <c r="A236" t="s">
        <v>5</v>
      </c>
      <c r="B236" t="s">
        <v>3</v>
      </c>
      <c r="D236" s="3" t="s">
        <v>54</v>
      </c>
      <c r="E236" s="3"/>
    </row>
    <row r="237" spans="1:11">
      <c r="A237" t="s">
        <v>7</v>
      </c>
      <c r="B237" t="s">
        <v>3</v>
      </c>
      <c r="D237" s="3" t="s">
        <v>47</v>
      </c>
      <c r="E237" s="3"/>
    </row>
    <row r="238" spans="1:11">
      <c r="A238" t="s">
        <v>9</v>
      </c>
      <c r="B238" t="s">
        <v>3</v>
      </c>
      <c r="D238" s="3" t="s">
        <v>10</v>
      </c>
      <c r="E238" s="3"/>
    </row>
    <row r="240" spans="1:11">
      <c r="A240" t="s">
        <v>11</v>
      </c>
      <c r="B240" t="s">
        <v>3</v>
      </c>
      <c r="C240" t="s">
        <v>12</v>
      </c>
      <c r="D240" t="s">
        <v>13</v>
      </c>
      <c r="E240" s="4">
        <v>1830750</v>
      </c>
      <c r="F240" s="5"/>
      <c r="G240" s="5"/>
      <c r="H240" s="6" t="s">
        <v>14</v>
      </c>
      <c r="I240" s="7" t="s">
        <v>15</v>
      </c>
      <c r="J240" t="s">
        <v>16</v>
      </c>
      <c r="K240" s="8">
        <f>E240</f>
        <v>1830750</v>
      </c>
    </row>
    <row r="241" spans="1:11">
      <c r="C241" t="s">
        <v>12</v>
      </c>
      <c r="D241" t="s">
        <v>17</v>
      </c>
      <c r="E241" s="9">
        <v>10000</v>
      </c>
      <c r="F241" t="s">
        <v>18</v>
      </c>
      <c r="G241" s="10">
        <v>25</v>
      </c>
      <c r="H241" s="6" t="s">
        <v>19</v>
      </c>
      <c r="I241" s="7" t="s">
        <v>15</v>
      </c>
      <c r="J241" t="s">
        <v>16</v>
      </c>
      <c r="K241" s="11">
        <f>E241*G241</f>
        <v>250000</v>
      </c>
    </row>
    <row r="242" spans="1:11">
      <c r="C242" t="s">
        <v>12</v>
      </c>
      <c r="D242" t="s">
        <v>20</v>
      </c>
      <c r="E242" s="9">
        <v>17500</v>
      </c>
      <c r="F242" s="12" t="s">
        <v>18</v>
      </c>
      <c r="G242" s="10">
        <v>25</v>
      </c>
      <c r="H242" s="6" t="s">
        <v>19</v>
      </c>
      <c r="I242" s="7" t="s">
        <v>15</v>
      </c>
      <c r="J242" t="s">
        <v>16</v>
      </c>
      <c r="K242" s="11">
        <f>E242*G242</f>
        <v>437500</v>
      </c>
    </row>
    <row r="243" spans="1:11">
      <c r="C243" t="s">
        <v>12</v>
      </c>
      <c r="D243" t="s">
        <v>21</v>
      </c>
      <c r="E243" s="9">
        <v>0</v>
      </c>
      <c r="F243" s="5"/>
      <c r="G243" s="5"/>
      <c r="H243" s="6"/>
      <c r="I243" s="7" t="s">
        <v>15</v>
      </c>
      <c r="J243" t="s">
        <v>16</v>
      </c>
      <c r="K243" s="8">
        <f>E243</f>
        <v>0</v>
      </c>
    </row>
    <row r="244" spans="1:11">
      <c r="C244" t="s">
        <v>12</v>
      </c>
      <c r="D244" t="s">
        <v>22</v>
      </c>
      <c r="E244" s="9">
        <v>30000</v>
      </c>
      <c r="F244" t="s">
        <v>18</v>
      </c>
      <c r="G244" s="10">
        <v>0</v>
      </c>
      <c r="H244" s="6" t="s">
        <v>19</v>
      </c>
      <c r="I244" s="7" t="s">
        <v>15</v>
      </c>
      <c r="J244" t="s">
        <v>16</v>
      </c>
      <c r="K244" s="11">
        <f>E244*G244</f>
        <v>0</v>
      </c>
    </row>
    <row r="245" spans="1:11">
      <c r="C245" t="s">
        <v>12</v>
      </c>
      <c r="D245" t="s">
        <v>23</v>
      </c>
      <c r="E245" s="9">
        <v>10000</v>
      </c>
      <c r="F245" t="s">
        <v>18</v>
      </c>
      <c r="G245" s="10">
        <v>25</v>
      </c>
      <c r="H245" s="6" t="s">
        <v>19</v>
      </c>
      <c r="I245" s="7"/>
      <c r="J245" t="s">
        <v>16</v>
      </c>
      <c r="K245" s="11">
        <f>E245*G245</f>
        <v>250000</v>
      </c>
    </row>
    <row r="246" spans="1:11">
      <c r="C246" t="s">
        <v>12</v>
      </c>
      <c r="D246" t="s">
        <v>24</v>
      </c>
      <c r="E246" s="9">
        <v>75000</v>
      </c>
      <c r="F246" s="5"/>
      <c r="G246" s="10"/>
      <c r="H246" s="6" t="s">
        <v>14</v>
      </c>
      <c r="I246" s="7"/>
      <c r="J246" t="s">
        <v>16</v>
      </c>
      <c r="K246" s="11">
        <f>E246</f>
        <v>75000</v>
      </c>
    </row>
    <row r="247" spans="1:11">
      <c r="C247" t="s">
        <v>12</v>
      </c>
      <c r="D247" t="s">
        <v>55</v>
      </c>
      <c r="E247" s="9">
        <v>288075</v>
      </c>
      <c r="F247" s="5"/>
      <c r="G247" s="10"/>
      <c r="H247" s="6" t="s">
        <v>14</v>
      </c>
      <c r="I247" s="7"/>
      <c r="J247" t="s">
        <v>16</v>
      </c>
      <c r="K247" s="11">
        <f>E247</f>
        <v>288075</v>
      </c>
    </row>
    <row r="248" spans="1:11">
      <c r="C248" t="s">
        <v>12</v>
      </c>
      <c r="D248" t="s">
        <v>25</v>
      </c>
      <c r="E248" s="9">
        <v>0</v>
      </c>
      <c r="F248" s="5"/>
      <c r="G248" s="10"/>
      <c r="I248" s="7" t="s">
        <v>15</v>
      </c>
      <c r="J248" t="s">
        <v>16</v>
      </c>
      <c r="K248" s="8">
        <f>E248</f>
        <v>0</v>
      </c>
    </row>
    <row r="249" spans="1:11">
      <c r="E249" s="13"/>
      <c r="F249" t="s">
        <v>26</v>
      </c>
      <c r="J249" t="s">
        <v>16</v>
      </c>
      <c r="K249" s="8">
        <f>SUM(K240:K248)</f>
        <v>3131325</v>
      </c>
    </row>
    <row r="250" spans="1:11">
      <c r="E250" s="14"/>
      <c r="F250" s="15"/>
      <c r="G250" s="15"/>
      <c r="K250" s="16"/>
    </row>
    <row r="251" spans="1:11">
      <c r="C251" t="s">
        <v>12</v>
      </c>
      <c r="D251" t="s">
        <v>27</v>
      </c>
      <c r="E251" s="4">
        <f>(K240+K246)*1/30</f>
        <v>63525</v>
      </c>
      <c r="F251" s="5"/>
      <c r="G251" s="5"/>
      <c r="I251" s="7" t="s">
        <v>15</v>
      </c>
      <c r="J251" t="s">
        <v>16</v>
      </c>
      <c r="K251" s="8">
        <f>E251</f>
        <v>63525</v>
      </c>
    </row>
    <row r="252" spans="1:11">
      <c r="G252" t="s">
        <v>28</v>
      </c>
      <c r="J252" t="s">
        <v>16</v>
      </c>
      <c r="K252" s="8">
        <f>SUM(K249-K251)</f>
        <v>3067800</v>
      </c>
    </row>
    <row r="254" spans="1:11">
      <c r="A254" t="s">
        <v>29</v>
      </c>
    </row>
    <row r="255" spans="1:11">
      <c r="B255" s="17" t="s">
        <v>30</v>
      </c>
      <c r="C255" s="18"/>
      <c r="D255" s="19"/>
      <c r="E255" s="17" t="s">
        <v>31</v>
      </c>
      <c r="F255" s="19"/>
      <c r="G255" s="17" t="s">
        <v>32</v>
      </c>
      <c r="H255" s="18"/>
      <c r="I255" s="18"/>
      <c r="J255" s="19"/>
    </row>
    <row r="256" spans="1:11">
      <c r="B256" s="20"/>
      <c r="C256" s="12"/>
      <c r="D256" s="21"/>
      <c r="E256" s="20"/>
      <c r="F256" s="21"/>
      <c r="G256" s="20"/>
      <c r="H256" s="12"/>
      <c r="I256" s="12"/>
      <c r="J256" s="21"/>
    </row>
    <row r="257" spans="1:11">
      <c r="B257" s="20"/>
      <c r="C257" s="12"/>
      <c r="D257" s="21"/>
      <c r="E257" s="20"/>
      <c r="F257" s="21"/>
      <c r="G257" s="20"/>
      <c r="H257" s="12"/>
      <c r="I257" s="12"/>
      <c r="J257" s="21"/>
    </row>
    <row r="258" spans="1:11">
      <c r="B258" s="20"/>
      <c r="C258" s="12"/>
      <c r="D258" s="21"/>
      <c r="E258" s="20"/>
      <c r="F258" s="21"/>
      <c r="G258" s="20"/>
      <c r="H258" s="12"/>
      <c r="I258" s="12"/>
      <c r="J258" s="21"/>
    </row>
    <row r="259" spans="1:11">
      <c r="B259" s="20"/>
      <c r="C259" s="12"/>
      <c r="D259" s="21"/>
      <c r="E259" s="20"/>
      <c r="F259" s="21"/>
      <c r="G259" s="20"/>
      <c r="H259" s="12"/>
      <c r="I259" s="12"/>
      <c r="J259" s="21"/>
    </row>
    <row r="260" spans="1:11">
      <c r="B260" s="22" t="s">
        <v>56</v>
      </c>
      <c r="C260" s="23"/>
      <c r="D260" s="24"/>
      <c r="E260" s="25" t="s">
        <v>34</v>
      </c>
      <c r="F260" s="26"/>
      <c r="G260" s="25" t="s">
        <v>35</v>
      </c>
      <c r="H260" s="27"/>
      <c r="I260" s="27"/>
      <c r="J260" s="26"/>
    </row>
    <row r="261" spans="1:11">
      <c r="B261" s="28" t="s">
        <v>36</v>
      </c>
      <c r="C261" s="29"/>
      <c r="D261" s="30"/>
      <c r="E261" s="28" t="s">
        <v>37</v>
      </c>
      <c r="F261" s="30"/>
      <c r="G261" s="28" t="s">
        <v>38</v>
      </c>
      <c r="H261" s="29"/>
      <c r="I261" s="29"/>
      <c r="J261" s="30"/>
    </row>
    <row r="263" spans="1:11" ht="1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8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</row>
    <row r="265" spans="1:11" ht="18">
      <c r="A265" s="1" t="s">
        <v>0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8">
      <c r="A266" s="1" t="s">
        <v>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8" spans="1:11">
      <c r="A268" t="s">
        <v>2</v>
      </c>
      <c r="B268" t="s">
        <v>3</v>
      </c>
      <c r="D268" s="2" t="s">
        <v>57</v>
      </c>
      <c r="E268" s="2"/>
    </row>
    <row r="269" spans="1:11">
      <c r="A269" t="s">
        <v>5</v>
      </c>
      <c r="B269" t="s">
        <v>3</v>
      </c>
      <c r="D269" s="3" t="s">
        <v>6</v>
      </c>
      <c r="E269" s="3"/>
    </row>
    <row r="270" spans="1:11">
      <c r="A270" t="s">
        <v>7</v>
      </c>
      <c r="B270" t="s">
        <v>3</v>
      </c>
      <c r="D270" s="3" t="s">
        <v>47</v>
      </c>
      <c r="E270" s="3"/>
    </row>
    <row r="271" spans="1:11">
      <c r="A271" t="s">
        <v>9</v>
      </c>
      <c r="B271" t="s">
        <v>3</v>
      </c>
      <c r="D271" s="3" t="s">
        <v>10</v>
      </c>
      <c r="E271" s="3"/>
    </row>
    <row r="273" spans="1:11">
      <c r="A273" t="s">
        <v>11</v>
      </c>
      <c r="B273" t="s">
        <v>3</v>
      </c>
      <c r="C273" t="s">
        <v>12</v>
      </c>
      <c r="D273" t="s">
        <v>13</v>
      </c>
      <c r="E273" s="4">
        <v>1830750</v>
      </c>
      <c r="F273" s="5"/>
      <c r="G273" s="5"/>
      <c r="H273" s="6" t="s">
        <v>14</v>
      </c>
      <c r="I273" s="7" t="s">
        <v>15</v>
      </c>
      <c r="J273" t="s">
        <v>16</v>
      </c>
      <c r="K273" s="8">
        <f>E273</f>
        <v>1830750</v>
      </c>
    </row>
    <row r="274" spans="1:11">
      <c r="C274" t="s">
        <v>12</v>
      </c>
      <c r="D274" t="s">
        <v>17</v>
      </c>
      <c r="E274" s="9">
        <v>10000</v>
      </c>
      <c r="F274" t="s">
        <v>18</v>
      </c>
      <c r="G274" s="10">
        <v>24</v>
      </c>
      <c r="H274" s="6" t="s">
        <v>19</v>
      </c>
      <c r="I274" s="7" t="s">
        <v>15</v>
      </c>
      <c r="J274" t="s">
        <v>16</v>
      </c>
      <c r="K274" s="11">
        <f>E274*G274</f>
        <v>240000</v>
      </c>
    </row>
    <row r="275" spans="1:11">
      <c r="C275" t="s">
        <v>12</v>
      </c>
      <c r="D275" t="s">
        <v>20</v>
      </c>
      <c r="E275" s="9">
        <v>13500</v>
      </c>
      <c r="F275" s="12" t="s">
        <v>18</v>
      </c>
      <c r="G275" s="10">
        <v>24</v>
      </c>
      <c r="H275" s="6" t="s">
        <v>19</v>
      </c>
      <c r="I275" s="7" t="s">
        <v>15</v>
      </c>
      <c r="J275" t="s">
        <v>16</v>
      </c>
      <c r="K275" s="11">
        <f>E275*G275</f>
        <v>324000</v>
      </c>
    </row>
    <row r="276" spans="1:11">
      <c r="C276" t="s">
        <v>12</v>
      </c>
      <c r="D276" t="s">
        <v>21</v>
      </c>
      <c r="E276" s="9">
        <v>0</v>
      </c>
      <c r="F276" s="5"/>
      <c r="G276" s="5"/>
      <c r="H276" s="6"/>
      <c r="I276" s="7" t="s">
        <v>15</v>
      </c>
      <c r="J276" t="s">
        <v>16</v>
      </c>
      <c r="K276" s="8">
        <f>E276</f>
        <v>0</v>
      </c>
    </row>
    <row r="277" spans="1:11">
      <c r="C277" t="s">
        <v>12</v>
      </c>
      <c r="D277" t="s">
        <v>22</v>
      </c>
      <c r="E277" s="9">
        <v>30000</v>
      </c>
      <c r="F277" t="s">
        <v>18</v>
      </c>
      <c r="G277" s="10">
        <v>0</v>
      </c>
      <c r="H277" s="6" t="s">
        <v>19</v>
      </c>
      <c r="I277" s="7" t="s">
        <v>15</v>
      </c>
      <c r="J277" t="s">
        <v>16</v>
      </c>
      <c r="K277" s="11">
        <f>E277*G277</f>
        <v>0</v>
      </c>
    </row>
    <row r="278" spans="1:11">
      <c r="C278" t="s">
        <v>12</v>
      </c>
      <c r="D278" t="s">
        <v>23</v>
      </c>
      <c r="E278" s="9">
        <v>10000</v>
      </c>
      <c r="F278" t="s">
        <v>18</v>
      </c>
      <c r="G278" s="10">
        <v>24</v>
      </c>
      <c r="H278" s="6" t="s">
        <v>19</v>
      </c>
      <c r="I278" s="7"/>
      <c r="J278" t="s">
        <v>16</v>
      </c>
      <c r="K278" s="11">
        <f>E278*G278</f>
        <v>240000</v>
      </c>
    </row>
    <row r="279" spans="1:11">
      <c r="C279" t="s">
        <v>12</v>
      </c>
      <c r="D279" t="s">
        <v>24</v>
      </c>
      <c r="E279" s="9">
        <v>15000</v>
      </c>
      <c r="F279" s="5"/>
      <c r="G279" s="10"/>
      <c r="H279" s="6" t="s">
        <v>14</v>
      </c>
      <c r="I279" s="7"/>
      <c r="J279" t="s">
        <v>16</v>
      </c>
      <c r="K279" s="11">
        <f>E279</f>
        <v>15000</v>
      </c>
    </row>
    <row r="280" spans="1:11">
      <c r="C280" t="s">
        <v>12</v>
      </c>
      <c r="D280" t="s">
        <v>25</v>
      </c>
      <c r="E280" s="9">
        <v>0</v>
      </c>
      <c r="F280" s="5"/>
      <c r="G280" s="10"/>
      <c r="I280" s="7" t="s">
        <v>15</v>
      </c>
      <c r="J280" t="s">
        <v>16</v>
      </c>
      <c r="K280" s="8">
        <f>E280</f>
        <v>0</v>
      </c>
    </row>
    <row r="281" spans="1:11">
      <c r="E281" s="13"/>
      <c r="F281" t="s">
        <v>26</v>
      </c>
      <c r="J281" t="s">
        <v>16</v>
      </c>
      <c r="K281" s="8">
        <f>SUM(K273:K280)</f>
        <v>2649750</v>
      </c>
    </row>
    <row r="282" spans="1:11">
      <c r="E282" s="14"/>
      <c r="F282" s="15"/>
      <c r="G282" s="15"/>
      <c r="K282" s="16"/>
    </row>
    <row r="283" spans="1:11">
      <c r="C283" t="s">
        <v>12</v>
      </c>
      <c r="D283" t="s">
        <v>27</v>
      </c>
      <c r="E283" s="4">
        <v>0</v>
      </c>
      <c r="F283" s="5"/>
      <c r="G283" s="5"/>
      <c r="I283" s="7" t="s">
        <v>15</v>
      </c>
      <c r="J283" t="s">
        <v>16</v>
      </c>
      <c r="K283" s="8">
        <f>E283</f>
        <v>0</v>
      </c>
    </row>
    <row r="284" spans="1:11">
      <c r="G284" t="s">
        <v>28</v>
      </c>
      <c r="J284" t="s">
        <v>16</v>
      </c>
      <c r="K284" s="8">
        <f>SUM(K281-K283)</f>
        <v>2649750</v>
      </c>
    </row>
    <row r="286" spans="1:11">
      <c r="A286" t="s">
        <v>29</v>
      </c>
    </row>
    <row r="287" spans="1:11">
      <c r="B287" s="17" t="s">
        <v>30</v>
      </c>
      <c r="C287" s="18"/>
      <c r="D287" s="19"/>
      <c r="E287" s="17" t="s">
        <v>31</v>
      </c>
      <c r="F287" s="19"/>
      <c r="G287" s="17" t="s">
        <v>32</v>
      </c>
      <c r="H287" s="18"/>
      <c r="I287" s="18"/>
      <c r="J287" s="19"/>
    </row>
    <row r="288" spans="1:11">
      <c r="B288" s="20"/>
      <c r="C288" s="12"/>
      <c r="D288" s="21"/>
      <c r="E288" s="20"/>
      <c r="F288" s="21"/>
      <c r="G288" s="20"/>
      <c r="H288" s="12"/>
      <c r="I288" s="12"/>
      <c r="J288" s="21"/>
    </row>
    <row r="289" spans="1:11">
      <c r="B289" s="20"/>
      <c r="C289" s="12"/>
      <c r="D289" s="21"/>
      <c r="E289" s="20"/>
      <c r="F289" s="21"/>
      <c r="G289" s="20"/>
      <c r="H289" s="12"/>
      <c r="I289" s="12"/>
      <c r="J289" s="21"/>
    </row>
    <row r="290" spans="1:11">
      <c r="B290" s="20"/>
      <c r="C290" s="12"/>
      <c r="D290" s="21"/>
      <c r="E290" s="20"/>
      <c r="F290" s="21"/>
      <c r="G290" s="20"/>
      <c r="H290" s="12"/>
      <c r="I290" s="12"/>
      <c r="J290" s="21"/>
    </row>
    <row r="291" spans="1:11">
      <c r="B291" s="20"/>
      <c r="C291" s="12"/>
      <c r="D291" s="21"/>
      <c r="E291" s="20"/>
      <c r="F291" s="21"/>
      <c r="G291" s="20"/>
      <c r="H291" s="12"/>
      <c r="I291" s="12"/>
      <c r="J291" s="21"/>
    </row>
    <row r="292" spans="1:11">
      <c r="B292" s="22" t="s">
        <v>58</v>
      </c>
      <c r="C292" s="23"/>
      <c r="D292" s="24"/>
      <c r="E292" s="25" t="s">
        <v>34</v>
      </c>
      <c r="F292" s="26"/>
      <c r="G292" s="25" t="s">
        <v>35</v>
      </c>
      <c r="H292" s="27"/>
      <c r="I292" s="27"/>
      <c r="J292" s="26"/>
    </row>
    <row r="293" spans="1:11">
      <c r="B293" s="28" t="s">
        <v>36</v>
      </c>
      <c r="C293" s="29"/>
      <c r="D293" s="30"/>
      <c r="E293" s="28" t="s">
        <v>37</v>
      </c>
      <c r="F293" s="30"/>
      <c r="G293" s="28" t="s">
        <v>38</v>
      </c>
      <c r="H293" s="29"/>
      <c r="I293" s="29"/>
      <c r="J293" s="30"/>
    </row>
    <row r="298" spans="1:11" ht="18">
      <c r="A298" s="1" t="s">
        <v>0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8">
      <c r="A299" s="1" t="s">
        <v>1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1" spans="1:11">
      <c r="A301" t="s">
        <v>2</v>
      </c>
      <c r="B301" t="s">
        <v>3</v>
      </c>
      <c r="D301" s="2" t="s">
        <v>59</v>
      </c>
      <c r="E301" s="2"/>
    </row>
    <row r="302" spans="1:11">
      <c r="A302" t="s">
        <v>5</v>
      </c>
      <c r="B302" t="s">
        <v>3</v>
      </c>
      <c r="D302" s="3" t="s">
        <v>6</v>
      </c>
      <c r="E302" s="3"/>
    </row>
    <row r="303" spans="1:11">
      <c r="A303" t="s">
        <v>7</v>
      </c>
      <c r="B303" t="s">
        <v>3</v>
      </c>
      <c r="D303" s="3" t="s">
        <v>47</v>
      </c>
      <c r="E303" s="3"/>
    </row>
    <row r="304" spans="1:11">
      <c r="A304" t="s">
        <v>9</v>
      </c>
      <c r="B304" t="s">
        <v>3</v>
      </c>
      <c r="D304" s="3" t="s">
        <v>10</v>
      </c>
      <c r="E304" s="3"/>
    </row>
    <row r="306" spans="1:11">
      <c r="A306" t="s">
        <v>11</v>
      </c>
      <c r="B306" t="s">
        <v>3</v>
      </c>
      <c r="C306" t="s">
        <v>12</v>
      </c>
      <c r="D306" t="s">
        <v>13</v>
      </c>
      <c r="E306" s="4">
        <v>1830750</v>
      </c>
      <c r="F306" s="5"/>
      <c r="G306" s="5"/>
      <c r="H306" s="6" t="s">
        <v>14</v>
      </c>
      <c r="I306" s="7" t="s">
        <v>15</v>
      </c>
      <c r="J306" t="s">
        <v>16</v>
      </c>
      <c r="K306" s="8">
        <f>E306</f>
        <v>1830750</v>
      </c>
    </row>
    <row r="307" spans="1:11">
      <c r="C307" t="s">
        <v>12</v>
      </c>
      <c r="D307" t="s">
        <v>17</v>
      </c>
      <c r="E307" s="9">
        <v>10000</v>
      </c>
      <c r="F307" t="s">
        <v>18</v>
      </c>
      <c r="G307" s="10">
        <v>25</v>
      </c>
      <c r="H307" s="6" t="s">
        <v>19</v>
      </c>
      <c r="I307" s="7" t="s">
        <v>15</v>
      </c>
      <c r="J307" t="s">
        <v>16</v>
      </c>
      <c r="K307" s="11">
        <f>E307*G307</f>
        <v>250000</v>
      </c>
    </row>
    <row r="308" spans="1:11">
      <c r="C308" t="s">
        <v>12</v>
      </c>
      <c r="D308" t="s">
        <v>20</v>
      </c>
      <c r="E308" s="9">
        <v>13500</v>
      </c>
      <c r="F308" s="12" t="s">
        <v>18</v>
      </c>
      <c r="G308" s="10">
        <v>25</v>
      </c>
      <c r="H308" s="6" t="s">
        <v>19</v>
      </c>
      <c r="I308" s="7" t="s">
        <v>15</v>
      </c>
      <c r="J308" t="s">
        <v>16</v>
      </c>
      <c r="K308" s="11">
        <f>E308*G308</f>
        <v>337500</v>
      </c>
    </row>
    <row r="309" spans="1:11">
      <c r="C309" t="s">
        <v>12</v>
      </c>
      <c r="D309" t="s">
        <v>21</v>
      </c>
      <c r="E309" s="9">
        <v>0</v>
      </c>
      <c r="F309" s="5"/>
      <c r="G309" s="5"/>
      <c r="H309" s="6"/>
      <c r="I309" s="7" t="s">
        <v>15</v>
      </c>
      <c r="J309" t="s">
        <v>16</v>
      </c>
      <c r="K309" s="8">
        <f>E309</f>
        <v>0</v>
      </c>
    </row>
    <row r="310" spans="1:11">
      <c r="C310" t="s">
        <v>12</v>
      </c>
      <c r="D310" t="s">
        <v>22</v>
      </c>
      <c r="E310" s="9">
        <v>30000</v>
      </c>
      <c r="F310" t="s">
        <v>18</v>
      </c>
      <c r="G310" s="10">
        <v>0</v>
      </c>
      <c r="H310" s="6" t="s">
        <v>19</v>
      </c>
      <c r="I310" s="7" t="s">
        <v>15</v>
      </c>
      <c r="J310" t="s">
        <v>16</v>
      </c>
      <c r="K310" s="11">
        <f>E310*G310</f>
        <v>0</v>
      </c>
    </row>
    <row r="311" spans="1:11">
      <c r="C311" t="s">
        <v>12</v>
      </c>
      <c r="D311" t="s">
        <v>23</v>
      </c>
      <c r="E311" s="9">
        <v>10000</v>
      </c>
      <c r="F311" t="s">
        <v>18</v>
      </c>
      <c r="G311" s="10">
        <v>25</v>
      </c>
      <c r="H311" s="6" t="s">
        <v>19</v>
      </c>
      <c r="I311" s="7"/>
      <c r="J311" t="s">
        <v>16</v>
      </c>
      <c r="K311" s="11">
        <f>E311*G311</f>
        <v>250000</v>
      </c>
    </row>
    <row r="312" spans="1:11">
      <c r="C312" t="s">
        <v>12</v>
      </c>
      <c r="D312" t="s">
        <v>24</v>
      </c>
      <c r="E312" s="9">
        <v>15000</v>
      </c>
      <c r="F312" s="5"/>
      <c r="G312" s="10"/>
      <c r="H312" s="6" t="s">
        <v>14</v>
      </c>
      <c r="I312" s="7"/>
      <c r="J312" t="s">
        <v>16</v>
      </c>
      <c r="K312" s="11">
        <f>E312</f>
        <v>15000</v>
      </c>
    </row>
    <row r="313" spans="1:11">
      <c r="C313" t="s">
        <v>12</v>
      </c>
      <c r="D313" t="s">
        <v>25</v>
      </c>
      <c r="E313" s="9">
        <v>0</v>
      </c>
      <c r="F313" s="5"/>
      <c r="G313" s="10"/>
      <c r="I313" s="7" t="s">
        <v>15</v>
      </c>
      <c r="J313" t="s">
        <v>16</v>
      </c>
      <c r="K313" s="8">
        <f>E313</f>
        <v>0</v>
      </c>
    </row>
    <row r="314" spans="1:11">
      <c r="E314" s="13"/>
      <c r="F314" t="s">
        <v>26</v>
      </c>
      <c r="J314" t="s">
        <v>16</v>
      </c>
      <c r="K314" s="8">
        <f>SUM(K306:K313)</f>
        <v>2683250</v>
      </c>
    </row>
    <row r="315" spans="1:11">
      <c r="E315" s="14"/>
      <c r="F315" s="15"/>
      <c r="G315" s="15"/>
      <c r="K315" s="16"/>
    </row>
    <row r="316" spans="1:11">
      <c r="C316" t="s">
        <v>12</v>
      </c>
      <c r="D316" t="s">
        <v>27</v>
      </c>
      <c r="E316" s="4">
        <f>(K306+K312)*1/30</f>
        <v>61525</v>
      </c>
      <c r="F316" s="5"/>
      <c r="G316" s="5"/>
      <c r="I316" s="7" t="s">
        <v>15</v>
      </c>
      <c r="J316" t="s">
        <v>16</v>
      </c>
      <c r="K316" s="8">
        <f>E316</f>
        <v>61525</v>
      </c>
    </row>
    <row r="317" spans="1:11">
      <c r="G317" t="s">
        <v>28</v>
      </c>
      <c r="J317" t="s">
        <v>16</v>
      </c>
      <c r="K317" s="8">
        <f>SUM(K314-K316)</f>
        <v>2621725</v>
      </c>
    </row>
    <row r="319" spans="1:11">
      <c r="A319" t="s">
        <v>29</v>
      </c>
    </row>
    <row r="320" spans="1:11">
      <c r="B320" s="17" t="s">
        <v>30</v>
      </c>
      <c r="C320" s="18"/>
      <c r="D320" s="19"/>
      <c r="E320" s="17" t="s">
        <v>31</v>
      </c>
      <c r="F320" s="19"/>
      <c r="G320" s="17" t="s">
        <v>32</v>
      </c>
      <c r="H320" s="18"/>
      <c r="I320" s="18"/>
      <c r="J320" s="19"/>
    </row>
    <row r="321" spans="1:11">
      <c r="B321" s="20"/>
      <c r="C321" s="12"/>
      <c r="D321" s="21"/>
      <c r="E321" s="20"/>
      <c r="F321" s="21"/>
      <c r="G321" s="20"/>
      <c r="H321" s="12"/>
      <c r="I321" s="12"/>
      <c r="J321" s="21"/>
    </row>
    <row r="322" spans="1:11">
      <c r="B322" s="20"/>
      <c r="C322" s="12"/>
      <c r="D322" s="21"/>
      <c r="E322" s="20"/>
      <c r="F322" s="21"/>
      <c r="G322" s="20"/>
      <c r="H322" s="12"/>
      <c r="I322" s="12"/>
      <c r="J322" s="21"/>
    </row>
    <row r="323" spans="1:11">
      <c r="B323" s="20"/>
      <c r="C323" s="12"/>
      <c r="D323" s="21"/>
      <c r="E323" s="20"/>
      <c r="F323" s="21"/>
      <c r="G323" s="20"/>
      <c r="H323" s="12"/>
      <c r="I323" s="12"/>
      <c r="J323" s="21"/>
    </row>
    <row r="324" spans="1:11">
      <c r="B324" s="20"/>
      <c r="C324" s="12"/>
      <c r="D324" s="21"/>
      <c r="E324" s="20"/>
      <c r="F324" s="21"/>
      <c r="G324" s="20"/>
      <c r="H324" s="12"/>
      <c r="I324" s="12"/>
      <c r="J324" s="21"/>
    </row>
    <row r="325" spans="1:11">
      <c r="B325" s="22" t="s">
        <v>60</v>
      </c>
      <c r="C325" s="23"/>
      <c r="D325" s="24"/>
      <c r="E325" s="25" t="s">
        <v>34</v>
      </c>
      <c r="F325" s="26"/>
      <c r="G325" s="25" t="s">
        <v>35</v>
      </c>
      <c r="H325" s="27"/>
      <c r="I325" s="27"/>
      <c r="J325" s="26"/>
    </row>
    <row r="326" spans="1:11">
      <c r="B326" s="28" t="s">
        <v>36</v>
      </c>
      <c r="C326" s="29"/>
      <c r="D326" s="30"/>
      <c r="E326" s="28" t="s">
        <v>37</v>
      </c>
      <c r="F326" s="30"/>
      <c r="G326" s="28" t="s">
        <v>38</v>
      </c>
      <c r="H326" s="29"/>
      <c r="I326" s="29"/>
      <c r="J326" s="30"/>
    </row>
    <row r="328" spans="1:11" ht="1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8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</row>
    <row r="330" spans="1:11" ht="18">
      <c r="A330" s="1" t="s">
        <v>0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8">
      <c r="A331" s="1" t="s">
        <v>1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3" spans="1:11">
      <c r="A333" t="s">
        <v>2</v>
      </c>
      <c r="B333" t="s">
        <v>3</v>
      </c>
      <c r="D333" s="2" t="s">
        <v>61</v>
      </c>
      <c r="E333" s="2"/>
    </row>
    <row r="334" spans="1:11">
      <c r="A334" t="s">
        <v>5</v>
      </c>
      <c r="B334" t="s">
        <v>3</v>
      </c>
      <c r="D334" s="3" t="s">
        <v>6</v>
      </c>
      <c r="E334" s="3"/>
    </row>
    <row r="335" spans="1:11">
      <c r="A335" t="s">
        <v>7</v>
      </c>
      <c r="B335" t="s">
        <v>3</v>
      </c>
      <c r="D335" s="3" t="s">
        <v>47</v>
      </c>
      <c r="E335" s="3"/>
    </row>
    <row r="336" spans="1:11">
      <c r="A336" t="s">
        <v>9</v>
      </c>
      <c r="B336" t="s">
        <v>3</v>
      </c>
      <c r="D336" s="3" t="s">
        <v>10</v>
      </c>
      <c r="E336" s="3"/>
    </row>
    <row r="338" spans="1:11">
      <c r="A338" t="s">
        <v>11</v>
      </c>
      <c r="B338" t="s">
        <v>3</v>
      </c>
      <c r="C338" t="s">
        <v>12</v>
      </c>
      <c r="D338" t="s">
        <v>13</v>
      </c>
      <c r="E338" s="4">
        <v>1830750</v>
      </c>
      <c r="F338" s="5"/>
      <c r="G338" s="5"/>
      <c r="H338" s="6" t="s">
        <v>14</v>
      </c>
      <c r="I338" s="7" t="s">
        <v>15</v>
      </c>
      <c r="J338" t="s">
        <v>16</v>
      </c>
      <c r="K338" s="8">
        <f>E338</f>
        <v>1830750</v>
      </c>
    </row>
    <row r="339" spans="1:11">
      <c r="C339" t="s">
        <v>12</v>
      </c>
      <c r="D339" t="s">
        <v>17</v>
      </c>
      <c r="E339" s="9">
        <v>10000</v>
      </c>
      <c r="F339" t="s">
        <v>18</v>
      </c>
      <c r="G339" s="10">
        <v>16</v>
      </c>
      <c r="H339" s="6" t="s">
        <v>19</v>
      </c>
      <c r="I339" s="7" t="s">
        <v>15</v>
      </c>
      <c r="J339" t="s">
        <v>16</v>
      </c>
      <c r="K339" s="11">
        <f>E339*G339</f>
        <v>160000</v>
      </c>
    </row>
    <row r="340" spans="1:11">
      <c r="C340" t="s">
        <v>12</v>
      </c>
      <c r="D340" t="s">
        <v>20</v>
      </c>
      <c r="E340" s="9">
        <v>13500</v>
      </c>
      <c r="F340" s="12" t="s">
        <v>18</v>
      </c>
      <c r="G340" s="10">
        <v>16</v>
      </c>
      <c r="H340" s="6" t="s">
        <v>19</v>
      </c>
      <c r="I340" s="7" t="s">
        <v>15</v>
      </c>
      <c r="J340" t="s">
        <v>16</v>
      </c>
      <c r="K340" s="11">
        <f>E340*G340</f>
        <v>216000</v>
      </c>
    </row>
    <row r="341" spans="1:11">
      <c r="C341" t="s">
        <v>12</v>
      </c>
      <c r="D341" t="s">
        <v>21</v>
      </c>
      <c r="E341" s="9">
        <v>0</v>
      </c>
      <c r="F341" s="5"/>
      <c r="G341" s="5"/>
      <c r="H341" s="6"/>
      <c r="I341" s="7" t="s">
        <v>15</v>
      </c>
      <c r="J341" t="s">
        <v>16</v>
      </c>
      <c r="K341" s="8">
        <f>E341</f>
        <v>0</v>
      </c>
    </row>
    <row r="342" spans="1:11">
      <c r="C342" t="s">
        <v>12</v>
      </c>
      <c r="D342" t="s">
        <v>22</v>
      </c>
      <c r="E342" s="9">
        <v>30000</v>
      </c>
      <c r="F342" t="s">
        <v>18</v>
      </c>
      <c r="G342" s="10">
        <v>0</v>
      </c>
      <c r="H342" s="6" t="s">
        <v>19</v>
      </c>
      <c r="I342" s="7" t="s">
        <v>15</v>
      </c>
      <c r="J342" t="s">
        <v>16</v>
      </c>
      <c r="K342" s="11">
        <f>E342*G342</f>
        <v>0</v>
      </c>
    </row>
    <row r="343" spans="1:11">
      <c r="C343" t="s">
        <v>12</v>
      </c>
      <c r="D343" t="s">
        <v>23</v>
      </c>
      <c r="E343" s="9">
        <v>10000</v>
      </c>
      <c r="F343" t="s">
        <v>18</v>
      </c>
      <c r="G343" s="10">
        <v>16</v>
      </c>
      <c r="H343" s="6" t="s">
        <v>19</v>
      </c>
      <c r="I343" s="7"/>
      <c r="J343" t="s">
        <v>16</v>
      </c>
      <c r="K343" s="11">
        <f>E343*G343</f>
        <v>160000</v>
      </c>
    </row>
    <row r="344" spans="1:11">
      <c r="C344" t="s">
        <v>12</v>
      </c>
      <c r="D344" t="s">
        <v>24</v>
      </c>
      <c r="E344" s="9">
        <v>15000</v>
      </c>
      <c r="F344" s="5"/>
      <c r="G344" s="10"/>
      <c r="H344" s="6" t="s">
        <v>14</v>
      </c>
      <c r="I344" s="7"/>
      <c r="J344" t="s">
        <v>16</v>
      </c>
      <c r="K344" s="11">
        <f>E344</f>
        <v>15000</v>
      </c>
    </row>
    <row r="345" spans="1:11">
      <c r="C345" t="s">
        <v>12</v>
      </c>
      <c r="D345" t="s">
        <v>25</v>
      </c>
      <c r="E345" s="9">
        <v>0</v>
      </c>
      <c r="F345" s="5"/>
      <c r="G345" s="10"/>
      <c r="I345" s="7" t="s">
        <v>15</v>
      </c>
      <c r="J345" t="s">
        <v>16</v>
      </c>
      <c r="K345" s="8">
        <f>E345</f>
        <v>0</v>
      </c>
    </row>
    <row r="346" spans="1:11">
      <c r="E346" s="13"/>
      <c r="F346" t="s">
        <v>26</v>
      </c>
      <c r="J346" t="s">
        <v>16</v>
      </c>
      <c r="K346" s="8">
        <f>SUM(K338:K345)</f>
        <v>2381750</v>
      </c>
    </row>
    <row r="347" spans="1:11">
      <c r="E347" s="14"/>
      <c r="F347" s="15"/>
      <c r="G347" s="15"/>
      <c r="K347" s="16"/>
    </row>
    <row r="348" spans="1:11">
      <c r="C348" t="s">
        <v>12</v>
      </c>
      <c r="D348" t="s">
        <v>27</v>
      </c>
      <c r="E348" s="4">
        <f>(K338+K344)*10/30</f>
        <v>615250</v>
      </c>
      <c r="F348" s="5"/>
      <c r="G348" s="5"/>
      <c r="I348" s="7" t="s">
        <v>15</v>
      </c>
      <c r="J348" t="s">
        <v>16</v>
      </c>
      <c r="K348" s="8">
        <f>E348</f>
        <v>615250</v>
      </c>
    </row>
    <row r="349" spans="1:11">
      <c r="G349" t="s">
        <v>28</v>
      </c>
      <c r="J349" t="s">
        <v>16</v>
      </c>
      <c r="K349" s="8">
        <f>SUM(K346-K348)</f>
        <v>1766500</v>
      </c>
    </row>
    <row r="351" spans="1:11">
      <c r="A351" t="s">
        <v>29</v>
      </c>
    </row>
    <row r="352" spans="1:11">
      <c r="B352" s="17" t="s">
        <v>30</v>
      </c>
      <c r="C352" s="18"/>
      <c r="D352" s="19"/>
      <c r="E352" s="17" t="s">
        <v>31</v>
      </c>
      <c r="F352" s="19"/>
      <c r="G352" s="17" t="s">
        <v>32</v>
      </c>
      <c r="H352" s="18"/>
      <c r="I352" s="18"/>
      <c r="J352" s="19"/>
    </row>
    <row r="353" spans="1:11">
      <c r="B353" s="20"/>
      <c r="C353" s="12"/>
      <c r="D353" s="21"/>
      <c r="E353" s="20"/>
      <c r="F353" s="21"/>
      <c r="G353" s="20"/>
      <c r="H353" s="12"/>
      <c r="I353" s="12"/>
      <c r="J353" s="21"/>
    </row>
    <row r="354" spans="1:11">
      <c r="B354" s="20"/>
      <c r="C354" s="12"/>
      <c r="D354" s="21"/>
      <c r="E354" s="20"/>
      <c r="F354" s="21"/>
      <c r="G354" s="20"/>
      <c r="H354" s="12"/>
      <c r="I354" s="12"/>
      <c r="J354" s="21"/>
    </row>
    <row r="355" spans="1:11">
      <c r="B355" s="20"/>
      <c r="C355" s="12"/>
      <c r="D355" s="21"/>
      <c r="E355" s="20"/>
      <c r="F355" s="21"/>
      <c r="G355" s="20"/>
      <c r="H355" s="12"/>
      <c r="I355" s="12"/>
      <c r="J355" s="21"/>
    </row>
    <row r="356" spans="1:11">
      <c r="B356" s="20"/>
      <c r="C356" s="12"/>
      <c r="D356" s="21"/>
      <c r="E356" s="20"/>
      <c r="F356" s="21"/>
      <c r="G356" s="20"/>
      <c r="H356" s="12"/>
      <c r="I356" s="12"/>
      <c r="J356" s="21"/>
    </row>
    <row r="357" spans="1:11">
      <c r="B357" s="22" t="s">
        <v>62</v>
      </c>
      <c r="C357" s="23"/>
      <c r="D357" s="24"/>
      <c r="E357" s="25" t="s">
        <v>34</v>
      </c>
      <c r="F357" s="26"/>
      <c r="G357" s="25" t="s">
        <v>35</v>
      </c>
      <c r="H357" s="27"/>
      <c r="I357" s="27"/>
      <c r="J357" s="26"/>
    </row>
    <row r="358" spans="1:11">
      <c r="B358" s="28" t="s">
        <v>36</v>
      </c>
      <c r="C358" s="29"/>
      <c r="D358" s="30"/>
      <c r="E358" s="28" t="s">
        <v>37</v>
      </c>
      <c r="F358" s="30"/>
      <c r="G358" s="28" t="s">
        <v>38</v>
      </c>
      <c r="H358" s="29"/>
      <c r="I358" s="29"/>
      <c r="J358" s="30"/>
    </row>
    <row r="361" spans="1:11" ht="18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</row>
    <row r="362" spans="1:11" ht="18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</row>
    <row r="363" spans="1:11" ht="18">
      <c r="A363" s="1" t="s">
        <v>0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8">
      <c r="A364" s="1" t="s">
        <v>1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6" spans="1:11">
      <c r="A366" t="s">
        <v>2</v>
      </c>
      <c r="B366" t="s">
        <v>3</v>
      </c>
      <c r="D366" s="2" t="s">
        <v>63</v>
      </c>
      <c r="E366" s="2"/>
    </row>
    <row r="367" spans="1:11">
      <c r="A367" t="s">
        <v>5</v>
      </c>
      <c r="B367" t="s">
        <v>3</v>
      </c>
      <c r="D367" s="3" t="s">
        <v>6</v>
      </c>
      <c r="E367" s="3"/>
    </row>
    <row r="368" spans="1:11">
      <c r="A368" t="s">
        <v>7</v>
      </c>
      <c r="B368" t="s">
        <v>3</v>
      </c>
      <c r="D368" s="3" t="s">
        <v>47</v>
      </c>
      <c r="E368" s="3"/>
    </row>
    <row r="369" spans="1:11">
      <c r="A369" t="s">
        <v>9</v>
      </c>
      <c r="B369" t="s">
        <v>3</v>
      </c>
      <c r="D369" s="3" t="s">
        <v>10</v>
      </c>
      <c r="E369" s="3"/>
    </row>
    <row r="371" spans="1:11">
      <c r="A371" t="s">
        <v>11</v>
      </c>
      <c r="B371" t="s">
        <v>3</v>
      </c>
      <c r="C371" t="s">
        <v>12</v>
      </c>
      <c r="D371" t="s">
        <v>13</v>
      </c>
      <c r="E371" s="4">
        <v>1830750</v>
      </c>
      <c r="F371" s="5"/>
      <c r="G371" s="5"/>
      <c r="H371" s="6" t="s">
        <v>14</v>
      </c>
      <c r="I371" s="7" t="s">
        <v>15</v>
      </c>
      <c r="J371" t="s">
        <v>16</v>
      </c>
      <c r="K371" s="8">
        <f>E371</f>
        <v>1830750</v>
      </c>
    </row>
    <row r="372" spans="1:11">
      <c r="C372" t="s">
        <v>12</v>
      </c>
      <c r="D372" t="s">
        <v>17</v>
      </c>
      <c r="E372" s="9">
        <v>10000</v>
      </c>
      <c r="F372" t="s">
        <v>18</v>
      </c>
      <c r="G372" s="10">
        <v>25</v>
      </c>
      <c r="H372" s="6" t="s">
        <v>19</v>
      </c>
      <c r="I372" s="7" t="s">
        <v>15</v>
      </c>
      <c r="J372" t="s">
        <v>16</v>
      </c>
      <c r="K372" s="11">
        <f>E372*G372</f>
        <v>250000</v>
      </c>
    </row>
    <row r="373" spans="1:11">
      <c r="C373" t="s">
        <v>12</v>
      </c>
      <c r="D373" t="s">
        <v>20</v>
      </c>
      <c r="E373" s="9">
        <v>13500</v>
      </c>
      <c r="F373" s="12" t="s">
        <v>18</v>
      </c>
      <c r="G373" s="10">
        <v>25</v>
      </c>
      <c r="H373" s="6" t="s">
        <v>19</v>
      </c>
      <c r="I373" s="7" t="s">
        <v>15</v>
      </c>
      <c r="J373" t="s">
        <v>16</v>
      </c>
      <c r="K373" s="11">
        <f>E373*G373</f>
        <v>337500</v>
      </c>
    </row>
    <row r="374" spans="1:11">
      <c r="C374" t="s">
        <v>12</v>
      </c>
      <c r="D374" t="s">
        <v>21</v>
      </c>
      <c r="E374" s="9">
        <v>0</v>
      </c>
      <c r="F374" s="5"/>
      <c r="G374" s="5"/>
      <c r="H374" s="6"/>
      <c r="I374" s="7" t="s">
        <v>15</v>
      </c>
      <c r="J374" t="s">
        <v>16</v>
      </c>
      <c r="K374" s="8">
        <f>E374</f>
        <v>0</v>
      </c>
    </row>
    <row r="375" spans="1:11">
      <c r="C375" t="s">
        <v>12</v>
      </c>
      <c r="D375" t="s">
        <v>22</v>
      </c>
      <c r="E375" s="9">
        <v>30000</v>
      </c>
      <c r="F375" t="s">
        <v>18</v>
      </c>
      <c r="G375" s="10">
        <v>0</v>
      </c>
      <c r="H375" s="6" t="s">
        <v>19</v>
      </c>
      <c r="I375" s="7" t="s">
        <v>15</v>
      </c>
      <c r="J375" t="s">
        <v>16</v>
      </c>
      <c r="K375" s="11">
        <f>E375*G375</f>
        <v>0</v>
      </c>
    </row>
    <row r="376" spans="1:11">
      <c r="C376" t="s">
        <v>12</v>
      </c>
      <c r="D376" t="s">
        <v>23</v>
      </c>
      <c r="E376" s="9">
        <v>10000</v>
      </c>
      <c r="F376" t="s">
        <v>18</v>
      </c>
      <c r="G376" s="10">
        <v>25</v>
      </c>
      <c r="H376" s="6" t="s">
        <v>19</v>
      </c>
      <c r="I376" s="7"/>
      <c r="J376" t="s">
        <v>16</v>
      </c>
      <c r="K376" s="11">
        <f>E376*G376</f>
        <v>250000</v>
      </c>
    </row>
    <row r="377" spans="1:11">
      <c r="C377" t="s">
        <v>12</v>
      </c>
      <c r="D377" t="s">
        <v>24</v>
      </c>
      <c r="E377" s="9">
        <v>15000</v>
      </c>
      <c r="F377" s="5"/>
      <c r="G377" s="10"/>
      <c r="H377" s="6" t="s">
        <v>14</v>
      </c>
      <c r="I377" s="7"/>
      <c r="J377" t="s">
        <v>16</v>
      </c>
      <c r="K377" s="11">
        <f>E377</f>
        <v>15000</v>
      </c>
    </row>
    <row r="378" spans="1:11">
      <c r="C378" t="s">
        <v>12</v>
      </c>
      <c r="D378" t="s">
        <v>25</v>
      </c>
      <c r="E378" s="9">
        <v>0</v>
      </c>
      <c r="F378" s="5"/>
      <c r="G378" s="10"/>
      <c r="I378" s="7" t="s">
        <v>15</v>
      </c>
      <c r="J378" t="s">
        <v>16</v>
      </c>
      <c r="K378" s="8">
        <f>E378</f>
        <v>0</v>
      </c>
    </row>
    <row r="379" spans="1:11">
      <c r="E379" s="13"/>
      <c r="F379" t="s">
        <v>26</v>
      </c>
      <c r="J379" t="s">
        <v>16</v>
      </c>
      <c r="K379" s="8">
        <f>SUM(K371:K378)</f>
        <v>2683250</v>
      </c>
    </row>
    <row r="380" spans="1:11">
      <c r="E380" s="14"/>
      <c r="F380" s="15"/>
      <c r="G380" s="15"/>
      <c r="K380" s="16"/>
    </row>
    <row r="381" spans="1:11">
      <c r="C381" t="s">
        <v>12</v>
      </c>
      <c r="D381" t="s">
        <v>27</v>
      </c>
      <c r="E381" s="4">
        <f>(K371+K377)*1/30</f>
        <v>61525</v>
      </c>
      <c r="F381" s="5"/>
      <c r="G381" s="5"/>
      <c r="I381" s="7" t="s">
        <v>15</v>
      </c>
      <c r="J381" t="s">
        <v>16</v>
      </c>
      <c r="K381" s="8">
        <f>E381</f>
        <v>61525</v>
      </c>
    </row>
    <row r="382" spans="1:11">
      <c r="G382" t="s">
        <v>28</v>
      </c>
      <c r="J382" t="s">
        <v>16</v>
      </c>
      <c r="K382" s="8">
        <f>SUM(K379-K381)</f>
        <v>2621725</v>
      </c>
    </row>
    <row r="384" spans="1:11">
      <c r="A384" t="s">
        <v>29</v>
      </c>
    </row>
    <row r="385" spans="1:11">
      <c r="B385" s="17" t="s">
        <v>30</v>
      </c>
      <c r="C385" s="18"/>
      <c r="D385" s="19"/>
      <c r="E385" s="17" t="s">
        <v>31</v>
      </c>
      <c r="F385" s="19"/>
      <c r="G385" s="17" t="s">
        <v>32</v>
      </c>
      <c r="H385" s="18"/>
      <c r="I385" s="18"/>
      <c r="J385" s="19"/>
    </row>
    <row r="386" spans="1:11">
      <c r="B386" s="20"/>
      <c r="C386" s="12"/>
      <c r="D386" s="21"/>
      <c r="E386" s="20"/>
      <c r="F386" s="21"/>
      <c r="G386" s="20"/>
      <c r="H386" s="12"/>
      <c r="I386" s="12"/>
      <c r="J386" s="21"/>
    </row>
    <row r="387" spans="1:11">
      <c r="B387" s="20"/>
      <c r="C387" s="12"/>
      <c r="D387" s="21"/>
      <c r="E387" s="20"/>
      <c r="F387" s="21"/>
      <c r="G387" s="20"/>
      <c r="H387" s="12"/>
      <c r="I387" s="12"/>
      <c r="J387" s="21"/>
    </row>
    <row r="388" spans="1:11">
      <c r="B388" s="20"/>
      <c r="C388" s="12"/>
      <c r="D388" s="21"/>
      <c r="E388" s="20"/>
      <c r="F388" s="21"/>
      <c r="G388" s="20"/>
      <c r="H388" s="12"/>
      <c r="I388" s="12"/>
      <c r="J388" s="21"/>
    </row>
    <row r="389" spans="1:11">
      <c r="B389" s="20"/>
      <c r="C389" s="12"/>
      <c r="D389" s="21"/>
      <c r="E389" s="20"/>
      <c r="F389" s="21"/>
      <c r="G389" s="20"/>
      <c r="H389" s="12"/>
      <c r="I389" s="12"/>
      <c r="J389" s="21"/>
    </row>
    <row r="390" spans="1:11">
      <c r="B390" s="22" t="s">
        <v>64</v>
      </c>
      <c r="C390" s="23"/>
      <c r="D390" s="24"/>
      <c r="E390" s="25" t="s">
        <v>34</v>
      </c>
      <c r="F390" s="26"/>
      <c r="G390" s="25" t="s">
        <v>35</v>
      </c>
      <c r="H390" s="27"/>
      <c r="I390" s="27"/>
      <c r="J390" s="26"/>
    </row>
    <row r="391" spans="1:11">
      <c r="B391" s="28" t="s">
        <v>36</v>
      </c>
      <c r="C391" s="29"/>
      <c r="D391" s="30"/>
      <c r="E391" s="28" t="s">
        <v>37</v>
      </c>
      <c r="F391" s="30"/>
      <c r="G391" s="28" t="s">
        <v>38</v>
      </c>
      <c r="H391" s="29"/>
      <c r="I391" s="29"/>
      <c r="J391" s="30"/>
    </row>
    <row r="397" spans="1:11" ht="18">
      <c r="A397" s="1" t="s">
        <v>0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8">
      <c r="A398" s="1" t="s">
        <v>1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400" spans="1:11">
      <c r="A400" t="s">
        <v>2</v>
      </c>
      <c r="B400" t="s">
        <v>3</v>
      </c>
      <c r="D400" s="2" t="s">
        <v>65</v>
      </c>
      <c r="E400" s="2"/>
    </row>
    <row r="401" spans="1:11">
      <c r="A401" t="s">
        <v>5</v>
      </c>
      <c r="B401" t="s">
        <v>3</v>
      </c>
      <c r="D401" s="3" t="s">
        <v>6</v>
      </c>
      <c r="E401" s="3"/>
    </row>
    <row r="402" spans="1:11">
      <c r="A402" t="s">
        <v>7</v>
      </c>
      <c r="B402" t="s">
        <v>3</v>
      </c>
      <c r="D402" s="3" t="s">
        <v>66</v>
      </c>
      <c r="E402" s="3"/>
    </row>
    <row r="403" spans="1:11">
      <c r="A403" t="s">
        <v>9</v>
      </c>
      <c r="B403" t="s">
        <v>3</v>
      </c>
      <c r="D403" s="3" t="s">
        <v>10</v>
      </c>
      <c r="E403" s="3"/>
    </row>
    <row r="405" spans="1:11">
      <c r="A405" t="s">
        <v>11</v>
      </c>
      <c r="B405" t="s">
        <v>3</v>
      </c>
      <c r="C405" t="s">
        <v>12</v>
      </c>
      <c r="D405" t="s">
        <v>13</v>
      </c>
      <c r="E405" s="4">
        <v>1830750</v>
      </c>
      <c r="F405" s="5"/>
      <c r="G405" s="5"/>
      <c r="H405" s="6" t="s">
        <v>14</v>
      </c>
      <c r="I405" s="7" t="s">
        <v>15</v>
      </c>
      <c r="J405" t="s">
        <v>16</v>
      </c>
      <c r="K405" s="8">
        <f>E405</f>
        <v>1830750</v>
      </c>
    </row>
    <row r="406" spans="1:11">
      <c r="C406" t="s">
        <v>12</v>
      </c>
      <c r="D406" t="s">
        <v>17</v>
      </c>
      <c r="E406" s="9">
        <v>10000</v>
      </c>
      <c r="F406" t="s">
        <v>18</v>
      </c>
      <c r="G406" s="10">
        <v>25</v>
      </c>
      <c r="H406" s="6" t="s">
        <v>19</v>
      </c>
      <c r="I406" s="7" t="s">
        <v>15</v>
      </c>
      <c r="J406" t="s">
        <v>16</v>
      </c>
      <c r="K406" s="11">
        <f>E406*G406</f>
        <v>250000</v>
      </c>
    </row>
    <row r="407" spans="1:11">
      <c r="C407" t="s">
        <v>12</v>
      </c>
      <c r="D407" t="s">
        <v>20</v>
      </c>
      <c r="E407" s="9">
        <v>13500</v>
      </c>
      <c r="F407" s="12" t="s">
        <v>18</v>
      </c>
      <c r="G407" s="10">
        <v>25</v>
      </c>
      <c r="H407" s="6" t="s">
        <v>19</v>
      </c>
      <c r="I407" s="7" t="s">
        <v>15</v>
      </c>
      <c r="J407" t="s">
        <v>16</v>
      </c>
      <c r="K407" s="11">
        <f>E407*G407</f>
        <v>337500</v>
      </c>
    </row>
    <row r="408" spans="1:11">
      <c r="C408" t="s">
        <v>12</v>
      </c>
      <c r="D408" t="s">
        <v>21</v>
      </c>
      <c r="E408" s="9">
        <v>0</v>
      </c>
      <c r="F408" s="5"/>
      <c r="G408" s="5"/>
      <c r="H408" s="6"/>
      <c r="I408" s="7" t="s">
        <v>15</v>
      </c>
      <c r="J408" t="s">
        <v>16</v>
      </c>
      <c r="K408" s="8">
        <f>E408</f>
        <v>0</v>
      </c>
    </row>
    <row r="409" spans="1:11">
      <c r="C409" t="s">
        <v>12</v>
      </c>
      <c r="D409" t="s">
        <v>22</v>
      </c>
      <c r="E409" s="9">
        <v>30000</v>
      </c>
      <c r="F409" t="s">
        <v>18</v>
      </c>
      <c r="G409" s="10">
        <v>0</v>
      </c>
      <c r="H409" s="6" t="s">
        <v>19</v>
      </c>
      <c r="I409" s="7" t="s">
        <v>15</v>
      </c>
      <c r="J409" t="s">
        <v>16</v>
      </c>
      <c r="K409" s="11">
        <f>E409*G409</f>
        <v>0</v>
      </c>
    </row>
    <row r="410" spans="1:11">
      <c r="C410" t="s">
        <v>12</v>
      </c>
      <c r="D410" t="s">
        <v>23</v>
      </c>
      <c r="E410" s="9">
        <v>10000</v>
      </c>
      <c r="F410" t="s">
        <v>18</v>
      </c>
      <c r="G410" s="10">
        <v>25</v>
      </c>
      <c r="H410" s="6" t="s">
        <v>19</v>
      </c>
      <c r="I410" s="7"/>
      <c r="J410" t="s">
        <v>16</v>
      </c>
      <c r="K410" s="11">
        <f>E410*G410</f>
        <v>250000</v>
      </c>
    </row>
    <row r="411" spans="1:11">
      <c r="C411" t="s">
        <v>12</v>
      </c>
      <c r="D411" t="s">
        <v>24</v>
      </c>
      <c r="E411" s="9">
        <v>15000</v>
      </c>
      <c r="F411" s="5"/>
      <c r="G411" s="10"/>
      <c r="H411" s="6" t="s">
        <v>14</v>
      </c>
      <c r="I411" s="7"/>
      <c r="J411" t="s">
        <v>16</v>
      </c>
      <c r="K411" s="11">
        <f>E411</f>
        <v>15000</v>
      </c>
    </row>
    <row r="412" spans="1:11">
      <c r="C412" t="s">
        <v>12</v>
      </c>
      <c r="D412" t="s">
        <v>25</v>
      </c>
      <c r="E412" s="9">
        <v>0</v>
      </c>
      <c r="F412" s="5"/>
      <c r="G412" s="10"/>
      <c r="I412" s="7" t="s">
        <v>15</v>
      </c>
      <c r="J412" t="s">
        <v>16</v>
      </c>
      <c r="K412" s="8">
        <f>E412</f>
        <v>0</v>
      </c>
    </row>
    <row r="413" spans="1:11">
      <c r="E413" s="13"/>
      <c r="F413" t="s">
        <v>26</v>
      </c>
      <c r="J413" t="s">
        <v>16</v>
      </c>
      <c r="K413" s="8">
        <f>SUM(K405:K412)</f>
        <v>2683250</v>
      </c>
    </row>
    <row r="414" spans="1:11">
      <c r="E414" s="14"/>
      <c r="F414" s="15"/>
      <c r="G414" s="15"/>
      <c r="K414" s="16"/>
    </row>
    <row r="415" spans="1:11">
      <c r="C415" t="s">
        <v>12</v>
      </c>
      <c r="D415" t="s">
        <v>27</v>
      </c>
      <c r="E415" s="4">
        <f>(K405+K411)*1/30</f>
        <v>61525</v>
      </c>
      <c r="F415" s="5"/>
      <c r="G415" s="5"/>
      <c r="I415" s="7" t="s">
        <v>15</v>
      </c>
      <c r="J415" t="s">
        <v>16</v>
      </c>
      <c r="K415" s="8">
        <f>E415</f>
        <v>61525</v>
      </c>
    </row>
    <row r="416" spans="1:11">
      <c r="G416" t="s">
        <v>28</v>
      </c>
      <c r="J416" t="s">
        <v>16</v>
      </c>
      <c r="K416" s="8">
        <f>SUM(K413-K415)</f>
        <v>2621725</v>
      </c>
    </row>
    <row r="418" spans="1:11">
      <c r="A418" t="s">
        <v>29</v>
      </c>
    </row>
    <row r="419" spans="1:11">
      <c r="B419" s="17" t="s">
        <v>30</v>
      </c>
      <c r="C419" s="18"/>
      <c r="D419" s="19"/>
      <c r="E419" s="17" t="s">
        <v>31</v>
      </c>
      <c r="F419" s="19"/>
      <c r="G419" s="17" t="s">
        <v>32</v>
      </c>
      <c r="H419" s="18"/>
      <c r="I419" s="18"/>
      <c r="J419" s="19"/>
    </row>
    <row r="420" spans="1:11">
      <c r="B420" s="20"/>
      <c r="C420" s="12"/>
      <c r="D420" s="21"/>
      <c r="E420" s="20"/>
      <c r="F420" s="21"/>
      <c r="G420" s="20"/>
      <c r="H420" s="12"/>
      <c r="I420" s="12"/>
      <c r="J420" s="21"/>
    </row>
    <row r="421" spans="1:11">
      <c r="B421" s="20"/>
      <c r="C421" s="12"/>
      <c r="D421" s="21"/>
      <c r="E421" s="20"/>
      <c r="F421" s="21"/>
      <c r="G421" s="20"/>
      <c r="H421" s="12"/>
      <c r="I421" s="12"/>
      <c r="J421" s="21"/>
    </row>
    <row r="422" spans="1:11">
      <c r="B422" s="20"/>
      <c r="C422" s="12"/>
      <c r="D422" s="21"/>
      <c r="E422" s="20"/>
      <c r="F422" s="21"/>
      <c r="G422" s="20"/>
      <c r="H422" s="12"/>
      <c r="I422" s="12"/>
      <c r="J422" s="21"/>
    </row>
    <row r="423" spans="1:11">
      <c r="B423" s="20"/>
      <c r="C423" s="12"/>
      <c r="D423" s="21"/>
      <c r="E423" s="20"/>
      <c r="F423" s="21"/>
      <c r="G423" s="20"/>
      <c r="H423" s="12"/>
      <c r="I423" s="12"/>
      <c r="J423" s="21"/>
    </row>
    <row r="424" spans="1:11">
      <c r="B424" s="22" t="s">
        <v>67</v>
      </c>
      <c r="C424" s="23"/>
      <c r="D424" s="24"/>
      <c r="E424" s="25" t="s">
        <v>34</v>
      </c>
      <c r="F424" s="26"/>
      <c r="G424" s="25" t="s">
        <v>35</v>
      </c>
      <c r="H424" s="27"/>
      <c r="I424" s="27"/>
      <c r="J424" s="26"/>
    </row>
    <row r="425" spans="1:11">
      <c r="B425" s="28" t="s">
        <v>36</v>
      </c>
      <c r="C425" s="29"/>
      <c r="D425" s="30"/>
      <c r="E425" s="28" t="s">
        <v>37</v>
      </c>
      <c r="F425" s="30"/>
      <c r="G425" s="28" t="s">
        <v>38</v>
      </c>
      <c r="H425" s="29"/>
      <c r="I425" s="29"/>
      <c r="J425" s="30"/>
    </row>
    <row r="427" spans="1:11" ht="1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</row>
    <row r="429" spans="1:11" ht="18">
      <c r="A429" s="1" t="s">
        <v>0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8">
      <c r="A430" s="1" t="s">
        <v>1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2" spans="1:11">
      <c r="A432" t="s">
        <v>2</v>
      </c>
      <c r="B432" t="s">
        <v>3</v>
      </c>
      <c r="D432" s="2" t="s">
        <v>68</v>
      </c>
      <c r="E432" s="2"/>
    </row>
    <row r="433" spans="1:11">
      <c r="A433" t="s">
        <v>5</v>
      </c>
      <c r="B433" t="s">
        <v>3</v>
      </c>
      <c r="D433" s="3" t="s">
        <v>6</v>
      </c>
      <c r="E433" s="3"/>
    </row>
    <row r="434" spans="1:11">
      <c r="A434" t="s">
        <v>7</v>
      </c>
      <c r="B434" t="s">
        <v>3</v>
      </c>
      <c r="D434" s="3" t="s">
        <v>66</v>
      </c>
      <c r="E434" s="3"/>
    </row>
    <row r="435" spans="1:11">
      <c r="A435" t="s">
        <v>9</v>
      </c>
      <c r="B435" t="s">
        <v>3</v>
      </c>
      <c r="D435" s="3" t="s">
        <v>10</v>
      </c>
      <c r="E435" s="3"/>
    </row>
    <row r="437" spans="1:11">
      <c r="A437" t="s">
        <v>11</v>
      </c>
      <c r="B437" t="s">
        <v>3</v>
      </c>
      <c r="C437" t="s">
        <v>12</v>
      </c>
      <c r="D437" t="s">
        <v>13</v>
      </c>
      <c r="E437" s="4">
        <v>1830750</v>
      </c>
      <c r="F437" s="5"/>
      <c r="G437" s="5"/>
      <c r="H437" s="6" t="s">
        <v>14</v>
      </c>
      <c r="I437" s="7" t="s">
        <v>15</v>
      </c>
      <c r="J437" t="s">
        <v>16</v>
      </c>
      <c r="K437" s="8">
        <f>E437</f>
        <v>1830750</v>
      </c>
    </row>
    <row r="438" spans="1:11">
      <c r="C438" t="s">
        <v>12</v>
      </c>
      <c r="D438" t="s">
        <v>17</v>
      </c>
      <c r="E438" s="9">
        <v>10000</v>
      </c>
      <c r="F438" t="s">
        <v>18</v>
      </c>
      <c r="G438" s="10">
        <v>26</v>
      </c>
      <c r="H438" s="6" t="s">
        <v>19</v>
      </c>
      <c r="I438" s="7" t="s">
        <v>15</v>
      </c>
      <c r="J438" t="s">
        <v>16</v>
      </c>
      <c r="K438" s="11">
        <f>E438*G438</f>
        <v>260000</v>
      </c>
    </row>
    <row r="439" spans="1:11">
      <c r="C439" t="s">
        <v>12</v>
      </c>
      <c r="D439" t="s">
        <v>20</v>
      </c>
      <c r="E439" s="9">
        <v>13500</v>
      </c>
      <c r="F439" s="12" t="s">
        <v>18</v>
      </c>
      <c r="G439" s="10">
        <v>26</v>
      </c>
      <c r="H439" s="6" t="s">
        <v>19</v>
      </c>
      <c r="I439" s="7" t="s">
        <v>15</v>
      </c>
      <c r="J439" t="s">
        <v>16</v>
      </c>
      <c r="K439" s="11">
        <f>E439*G439</f>
        <v>351000</v>
      </c>
    </row>
    <row r="440" spans="1:11">
      <c r="C440" t="s">
        <v>12</v>
      </c>
      <c r="D440" t="s">
        <v>21</v>
      </c>
      <c r="E440" s="9">
        <v>0</v>
      </c>
      <c r="F440" s="5"/>
      <c r="G440" s="5"/>
      <c r="H440" s="6"/>
      <c r="I440" s="7" t="s">
        <v>15</v>
      </c>
      <c r="J440" t="s">
        <v>16</v>
      </c>
      <c r="K440" s="8">
        <f>E440</f>
        <v>0</v>
      </c>
    </row>
    <row r="441" spans="1:11">
      <c r="C441" t="s">
        <v>12</v>
      </c>
      <c r="D441" t="s">
        <v>22</v>
      </c>
      <c r="E441" s="9">
        <v>30000</v>
      </c>
      <c r="F441" t="s">
        <v>18</v>
      </c>
      <c r="G441" s="10">
        <v>0</v>
      </c>
      <c r="H441" s="6" t="s">
        <v>19</v>
      </c>
      <c r="I441" s="7" t="s">
        <v>15</v>
      </c>
      <c r="J441" t="s">
        <v>16</v>
      </c>
      <c r="K441" s="11">
        <f>E441*G441</f>
        <v>0</v>
      </c>
    </row>
    <row r="442" spans="1:11">
      <c r="C442" t="s">
        <v>12</v>
      </c>
      <c r="D442" t="s">
        <v>23</v>
      </c>
      <c r="E442" s="9">
        <v>10000</v>
      </c>
      <c r="F442" t="s">
        <v>18</v>
      </c>
      <c r="G442" s="10">
        <v>26</v>
      </c>
      <c r="H442" s="6" t="s">
        <v>19</v>
      </c>
      <c r="I442" s="7"/>
      <c r="J442" t="s">
        <v>16</v>
      </c>
      <c r="K442" s="11">
        <f>E442*G442</f>
        <v>260000</v>
      </c>
    </row>
    <row r="443" spans="1:11">
      <c r="C443" t="s">
        <v>12</v>
      </c>
      <c r="D443" t="s">
        <v>24</v>
      </c>
      <c r="E443" s="9">
        <v>15000</v>
      </c>
      <c r="F443" s="5"/>
      <c r="G443" s="10"/>
      <c r="H443" s="6" t="s">
        <v>14</v>
      </c>
      <c r="I443" s="7"/>
      <c r="J443" t="s">
        <v>16</v>
      </c>
      <c r="K443" s="11">
        <f>E443</f>
        <v>15000</v>
      </c>
    </row>
    <row r="444" spans="1:11">
      <c r="C444" t="s">
        <v>12</v>
      </c>
      <c r="D444" t="s">
        <v>25</v>
      </c>
      <c r="E444" s="9">
        <v>0</v>
      </c>
      <c r="F444" s="5"/>
      <c r="G444" s="10"/>
      <c r="I444" s="7" t="s">
        <v>15</v>
      </c>
      <c r="J444" t="s">
        <v>16</v>
      </c>
      <c r="K444" s="8">
        <f>E444</f>
        <v>0</v>
      </c>
    </row>
    <row r="445" spans="1:11">
      <c r="E445" s="13"/>
      <c r="F445" t="s">
        <v>26</v>
      </c>
      <c r="J445" t="s">
        <v>16</v>
      </c>
      <c r="K445" s="8">
        <f>SUM(K437:K444)</f>
        <v>2716750</v>
      </c>
    </row>
    <row r="446" spans="1:11">
      <c r="E446" s="14"/>
      <c r="F446" s="15"/>
      <c r="G446" s="15"/>
      <c r="K446" s="16"/>
    </row>
    <row r="447" spans="1:11">
      <c r="C447" t="s">
        <v>12</v>
      </c>
      <c r="D447" t="s">
        <v>27</v>
      </c>
      <c r="E447" s="4">
        <v>0</v>
      </c>
      <c r="F447" s="5"/>
      <c r="G447" s="5"/>
      <c r="I447" s="7" t="s">
        <v>15</v>
      </c>
      <c r="J447" t="s">
        <v>16</v>
      </c>
      <c r="K447" s="8">
        <f>E447</f>
        <v>0</v>
      </c>
    </row>
    <row r="448" spans="1:11">
      <c r="G448" t="s">
        <v>28</v>
      </c>
      <c r="J448" t="s">
        <v>16</v>
      </c>
      <c r="K448" s="8">
        <f>SUM(K445-K447)</f>
        <v>2716750</v>
      </c>
    </row>
    <row r="450" spans="1:11">
      <c r="A450" t="s">
        <v>29</v>
      </c>
    </row>
    <row r="451" spans="1:11">
      <c r="B451" s="17" t="s">
        <v>30</v>
      </c>
      <c r="C451" s="18"/>
      <c r="D451" s="19"/>
      <c r="E451" s="17" t="s">
        <v>31</v>
      </c>
      <c r="F451" s="19"/>
      <c r="G451" s="17" t="s">
        <v>32</v>
      </c>
      <c r="H451" s="18"/>
      <c r="I451" s="18"/>
      <c r="J451" s="19"/>
    </row>
    <row r="452" spans="1:11">
      <c r="B452" s="20"/>
      <c r="C452" s="12"/>
      <c r="D452" s="21"/>
      <c r="E452" s="20"/>
      <c r="F452" s="21"/>
      <c r="G452" s="20"/>
      <c r="H452" s="12"/>
      <c r="I452" s="12"/>
      <c r="J452" s="21"/>
    </row>
    <row r="453" spans="1:11">
      <c r="B453" s="20"/>
      <c r="C453" s="12"/>
      <c r="D453" s="21"/>
      <c r="E453" s="20"/>
      <c r="F453" s="21"/>
      <c r="G453" s="20"/>
      <c r="H453" s="12"/>
      <c r="I453" s="12"/>
      <c r="J453" s="21"/>
    </row>
    <row r="454" spans="1:11">
      <c r="B454" s="20"/>
      <c r="C454" s="12"/>
      <c r="D454" s="21"/>
      <c r="E454" s="20"/>
      <c r="F454" s="21"/>
      <c r="G454" s="20"/>
      <c r="H454" s="12"/>
      <c r="I454" s="12"/>
      <c r="J454" s="21"/>
    </row>
    <row r="455" spans="1:11">
      <c r="B455" s="20"/>
      <c r="C455" s="12"/>
      <c r="D455" s="21"/>
      <c r="E455" s="20"/>
      <c r="F455" s="21"/>
      <c r="G455" s="20"/>
      <c r="H455" s="12"/>
      <c r="I455" s="12"/>
      <c r="J455" s="21"/>
    </row>
    <row r="456" spans="1:11">
      <c r="B456" s="22" t="s">
        <v>69</v>
      </c>
      <c r="C456" s="23"/>
      <c r="D456" s="24"/>
      <c r="E456" s="25" t="s">
        <v>34</v>
      </c>
      <c r="F456" s="26"/>
      <c r="G456" s="25" t="s">
        <v>35</v>
      </c>
      <c r="H456" s="27"/>
      <c r="I456" s="27"/>
      <c r="J456" s="26"/>
    </row>
    <row r="457" spans="1:11">
      <c r="B457" s="28" t="s">
        <v>36</v>
      </c>
      <c r="C457" s="29"/>
      <c r="D457" s="30"/>
      <c r="E457" s="28" t="s">
        <v>37</v>
      </c>
      <c r="F457" s="30"/>
      <c r="G457" s="28" t="s">
        <v>38</v>
      </c>
      <c r="H457" s="29"/>
      <c r="I457" s="29"/>
      <c r="J457" s="30"/>
    </row>
    <row r="461" spans="1:11" ht="18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</row>
    <row r="462" spans="1:11" ht="18">
      <c r="A462" s="1" t="s">
        <v>0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8">
      <c r="A463" s="1" t="s">
        <v>1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5" spans="1:11">
      <c r="A465" t="s">
        <v>2</v>
      </c>
      <c r="B465" t="s">
        <v>3</v>
      </c>
      <c r="D465" s="2" t="s">
        <v>70</v>
      </c>
      <c r="E465" s="2"/>
    </row>
    <row r="466" spans="1:11">
      <c r="A466" t="s">
        <v>5</v>
      </c>
      <c r="B466" t="s">
        <v>3</v>
      </c>
      <c r="D466" s="3" t="s">
        <v>6</v>
      </c>
      <c r="E466" s="3"/>
    </row>
    <row r="467" spans="1:11">
      <c r="A467" t="s">
        <v>7</v>
      </c>
      <c r="B467" t="s">
        <v>3</v>
      </c>
      <c r="D467" s="3" t="s">
        <v>71</v>
      </c>
      <c r="E467" s="3"/>
    </row>
    <row r="468" spans="1:11">
      <c r="A468" t="s">
        <v>9</v>
      </c>
      <c r="B468" t="s">
        <v>3</v>
      </c>
      <c r="D468" s="3" t="s">
        <v>10</v>
      </c>
      <c r="E468" s="3"/>
    </row>
    <row r="470" spans="1:11">
      <c r="A470" t="s">
        <v>11</v>
      </c>
      <c r="B470" t="s">
        <v>3</v>
      </c>
      <c r="C470" t="s">
        <v>12</v>
      </c>
      <c r="D470" t="s">
        <v>13</v>
      </c>
      <c r="E470" s="4">
        <v>1830750</v>
      </c>
      <c r="F470" s="5"/>
      <c r="G470" s="5"/>
      <c r="H470" s="6" t="s">
        <v>14</v>
      </c>
      <c r="I470" s="7" t="s">
        <v>15</v>
      </c>
      <c r="J470" t="s">
        <v>16</v>
      </c>
      <c r="K470" s="8">
        <f>E470</f>
        <v>1830750</v>
      </c>
    </row>
    <row r="471" spans="1:11">
      <c r="C471" t="s">
        <v>12</v>
      </c>
      <c r="D471" t="s">
        <v>17</v>
      </c>
      <c r="E471" s="9">
        <v>10000</v>
      </c>
      <c r="F471" t="s">
        <v>18</v>
      </c>
      <c r="G471" s="10">
        <v>26</v>
      </c>
      <c r="H471" s="6" t="s">
        <v>19</v>
      </c>
      <c r="I471" s="7" t="s">
        <v>15</v>
      </c>
      <c r="J471" t="s">
        <v>16</v>
      </c>
      <c r="K471" s="11">
        <f>E471*G471</f>
        <v>260000</v>
      </c>
    </row>
    <row r="472" spans="1:11">
      <c r="C472" t="s">
        <v>12</v>
      </c>
      <c r="D472" t="s">
        <v>20</v>
      </c>
      <c r="E472" s="9">
        <v>13500</v>
      </c>
      <c r="F472" s="12" t="s">
        <v>18</v>
      </c>
      <c r="G472" s="10">
        <v>26</v>
      </c>
      <c r="H472" s="6" t="s">
        <v>19</v>
      </c>
      <c r="I472" s="7" t="s">
        <v>15</v>
      </c>
      <c r="J472" t="s">
        <v>16</v>
      </c>
      <c r="K472" s="11">
        <f>E472*G472</f>
        <v>351000</v>
      </c>
    </row>
    <row r="473" spans="1:11">
      <c r="C473" t="s">
        <v>12</v>
      </c>
      <c r="D473" t="s">
        <v>21</v>
      </c>
      <c r="E473" s="9">
        <v>0</v>
      </c>
      <c r="F473" s="5"/>
      <c r="G473" s="5"/>
      <c r="H473" s="6"/>
      <c r="I473" s="7" t="s">
        <v>15</v>
      </c>
      <c r="J473" t="s">
        <v>16</v>
      </c>
      <c r="K473" s="8">
        <f>E473</f>
        <v>0</v>
      </c>
    </row>
    <row r="474" spans="1:11">
      <c r="C474" t="s">
        <v>12</v>
      </c>
      <c r="D474" t="s">
        <v>22</v>
      </c>
      <c r="E474" s="9">
        <v>30000</v>
      </c>
      <c r="F474" t="s">
        <v>18</v>
      </c>
      <c r="G474" s="10">
        <v>0</v>
      </c>
      <c r="H474" s="6" t="s">
        <v>19</v>
      </c>
      <c r="I474" s="7" t="s">
        <v>15</v>
      </c>
      <c r="J474" t="s">
        <v>16</v>
      </c>
      <c r="K474" s="11">
        <f>E474*G474</f>
        <v>0</v>
      </c>
    </row>
    <row r="475" spans="1:11">
      <c r="C475" t="s">
        <v>12</v>
      </c>
      <c r="D475" t="s">
        <v>23</v>
      </c>
      <c r="E475" s="9">
        <v>10000</v>
      </c>
      <c r="F475" t="s">
        <v>18</v>
      </c>
      <c r="G475" s="10">
        <v>26</v>
      </c>
      <c r="H475" s="6" t="s">
        <v>19</v>
      </c>
      <c r="I475" s="7"/>
      <c r="J475" t="s">
        <v>16</v>
      </c>
      <c r="K475" s="11">
        <f>E475*G475</f>
        <v>260000</v>
      </c>
    </row>
    <row r="476" spans="1:11">
      <c r="C476" t="s">
        <v>12</v>
      </c>
      <c r="D476" t="s">
        <v>24</v>
      </c>
      <c r="E476" s="9">
        <v>15000</v>
      </c>
      <c r="F476" s="5"/>
      <c r="G476" s="10"/>
      <c r="H476" s="6" t="s">
        <v>14</v>
      </c>
      <c r="I476" s="7"/>
      <c r="J476" t="s">
        <v>16</v>
      </c>
      <c r="K476" s="11">
        <f>E476</f>
        <v>15000</v>
      </c>
    </row>
    <row r="477" spans="1:11">
      <c r="C477" t="s">
        <v>12</v>
      </c>
      <c r="D477" t="s">
        <v>25</v>
      </c>
      <c r="E477" s="9">
        <v>0</v>
      </c>
      <c r="F477" s="5"/>
      <c r="G477" s="10"/>
      <c r="I477" s="7" t="s">
        <v>15</v>
      </c>
      <c r="J477" t="s">
        <v>16</v>
      </c>
      <c r="K477" s="8">
        <f>E477</f>
        <v>0</v>
      </c>
    </row>
    <row r="478" spans="1:11">
      <c r="E478" s="13"/>
      <c r="F478" t="s">
        <v>26</v>
      </c>
      <c r="J478" t="s">
        <v>16</v>
      </c>
      <c r="K478" s="8">
        <f>SUM(K470:K477)</f>
        <v>2716750</v>
      </c>
    </row>
    <row r="479" spans="1:11">
      <c r="E479" s="14"/>
      <c r="F479" s="15"/>
      <c r="G479" s="15"/>
      <c r="K479" s="16"/>
    </row>
    <row r="480" spans="1:11">
      <c r="C480" t="s">
        <v>12</v>
      </c>
      <c r="D480" t="s">
        <v>27</v>
      </c>
      <c r="E480" s="4">
        <v>0</v>
      </c>
      <c r="F480" s="5"/>
      <c r="G480" s="5"/>
      <c r="I480" s="7" t="s">
        <v>15</v>
      </c>
      <c r="J480" t="s">
        <v>16</v>
      </c>
      <c r="K480" s="8">
        <f>E480</f>
        <v>0</v>
      </c>
    </row>
    <row r="481" spans="1:11">
      <c r="G481" t="s">
        <v>28</v>
      </c>
      <c r="J481" t="s">
        <v>16</v>
      </c>
      <c r="K481" s="8">
        <f>SUM(K478-K480)</f>
        <v>2716750</v>
      </c>
    </row>
    <row r="483" spans="1:11">
      <c r="A483" t="s">
        <v>29</v>
      </c>
    </row>
    <row r="484" spans="1:11">
      <c r="B484" s="17" t="s">
        <v>30</v>
      </c>
      <c r="C484" s="18"/>
      <c r="D484" s="19"/>
      <c r="E484" s="17" t="s">
        <v>31</v>
      </c>
      <c r="F484" s="19"/>
      <c r="G484" s="17" t="s">
        <v>32</v>
      </c>
      <c r="H484" s="18"/>
      <c r="I484" s="18"/>
      <c r="J484" s="19"/>
    </row>
    <row r="485" spans="1:11">
      <c r="B485" s="20"/>
      <c r="C485" s="12"/>
      <c r="D485" s="21"/>
      <c r="E485" s="20"/>
      <c r="F485" s="21"/>
      <c r="G485" s="20"/>
      <c r="H485" s="12"/>
      <c r="I485" s="12"/>
      <c r="J485" s="21"/>
    </row>
    <row r="486" spans="1:11">
      <c r="B486" s="20"/>
      <c r="C486" s="12"/>
      <c r="D486" s="21"/>
      <c r="E486" s="20"/>
      <c r="F486" s="21"/>
      <c r="G486" s="20"/>
      <c r="H486" s="12"/>
      <c r="I486" s="12"/>
      <c r="J486" s="21"/>
    </row>
    <row r="487" spans="1:11">
      <c r="B487" s="20"/>
      <c r="C487" s="12"/>
      <c r="D487" s="21"/>
      <c r="E487" s="20"/>
      <c r="F487" s="21"/>
      <c r="G487" s="20"/>
      <c r="H487" s="12"/>
      <c r="I487" s="12"/>
      <c r="J487" s="21"/>
    </row>
    <row r="488" spans="1:11">
      <c r="B488" s="20"/>
      <c r="C488" s="12"/>
      <c r="D488" s="21"/>
      <c r="E488" s="20"/>
      <c r="F488" s="21"/>
      <c r="G488" s="20"/>
      <c r="H488" s="12"/>
      <c r="I488" s="12"/>
      <c r="J488" s="21"/>
    </row>
    <row r="489" spans="1:11">
      <c r="B489" s="22" t="s">
        <v>72</v>
      </c>
      <c r="C489" s="23"/>
      <c r="D489" s="24"/>
      <c r="E489" s="25" t="s">
        <v>34</v>
      </c>
      <c r="F489" s="26"/>
      <c r="G489" s="25" t="s">
        <v>35</v>
      </c>
      <c r="H489" s="27"/>
      <c r="I489" s="27"/>
      <c r="J489" s="26"/>
    </row>
    <row r="490" spans="1:11">
      <c r="B490" s="28" t="s">
        <v>36</v>
      </c>
      <c r="C490" s="29"/>
      <c r="D490" s="30"/>
      <c r="E490" s="28" t="s">
        <v>37</v>
      </c>
      <c r="F490" s="30"/>
      <c r="G490" s="28" t="s">
        <v>38</v>
      </c>
      <c r="H490" s="29"/>
      <c r="I490" s="29"/>
      <c r="J490" s="30"/>
    </row>
    <row r="495" spans="1:11" ht="18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</row>
    <row r="496" spans="1:11" ht="18">
      <c r="A496" s="1" t="s">
        <v>0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8">
      <c r="A497" s="1" t="s">
        <v>1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9" spans="1:11">
      <c r="A499" t="s">
        <v>2</v>
      </c>
      <c r="B499" t="s">
        <v>3</v>
      </c>
      <c r="D499" s="2" t="s">
        <v>73</v>
      </c>
      <c r="E499" s="2"/>
    </row>
    <row r="500" spans="1:11">
      <c r="A500" t="s">
        <v>5</v>
      </c>
      <c r="B500" t="s">
        <v>3</v>
      </c>
      <c r="D500" s="3" t="s">
        <v>6</v>
      </c>
      <c r="E500" s="3"/>
    </row>
    <row r="501" spans="1:11">
      <c r="A501" t="s">
        <v>7</v>
      </c>
      <c r="B501" t="s">
        <v>3</v>
      </c>
      <c r="D501" s="3" t="s">
        <v>47</v>
      </c>
      <c r="E501" s="3"/>
    </row>
    <row r="502" spans="1:11">
      <c r="A502" t="s">
        <v>9</v>
      </c>
      <c r="B502" t="s">
        <v>3</v>
      </c>
      <c r="D502" s="3" t="s">
        <v>10</v>
      </c>
      <c r="E502" s="3"/>
    </row>
    <row r="504" spans="1:11">
      <c r="A504" t="s">
        <v>11</v>
      </c>
      <c r="B504" t="s">
        <v>3</v>
      </c>
      <c r="C504" t="s">
        <v>12</v>
      </c>
      <c r="D504" t="s">
        <v>13</v>
      </c>
      <c r="E504" s="4">
        <v>1830750</v>
      </c>
      <c r="F504" s="5"/>
      <c r="G504" s="5"/>
      <c r="H504" s="6" t="s">
        <v>14</v>
      </c>
      <c r="I504" s="7" t="s">
        <v>15</v>
      </c>
      <c r="J504" t="s">
        <v>16</v>
      </c>
      <c r="K504" s="8">
        <f>E504</f>
        <v>1830750</v>
      </c>
    </row>
    <row r="505" spans="1:11">
      <c r="C505" t="s">
        <v>12</v>
      </c>
      <c r="D505" t="s">
        <v>17</v>
      </c>
      <c r="E505" s="9">
        <v>10000</v>
      </c>
      <c r="F505" t="s">
        <v>18</v>
      </c>
      <c r="G505" s="10">
        <v>26</v>
      </c>
      <c r="H505" s="6" t="s">
        <v>19</v>
      </c>
      <c r="I505" s="7" t="s">
        <v>15</v>
      </c>
      <c r="J505" t="s">
        <v>16</v>
      </c>
      <c r="K505" s="11">
        <f>E505*G505</f>
        <v>260000</v>
      </c>
    </row>
    <row r="506" spans="1:11">
      <c r="C506" t="s">
        <v>12</v>
      </c>
      <c r="D506" t="s">
        <v>20</v>
      </c>
      <c r="E506" s="9">
        <v>13500</v>
      </c>
      <c r="F506" s="12" t="s">
        <v>18</v>
      </c>
      <c r="G506" s="10">
        <v>26</v>
      </c>
      <c r="H506" s="6" t="s">
        <v>19</v>
      </c>
      <c r="I506" s="7" t="s">
        <v>15</v>
      </c>
      <c r="J506" t="s">
        <v>16</v>
      </c>
      <c r="K506" s="11">
        <f>E506*G506</f>
        <v>351000</v>
      </c>
    </row>
    <row r="507" spans="1:11">
      <c r="C507" t="s">
        <v>12</v>
      </c>
      <c r="D507" t="s">
        <v>21</v>
      </c>
      <c r="E507" s="9">
        <v>0</v>
      </c>
      <c r="F507" s="5"/>
      <c r="G507" s="5"/>
      <c r="H507" s="6"/>
      <c r="I507" s="7" t="s">
        <v>15</v>
      </c>
      <c r="J507" t="s">
        <v>16</v>
      </c>
      <c r="K507" s="8">
        <f>E507</f>
        <v>0</v>
      </c>
    </row>
    <row r="508" spans="1:11">
      <c r="C508" t="s">
        <v>12</v>
      </c>
      <c r="D508" t="s">
        <v>22</v>
      </c>
      <c r="E508" s="9">
        <v>30000</v>
      </c>
      <c r="F508" t="s">
        <v>18</v>
      </c>
      <c r="G508" s="10">
        <v>0</v>
      </c>
      <c r="H508" s="6" t="s">
        <v>19</v>
      </c>
      <c r="I508" s="7" t="s">
        <v>15</v>
      </c>
      <c r="J508" t="s">
        <v>16</v>
      </c>
      <c r="K508" s="11">
        <f>E508*G508</f>
        <v>0</v>
      </c>
    </row>
    <row r="509" spans="1:11">
      <c r="C509" t="s">
        <v>12</v>
      </c>
      <c r="D509" t="s">
        <v>23</v>
      </c>
      <c r="E509" s="9">
        <v>10000</v>
      </c>
      <c r="F509" t="s">
        <v>18</v>
      </c>
      <c r="G509" s="10">
        <v>26</v>
      </c>
      <c r="H509" s="6" t="s">
        <v>19</v>
      </c>
      <c r="I509" s="7"/>
      <c r="J509" t="s">
        <v>16</v>
      </c>
      <c r="K509" s="11">
        <f>E509*G509</f>
        <v>260000</v>
      </c>
    </row>
    <row r="510" spans="1:11">
      <c r="C510" t="s">
        <v>12</v>
      </c>
      <c r="D510" t="s">
        <v>24</v>
      </c>
      <c r="E510" s="9">
        <v>15000</v>
      </c>
      <c r="F510" s="5"/>
      <c r="G510" s="10"/>
      <c r="H510" s="6" t="s">
        <v>14</v>
      </c>
      <c r="I510" s="7"/>
      <c r="J510" t="s">
        <v>16</v>
      </c>
      <c r="K510" s="11">
        <f>E510</f>
        <v>15000</v>
      </c>
    </row>
    <row r="511" spans="1:11">
      <c r="C511" t="s">
        <v>12</v>
      </c>
      <c r="D511" t="s">
        <v>25</v>
      </c>
      <c r="E511" s="9">
        <v>40000</v>
      </c>
      <c r="F511" s="5"/>
      <c r="G511" s="10"/>
      <c r="I511" s="7" t="s">
        <v>15</v>
      </c>
      <c r="J511" t="s">
        <v>16</v>
      </c>
      <c r="K511" s="8">
        <f>E511</f>
        <v>40000</v>
      </c>
    </row>
    <row r="512" spans="1:11">
      <c r="E512" s="13"/>
      <c r="F512" t="s">
        <v>26</v>
      </c>
      <c r="J512" t="s">
        <v>16</v>
      </c>
      <c r="K512" s="8">
        <f>SUM(K504:K511)</f>
        <v>2756750</v>
      </c>
    </row>
    <row r="513" spans="1:11">
      <c r="E513" s="14"/>
      <c r="F513" s="15"/>
      <c r="G513" s="15"/>
      <c r="K513" s="16"/>
    </row>
    <row r="514" spans="1:11">
      <c r="C514" t="s">
        <v>12</v>
      </c>
      <c r="D514" t="s">
        <v>27</v>
      </c>
      <c r="E514" s="4">
        <v>0</v>
      </c>
      <c r="F514" s="5"/>
      <c r="G514" s="5"/>
      <c r="I514" s="7" t="s">
        <v>15</v>
      </c>
      <c r="J514" t="s">
        <v>16</v>
      </c>
      <c r="K514" s="8">
        <f>E514</f>
        <v>0</v>
      </c>
    </row>
    <row r="515" spans="1:11">
      <c r="G515" t="s">
        <v>28</v>
      </c>
      <c r="J515" t="s">
        <v>16</v>
      </c>
      <c r="K515" s="8">
        <f>SUM(K512-K514)</f>
        <v>2756750</v>
      </c>
    </row>
    <row r="517" spans="1:11">
      <c r="A517" t="s">
        <v>29</v>
      </c>
    </row>
    <row r="518" spans="1:11">
      <c r="B518" s="17" t="s">
        <v>30</v>
      </c>
      <c r="C518" s="18"/>
      <c r="D518" s="19"/>
      <c r="E518" s="17" t="s">
        <v>31</v>
      </c>
      <c r="F518" s="19"/>
      <c r="G518" s="17" t="s">
        <v>32</v>
      </c>
      <c r="H518" s="18"/>
      <c r="I518" s="18"/>
      <c r="J518" s="19"/>
    </row>
    <row r="519" spans="1:11">
      <c r="B519" s="20"/>
      <c r="C519" s="12"/>
      <c r="D519" s="21"/>
      <c r="E519" s="20"/>
      <c r="F519" s="21"/>
      <c r="G519" s="20"/>
      <c r="H519" s="12"/>
      <c r="I519" s="12"/>
      <c r="J519" s="21"/>
    </row>
    <row r="520" spans="1:11">
      <c r="B520" s="20"/>
      <c r="C520" s="12"/>
      <c r="D520" s="21"/>
      <c r="E520" s="20"/>
      <c r="F520" s="21"/>
      <c r="G520" s="20"/>
      <c r="H520" s="12"/>
      <c r="I520" s="12"/>
      <c r="J520" s="21"/>
    </row>
    <row r="521" spans="1:11">
      <c r="B521" s="20"/>
      <c r="C521" s="12"/>
      <c r="D521" s="21"/>
      <c r="E521" s="20"/>
      <c r="F521" s="21"/>
      <c r="G521" s="20"/>
      <c r="H521" s="12"/>
      <c r="I521" s="12"/>
      <c r="J521" s="21"/>
    </row>
    <row r="522" spans="1:11">
      <c r="B522" s="20"/>
      <c r="C522" s="12"/>
      <c r="D522" s="21"/>
      <c r="E522" s="20"/>
      <c r="F522" s="21"/>
      <c r="G522" s="20"/>
      <c r="H522" s="12"/>
      <c r="I522" s="12"/>
      <c r="J522" s="21"/>
    </row>
    <row r="523" spans="1:11">
      <c r="B523" s="22" t="s">
        <v>74</v>
      </c>
      <c r="C523" s="23"/>
      <c r="D523" s="24"/>
      <c r="E523" s="25" t="s">
        <v>34</v>
      </c>
      <c r="F523" s="26"/>
      <c r="G523" s="25" t="s">
        <v>35</v>
      </c>
      <c r="H523" s="27"/>
      <c r="I523" s="27"/>
      <c r="J523" s="26"/>
    </row>
    <row r="524" spans="1:11">
      <c r="B524" s="28" t="s">
        <v>36</v>
      </c>
      <c r="C524" s="29"/>
      <c r="D524" s="30"/>
      <c r="E524" s="28" t="s">
        <v>37</v>
      </c>
      <c r="F524" s="30"/>
      <c r="G524" s="28" t="s">
        <v>38</v>
      </c>
      <c r="H524" s="29"/>
      <c r="I524" s="29"/>
      <c r="J524" s="30"/>
    </row>
    <row r="527" spans="1:11" ht="18">
      <c r="A527" s="1" t="s">
        <v>0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8">
      <c r="A528" s="1" t="s">
        <v>1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30" spans="1:11">
      <c r="A530" t="s">
        <v>2</v>
      </c>
      <c r="B530" t="s">
        <v>3</v>
      </c>
      <c r="D530" s="2" t="s">
        <v>75</v>
      </c>
      <c r="E530" s="2"/>
    </row>
    <row r="531" spans="1:11">
      <c r="A531" t="s">
        <v>5</v>
      </c>
      <c r="B531" t="s">
        <v>3</v>
      </c>
      <c r="D531" s="3" t="s">
        <v>76</v>
      </c>
      <c r="E531" s="3"/>
    </row>
    <row r="532" spans="1:11">
      <c r="A532" t="s">
        <v>7</v>
      </c>
      <c r="B532" t="s">
        <v>3</v>
      </c>
      <c r="D532" s="3" t="s">
        <v>8</v>
      </c>
      <c r="E532" s="3"/>
    </row>
    <row r="533" spans="1:11">
      <c r="A533" t="s">
        <v>9</v>
      </c>
      <c r="B533" t="s">
        <v>3</v>
      </c>
      <c r="D533" s="3" t="s">
        <v>10</v>
      </c>
      <c r="E533" s="3"/>
    </row>
    <row r="535" spans="1:11">
      <c r="A535" t="s">
        <v>11</v>
      </c>
      <c r="B535" t="s">
        <v>3</v>
      </c>
      <c r="C535" t="s">
        <v>12</v>
      </c>
      <c r="D535" t="s">
        <v>13</v>
      </c>
      <c r="E535" s="4">
        <v>1830750</v>
      </c>
      <c r="F535" s="5"/>
      <c r="G535" s="5"/>
      <c r="H535" s="6" t="s">
        <v>14</v>
      </c>
      <c r="I535" s="7" t="s">
        <v>15</v>
      </c>
      <c r="J535" t="s">
        <v>16</v>
      </c>
      <c r="K535" s="8">
        <f>E535</f>
        <v>1830750</v>
      </c>
    </row>
    <row r="536" spans="1:11">
      <c r="C536" t="s">
        <v>12</v>
      </c>
      <c r="D536" t="s">
        <v>17</v>
      </c>
      <c r="E536" s="9">
        <v>10000</v>
      </c>
      <c r="F536" t="s">
        <v>18</v>
      </c>
      <c r="G536" s="10">
        <v>25</v>
      </c>
      <c r="H536" s="6" t="s">
        <v>19</v>
      </c>
      <c r="I536" s="7" t="s">
        <v>15</v>
      </c>
      <c r="J536" t="s">
        <v>16</v>
      </c>
      <c r="K536" s="11">
        <f>E536*G536</f>
        <v>250000</v>
      </c>
    </row>
    <row r="537" spans="1:11">
      <c r="C537" t="s">
        <v>12</v>
      </c>
      <c r="D537" t="s">
        <v>20</v>
      </c>
      <c r="E537" s="9">
        <v>13500</v>
      </c>
      <c r="F537" s="12" t="s">
        <v>18</v>
      </c>
      <c r="G537" s="10">
        <v>25</v>
      </c>
      <c r="H537" s="6" t="s">
        <v>19</v>
      </c>
      <c r="I537" s="7" t="s">
        <v>15</v>
      </c>
      <c r="J537" t="s">
        <v>16</v>
      </c>
      <c r="K537" s="11">
        <f>E537*G537</f>
        <v>337500</v>
      </c>
    </row>
    <row r="538" spans="1:11">
      <c r="C538" t="s">
        <v>12</v>
      </c>
      <c r="D538" t="s">
        <v>21</v>
      </c>
      <c r="E538" s="9">
        <v>0</v>
      </c>
      <c r="F538" s="5"/>
      <c r="G538" s="5"/>
      <c r="H538" s="6"/>
      <c r="I538" s="7" t="s">
        <v>15</v>
      </c>
      <c r="J538" t="s">
        <v>16</v>
      </c>
      <c r="K538" s="8">
        <f>E538</f>
        <v>0</v>
      </c>
    </row>
    <row r="539" spans="1:11">
      <c r="C539" t="s">
        <v>12</v>
      </c>
      <c r="D539" t="s">
        <v>22</v>
      </c>
      <c r="E539" s="9">
        <v>30000</v>
      </c>
      <c r="F539" t="s">
        <v>18</v>
      </c>
      <c r="G539" s="10">
        <v>0</v>
      </c>
      <c r="H539" s="6" t="s">
        <v>19</v>
      </c>
      <c r="I539" s="7" t="s">
        <v>15</v>
      </c>
      <c r="J539" t="s">
        <v>16</v>
      </c>
      <c r="K539" s="11">
        <f>E539*G539</f>
        <v>0</v>
      </c>
    </row>
    <row r="540" spans="1:11">
      <c r="C540" t="s">
        <v>12</v>
      </c>
      <c r="D540" t="s">
        <v>23</v>
      </c>
      <c r="E540" s="9">
        <v>10000</v>
      </c>
      <c r="F540" t="s">
        <v>18</v>
      </c>
      <c r="G540" s="10">
        <v>25</v>
      </c>
      <c r="H540" s="6" t="s">
        <v>19</v>
      </c>
      <c r="I540" s="7"/>
      <c r="J540" t="s">
        <v>16</v>
      </c>
      <c r="K540" s="11">
        <f>E540*G540</f>
        <v>250000</v>
      </c>
    </row>
    <row r="541" spans="1:11">
      <c r="C541" t="s">
        <v>12</v>
      </c>
      <c r="D541" t="s">
        <v>24</v>
      </c>
      <c r="E541" s="9">
        <v>15000</v>
      </c>
      <c r="F541" s="5"/>
      <c r="G541" s="10"/>
      <c r="H541" s="6" t="s">
        <v>14</v>
      </c>
      <c r="I541" s="7"/>
      <c r="J541" t="s">
        <v>16</v>
      </c>
      <c r="K541" s="11">
        <f>E541</f>
        <v>15000</v>
      </c>
    </row>
    <row r="542" spans="1:11">
      <c r="C542" t="s">
        <v>12</v>
      </c>
      <c r="D542" t="s">
        <v>25</v>
      </c>
      <c r="E542" s="9">
        <v>0</v>
      </c>
      <c r="F542" s="5"/>
      <c r="G542" s="10"/>
      <c r="I542" s="7" t="s">
        <v>15</v>
      </c>
      <c r="J542" t="s">
        <v>16</v>
      </c>
      <c r="K542" s="8">
        <f>E542</f>
        <v>0</v>
      </c>
    </row>
    <row r="543" spans="1:11">
      <c r="E543" s="13"/>
      <c r="F543" t="s">
        <v>26</v>
      </c>
      <c r="J543" t="s">
        <v>16</v>
      </c>
      <c r="K543" s="8">
        <f>SUM(K535:K542)</f>
        <v>2683250</v>
      </c>
    </row>
    <row r="544" spans="1:11">
      <c r="E544" s="14"/>
      <c r="F544" s="15"/>
      <c r="G544" s="15"/>
      <c r="K544" s="16"/>
    </row>
    <row r="545" spans="1:11">
      <c r="C545" t="s">
        <v>12</v>
      </c>
      <c r="D545" t="s">
        <v>27</v>
      </c>
      <c r="E545" s="4">
        <f>(K535+K541)*1/30</f>
        <v>61525</v>
      </c>
      <c r="F545" s="5"/>
      <c r="G545" s="5"/>
      <c r="I545" s="7" t="s">
        <v>15</v>
      </c>
      <c r="J545" t="s">
        <v>16</v>
      </c>
      <c r="K545" s="8">
        <f>E545</f>
        <v>61525</v>
      </c>
    </row>
    <row r="546" spans="1:11">
      <c r="G546" t="s">
        <v>28</v>
      </c>
      <c r="J546" t="s">
        <v>16</v>
      </c>
      <c r="K546" s="8">
        <f>SUM(K543-K545)</f>
        <v>2621725</v>
      </c>
    </row>
    <row r="548" spans="1:11">
      <c r="A548" t="s">
        <v>29</v>
      </c>
    </row>
    <row r="549" spans="1:11">
      <c r="B549" s="17" t="s">
        <v>30</v>
      </c>
      <c r="C549" s="18"/>
      <c r="D549" s="19"/>
      <c r="E549" s="17" t="s">
        <v>31</v>
      </c>
      <c r="F549" s="19"/>
      <c r="G549" s="17" t="s">
        <v>32</v>
      </c>
      <c r="H549" s="18"/>
      <c r="I549" s="18"/>
      <c r="J549" s="19"/>
    </row>
    <row r="550" spans="1:11">
      <c r="B550" s="20"/>
      <c r="C550" s="12"/>
      <c r="D550" s="21"/>
      <c r="E550" s="20"/>
      <c r="F550" s="21"/>
      <c r="G550" s="20"/>
      <c r="H550" s="12"/>
      <c r="I550" s="12"/>
      <c r="J550" s="21"/>
    </row>
    <row r="551" spans="1:11">
      <c r="B551" s="20"/>
      <c r="C551" s="12"/>
      <c r="D551" s="21"/>
      <c r="E551" s="20"/>
      <c r="F551" s="21"/>
      <c r="G551" s="20"/>
      <c r="H551" s="12"/>
      <c r="I551" s="12"/>
      <c r="J551" s="21"/>
    </row>
    <row r="552" spans="1:11">
      <c r="B552" s="20"/>
      <c r="C552" s="12"/>
      <c r="D552" s="21"/>
      <c r="E552" s="20"/>
      <c r="F552" s="21"/>
      <c r="G552" s="20"/>
      <c r="H552" s="12"/>
      <c r="I552" s="12"/>
      <c r="J552" s="21"/>
    </row>
    <row r="553" spans="1:11">
      <c r="B553" s="20"/>
      <c r="C553" s="12"/>
      <c r="D553" s="21"/>
      <c r="E553" s="20"/>
      <c r="F553" s="21"/>
      <c r="G553" s="20"/>
      <c r="H553" s="12"/>
      <c r="I553" s="12"/>
      <c r="J553" s="21"/>
    </row>
    <row r="554" spans="1:11">
      <c r="B554" s="22" t="s">
        <v>77</v>
      </c>
      <c r="C554" s="23"/>
      <c r="D554" s="24"/>
      <c r="E554" s="25" t="s">
        <v>34</v>
      </c>
      <c r="F554" s="26"/>
      <c r="G554" s="25" t="s">
        <v>35</v>
      </c>
      <c r="H554" s="27"/>
      <c r="I554" s="27"/>
      <c r="J554" s="26"/>
    </row>
    <row r="555" spans="1:11">
      <c r="B555" s="28" t="s">
        <v>36</v>
      </c>
      <c r="C555" s="29"/>
      <c r="D555" s="30"/>
      <c r="E555" s="28" t="s">
        <v>37</v>
      </c>
      <c r="F555" s="30"/>
      <c r="G555" s="28" t="s">
        <v>38</v>
      </c>
      <c r="H555" s="29"/>
      <c r="I555" s="29"/>
      <c r="J555" s="30"/>
    </row>
    <row r="558" spans="1:11" ht="1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8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</row>
    <row r="560" spans="1:11" ht="18">
      <c r="A560" s="1" t="s">
        <v>0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8">
      <c r="A561" s="1" t="s">
        <v>1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3" spans="1:11">
      <c r="A563" t="s">
        <v>2</v>
      </c>
      <c r="B563" t="s">
        <v>3</v>
      </c>
      <c r="D563" s="2" t="s">
        <v>78</v>
      </c>
      <c r="E563" s="2"/>
    </row>
    <row r="564" spans="1:11">
      <c r="A564" t="s">
        <v>5</v>
      </c>
      <c r="B564" t="s">
        <v>3</v>
      </c>
      <c r="D564" s="3" t="s">
        <v>79</v>
      </c>
      <c r="E564" s="3"/>
    </row>
    <row r="565" spans="1:11">
      <c r="A565" t="s">
        <v>7</v>
      </c>
      <c r="B565" t="s">
        <v>3</v>
      </c>
      <c r="D565" s="3" t="s">
        <v>66</v>
      </c>
      <c r="E565" s="3"/>
    </row>
    <row r="566" spans="1:11">
      <c r="A566" t="s">
        <v>9</v>
      </c>
      <c r="B566" t="s">
        <v>3</v>
      </c>
      <c r="D566" s="3" t="s">
        <v>10</v>
      </c>
      <c r="E566" s="3"/>
    </row>
    <row r="568" spans="1:11">
      <c r="A568" t="s">
        <v>11</v>
      </c>
      <c r="B568" t="s">
        <v>3</v>
      </c>
      <c r="C568" t="s">
        <v>12</v>
      </c>
      <c r="D568" t="s">
        <v>13</v>
      </c>
      <c r="E568" s="4">
        <v>1830750</v>
      </c>
      <c r="F568" s="5"/>
      <c r="G568" s="5"/>
      <c r="H568" s="6" t="s">
        <v>14</v>
      </c>
      <c r="I568" s="7" t="s">
        <v>15</v>
      </c>
      <c r="J568" t="s">
        <v>16</v>
      </c>
      <c r="K568" s="8">
        <f>E568</f>
        <v>1830750</v>
      </c>
    </row>
    <row r="569" spans="1:11">
      <c r="C569" t="s">
        <v>12</v>
      </c>
      <c r="D569" t="s">
        <v>17</v>
      </c>
      <c r="E569" s="9">
        <v>10000</v>
      </c>
      <c r="F569" t="s">
        <v>18</v>
      </c>
      <c r="G569" s="10">
        <v>15</v>
      </c>
      <c r="H569" s="6" t="s">
        <v>19</v>
      </c>
      <c r="I569" s="7" t="s">
        <v>15</v>
      </c>
      <c r="J569" t="s">
        <v>16</v>
      </c>
      <c r="K569" s="11">
        <f>E569*G569</f>
        <v>150000</v>
      </c>
    </row>
    <row r="570" spans="1:11">
      <c r="C570" t="s">
        <v>12</v>
      </c>
      <c r="D570" t="s">
        <v>20</v>
      </c>
      <c r="E570" s="9">
        <v>13500</v>
      </c>
      <c r="F570" s="12" t="s">
        <v>18</v>
      </c>
      <c r="G570" s="10">
        <v>15</v>
      </c>
      <c r="H570" s="6" t="s">
        <v>19</v>
      </c>
      <c r="I570" s="7" t="s">
        <v>15</v>
      </c>
      <c r="J570" t="s">
        <v>16</v>
      </c>
      <c r="K570" s="11">
        <f>E570*G570</f>
        <v>202500</v>
      </c>
    </row>
    <row r="571" spans="1:11">
      <c r="C571" t="s">
        <v>12</v>
      </c>
      <c r="D571" t="s">
        <v>21</v>
      </c>
      <c r="E571" s="9">
        <v>0</v>
      </c>
      <c r="F571" s="5"/>
      <c r="G571" s="5"/>
      <c r="H571" s="6"/>
      <c r="I571" s="7" t="s">
        <v>15</v>
      </c>
      <c r="J571" t="s">
        <v>16</v>
      </c>
      <c r="K571" s="8">
        <f>E571</f>
        <v>0</v>
      </c>
    </row>
    <row r="572" spans="1:11">
      <c r="C572" t="s">
        <v>12</v>
      </c>
      <c r="D572" t="s">
        <v>22</v>
      </c>
      <c r="E572" s="9">
        <v>30000</v>
      </c>
      <c r="F572" t="s">
        <v>18</v>
      </c>
      <c r="G572" s="10">
        <v>0</v>
      </c>
      <c r="H572" s="6" t="s">
        <v>19</v>
      </c>
      <c r="I572" s="7" t="s">
        <v>15</v>
      </c>
      <c r="J572" t="s">
        <v>16</v>
      </c>
      <c r="K572" s="11">
        <f>E572*G572</f>
        <v>0</v>
      </c>
    </row>
    <row r="573" spans="1:11">
      <c r="C573" t="s">
        <v>12</v>
      </c>
      <c r="D573" t="s">
        <v>24</v>
      </c>
      <c r="E573" s="9">
        <v>15000</v>
      </c>
      <c r="F573" s="5"/>
      <c r="G573" s="10"/>
      <c r="H573" s="6" t="s">
        <v>14</v>
      </c>
      <c r="I573" s="7"/>
      <c r="J573" t="s">
        <v>16</v>
      </c>
      <c r="K573" s="11">
        <f>E573</f>
        <v>15000</v>
      </c>
    </row>
    <row r="574" spans="1:11">
      <c r="C574" t="s">
        <v>12</v>
      </c>
      <c r="D574" t="s">
        <v>25</v>
      </c>
      <c r="E574" s="9">
        <v>0</v>
      </c>
      <c r="F574" s="5"/>
      <c r="G574" s="10"/>
      <c r="I574" s="7" t="s">
        <v>15</v>
      </c>
      <c r="J574" t="s">
        <v>16</v>
      </c>
      <c r="K574" s="8">
        <f>E574</f>
        <v>0</v>
      </c>
    </row>
    <row r="575" spans="1:11">
      <c r="E575" s="13"/>
      <c r="F575" t="s">
        <v>26</v>
      </c>
      <c r="J575" t="s">
        <v>16</v>
      </c>
      <c r="K575" s="8">
        <f>SUM(K568:K574)</f>
        <v>2198250</v>
      </c>
    </row>
    <row r="576" spans="1:11">
      <c r="E576" s="14"/>
      <c r="F576" s="15"/>
      <c r="G576" s="15"/>
      <c r="K576" s="16"/>
    </row>
    <row r="577" spans="1:11">
      <c r="C577" t="s">
        <v>12</v>
      </c>
      <c r="D577" t="s">
        <v>27</v>
      </c>
      <c r="E577" s="4">
        <f>(K568+K573)*11/30</f>
        <v>676775</v>
      </c>
      <c r="F577" s="5"/>
      <c r="G577" s="5"/>
      <c r="I577" s="7" t="s">
        <v>15</v>
      </c>
      <c r="J577" t="s">
        <v>16</v>
      </c>
      <c r="K577" s="8">
        <f>E577</f>
        <v>676775</v>
      </c>
    </row>
    <row r="578" spans="1:11">
      <c r="G578" t="s">
        <v>28</v>
      </c>
      <c r="J578" t="s">
        <v>16</v>
      </c>
      <c r="K578" s="8">
        <f>SUM(K575-K577)</f>
        <v>1521475</v>
      </c>
    </row>
    <row r="580" spans="1:11">
      <c r="A580" t="s">
        <v>29</v>
      </c>
    </row>
    <row r="581" spans="1:11">
      <c r="B581" s="17" t="s">
        <v>30</v>
      </c>
      <c r="C581" s="18"/>
      <c r="D581" s="19"/>
      <c r="E581" s="17" t="s">
        <v>31</v>
      </c>
      <c r="F581" s="19"/>
      <c r="G581" s="17" t="s">
        <v>32</v>
      </c>
      <c r="H581" s="18"/>
      <c r="I581" s="18"/>
      <c r="J581" s="19"/>
    </row>
    <row r="582" spans="1:11">
      <c r="B582" s="20"/>
      <c r="C582" s="12"/>
      <c r="D582" s="21"/>
      <c r="E582" s="12"/>
      <c r="F582" s="21"/>
      <c r="G582" s="12"/>
      <c r="H582" s="12"/>
      <c r="I582" s="12"/>
      <c r="J582" s="21"/>
    </row>
    <row r="583" spans="1:11">
      <c r="B583" s="20"/>
      <c r="C583" s="12"/>
      <c r="D583" s="21"/>
      <c r="E583" s="20"/>
      <c r="F583" s="21"/>
      <c r="G583" s="20"/>
      <c r="H583" s="12"/>
      <c r="I583" s="12"/>
      <c r="J583" s="21"/>
    </row>
    <row r="584" spans="1:11">
      <c r="B584" s="20"/>
      <c r="C584" s="12"/>
      <c r="D584" s="21"/>
      <c r="E584" s="20"/>
      <c r="F584" s="21"/>
      <c r="G584" s="20"/>
      <c r="H584" s="12"/>
      <c r="I584" s="12"/>
      <c r="J584" s="21"/>
    </row>
    <row r="585" spans="1:11">
      <c r="B585" s="20"/>
      <c r="C585" s="12"/>
      <c r="D585" s="21"/>
      <c r="E585" s="20"/>
      <c r="F585" s="21"/>
      <c r="G585" s="20"/>
      <c r="H585" s="12"/>
      <c r="I585" s="12"/>
      <c r="J585" s="21"/>
    </row>
    <row r="586" spans="1:11">
      <c r="B586" s="22" t="s">
        <v>80</v>
      </c>
      <c r="C586" s="23"/>
      <c r="D586" s="24"/>
      <c r="E586" s="25" t="s">
        <v>34</v>
      </c>
      <c r="F586" s="26"/>
      <c r="G586" s="25" t="s">
        <v>35</v>
      </c>
      <c r="H586" s="27"/>
      <c r="I586" s="27"/>
      <c r="J586" s="26"/>
    </row>
    <row r="587" spans="1:11">
      <c r="B587" s="28" t="s">
        <v>36</v>
      </c>
      <c r="C587" s="29"/>
      <c r="D587" s="30"/>
      <c r="E587" s="28" t="s">
        <v>37</v>
      </c>
      <c r="F587" s="30"/>
      <c r="G587" s="28" t="s">
        <v>38</v>
      </c>
      <c r="H587" s="29"/>
      <c r="I587" s="29"/>
      <c r="J587" s="30"/>
    </row>
    <row r="593" spans="1:11" ht="18">
      <c r="A593" s="1" t="s">
        <v>0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8">
      <c r="A594" s="1" t="s">
        <v>1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6" spans="1:11">
      <c r="A596" t="s">
        <v>2</v>
      </c>
      <c r="B596" t="s">
        <v>3</v>
      </c>
      <c r="D596" s="2" t="s">
        <v>81</v>
      </c>
      <c r="E596" s="2"/>
    </row>
    <row r="597" spans="1:11">
      <c r="A597" t="s">
        <v>5</v>
      </c>
      <c r="B597" t="s">
        <v>3</v>
      </c>
      <c r="D597" s="3" t="s">
        <v>79</v>
      </c>
      <c r="E597" s="3"/>
    </row>
    <row r="598" spans="1:11">
      <c r="A598" t="s">
        <v>7</v>
      </c>
      <c r="B598" t="s">
        <v>3</v>
      </c>
      <c r="D598" s="3" t="s">
        <v>8</v>
      </c>
      <c r="E598" s="3"/>
    </row>
    <row r="599" spans="1:11">
      <c r="A599" t="s">
        <v>9</v>
      </c>
      <c r="B599" t="s">
        <v>3</v>
      </c>
      <c r="D599" s="3" t="s">
        <v>10</v>
      </c>
      <c r="E599" s="3"/>
    </row>
    <row r="601" spans="1:11">
      <c r="A601" t="s">
        <v>11</v>
      </c>
      <c r="B601" t="s">
        <v>3</v>
      </c>
      <c r="C601" t="s">
        <v>12</v>
      </c>
      <c r="D601" t="s">
        <v>13</v>
      </c>
      <c r="E601" s="4">
        <v>1830750</v>
      </c>
      <c r="F601" s="5"/>
      <c r="G601" s="5"/>
      <c r="H601" s="6" t="s">
        <v>14</v>
      </c>
      <c r="I601" s="7" t="s">
        <v>15</v>
      </c>
      <c r="J601" t="s">
        <v>16</v>
      </c>
      <c r="K601" s="8">
        <f>E601</f>
        <v>1830750</v>
      </c>
    </row>
    <row r="602" spans="1:11">
      <c r="C602" t="s">
        <v>12</v>
      </c>
      <c r="D602" t="s">
        <v>17</v>
      </c>
      <c r="E602" s="9">
        <v>10000</v>
      </c>
      <c r="F602" t="s">
        <v>18</v>
      </c>
      <c r="G602" s="10">
        <v>21</v>
      </c>
      <c r="H602" s="6" t="s">
        <v>19</v>
      </c>
      <c r="I602" s="7" t="s">
        <v>15</v>
      </c>
      <c r="J602" t="s">
        <v>16</v>
      </c>
      <c r="K602" s="11">
        <f>E602*G602</f>
        <v>210000</v>
      </c>
    </row>
    <row r="603" spans="1:11">
      <c r="C603" t="s">
        <v>12</v>
      </c>
      <c r="D603" t="s">
        <v>20</v>
      </c>
      <c r="E603" s="9">
        <v>13500</v>
      </c>
      <c r="F603" s="12" t="s">
        <v>18</v>
      </c>
      <c r="G603" s="10">
        <v>21</v>
      </c>
      <c r="H603" s="6" t="s">
        <v>19</v>
      </c>
      <c r="I603" s="7" t="s">
        <v>15</v>
      </c>
      <c r="J603" t="s">
        <v>16</v>
      </c>
      <c r="K603" s="11">
        <f>E603*G603</f>
        <v>283500</v>
      </c>
    </row>
    <row r="604" spans="1:11">
      <c r="C604" t="s">
        <v>12</v>
      </c>
      <c r="D604" t="s">
        <v>21</v>
      </c>
      <c r="E604" s="9">
        <v>0</v>
      </c>
      <c r="F604" s="5"/>
      <c r="G604" s="5"/>
      <c r="H604" s="6"/>
      <c r="I604" s="7" t="s">
        <v>15</v>
      </c>
      <c r="J604" t="s">
        <v>16</v>
      </c>
      <c r="K604" s="8">
        <f>E604</f>
        <v>0</v>
      </c>
    </row>
    <row r="605" spans="1:11">
      <c r="C605" t="s">
        <v>12</v>
      </c>
      <c r="D605" t="s">
        <v>22</v>
      </c>
      <c r="E605" s="9">
        <v>30000</v>
      </c>
      <c r="F605" t="s">
        <v>18</v>
      </c>
      <c r="G605" s="10">
        <v>0</v>
      </c>
      <c r="H605" s="6" t="s">
        <v>19</v>
      </c>
      <c r="I605" s="7" t="s">
        <v>15</v>
      </c>
      <c r="J605" t="s">
        <v>16</v>
      </c>
      <c r="K605" s="11">
        <f>E605*G605</f>
        <v>0</v>
      </c>
    </row>
    <row r="606" spans="1:11">
      <c r="C606" t="s">
        <v>12</v>
      </c>
      <c r="D606" t="s">
        <v>24</v>
      </c>
      <c r="E606" s="9">
        <v>15000</v>
      </c>
      <c r="F606" s="5"/>
      <c r="G606" s="10"/>
      <c r="H606" s="6" t="s">
        <v>14</v>
      </c>
      <c r="I606" s="7"/>
      <c r="J606" t="s">
        <v>16</v>
      </c>
      <c r="K606" s="11">
        <f>E606</f>
        <v>15000</v>
      </c>
    </row>
    <row r="607" spans="1:11">
      <c r="C607" t="s">
        <v>12</v>
      </c>
      <c r="D607" t="s">
        <v>25</v>
      </c>
      <c r="E607" s="9">
        <v>0</v>
      </c>
      <c r="F607" s="5"/>
      <c r="G607" s="10"/>
      <c r="I607" s="7" t="s">
        <v>15</v>
      </c>
      <c r="J607" t="s">
        <v>16</v>
      </c>
      <c r="K607" s="8">
        <f>E607</f>
        <v>0</v>
      </c>
    </row>
    <row r="608" spans="1:11">
      <c r="E608" s="13"/>
      <c r="F608" t="s">
        <v>26</v>
      </c>
      <c r="J608" t="s">
        <v>16</v>
      </c>
      <c r="K608" s="8">
        <f>SUM(K601:K607)</f>
        <v>2339250</v>
      </c>
    </row>
    <row r="609" spans="1:11">
      <c r="E609" s="14"/>
      <c r="F609" s="15"/>
      <c r="G609" s="15"/>
      <c r="K609" s="16"/>
    </row>
    <row r="610" spans="1:11">
      <c r="C610" t="s">
        <v>12</v>
      </c>
      <c r="D610" t="s">
        <v>27</v>
      </c>
      <c r="E610" s="4">
        <f>(K601+K606)*5/30</f>
        <v>307625</v>
      </c>
      <c r="F610" s="5"/>
      <c r="G610" s="5"/>
      <c r="I610" s="7" t="s">
        <v>15</v>
      </c>
      <c r="J610" t="s">
        <v>16</v>
      </c>
      <c r="K610" s="8">
        <f>E610</f>
        <v>307625</v>
      </c>
    </row>
    <row r="611" spans="1:11">
      <c r="G611" t="s">
        <v>28</v>
      </c>
      <c r="J611" t="s">
        <v>16</v>
      </c>
      <c r="K611" s="8">
        <f>SUM(K608-K610)</f>
        <v>2031625</v>
      </c>
    </row>
    <row r="613" spans="1:11">
      <c r="A613" t="s">
        <v>29</v>
      </c>
    </row>
    <row r="614" spans="1:11">
      <c r="B614" s="17" t="s">
        <v>30</v>
      </c>
      <c r="C614" s="18"/>
      <c r="D614" s="19"/>
      <c r="E614" s="17" t="s">
        <v>31</v>
      </c>
      <c r="F614" s="19"/>
      <c r="G614" s="17" t="s">
        <v>32</v>
      </c>
      <c r="H614" s="18"/>
      <c r="I614" s="18"/>
      <c r="J614" s="19"/>
    </row>
    <row r="615" spans="1:11">
      <c r="B615" s="20"/>
      <c r="C615" s="12"/>
      <c r="D615" s="21"/>
      <c r="E615" s="20"/>
      <c r="F615" s="21"/>
      <c r="G615" s="20"/>
      <c r="H615" s="12"/>
      <c r="I615" s="12"/>
      <c r="J615" s="21"/>
    </row>
    <row r="616" spans="1:11">
      <c r="B616" s="20"/>
      <c r="C616" s="12"/>
      <c r="D616" s="21"/>
      <c r="E616" s="20"/>
      <c r="F616" s="21"/>
      <c r="G616" s="20"/>
      <c r="H616" s="12"/>
      <c r="I616" s="12"/>
      <c r="J616" s="21"/>
    </row>
    <row r="617" spans="1:11">
      <c r="B617" s="20"/>
      <c r="C617" s="12"/>
      <c r="D617" s="21"/>
      <c r="E617" s="20"/>
      <c r="F617" s="21"/>
      <c r="G617" s="20"/>
      <c r="H617" s="12"/>
      <c r="I617" s="12"/>
      <c r="J617" s="21"/>
    </row>
    <row r="618" spans="1:11">
      <c r="B618" s="20"/>
      <c r="C618" s="12"/>
      <c r="D618" s="21"/>
      <c r="E618" s="20"/>
      <c r="F618" s="21"/>
      <c r="G618" s="20"/>
      <c r="H618" s="12"/>
      <c r="I618" s="12"/>
      <c r="J618" s="21"/>
    </row>
    <row r="619" spans="1:11">
      <c r="B619" s="22" t="s">
        <v>82</v>
      </c>
      <c r="C619" s="23"/>
      <c r="D619" s="24"/>
      <c r="E619" s="25" t="s">
        <v>34</v>
      </c>
      <c r="F619" s="26"/>
      <c r="G619" s="25" t="s">
        <v>35</v>
      </c>
      <c r="H619" s="27"/>
      <c r="I619" s="27"/>
      <c r="J619" s="26"/>
    </row>
    <row r="620" spans="1:11">
      <c r="B620" s="28" t="s">
        <v>36</v>
      </c>
      <c r="C620" s="29"/>
      <c r="D620" s="30"/>
      <c r="E620" s="28" t="s">
        <v>37</v>
      </c>
      <c r="F620" s="30"/>
      <c r="G620" s="28" t="s">
        <v>38</v>
      </c>
      <c r="H620" s="29"/>
      <c r="I620" s="29"/>
      <c r="J620" s="30"/>
    </row>
    <row r="621" spans="1:11">
      <c r="B621" s="33"/>
      <c r="C621" s="33"/>
      <c r="D621" s="33"/>
      <c r="E621" s="33"/>
      <c r="F621" s="33"/>
      <c r="G621" s="33"/>
      <c r="H621" s="33"/>
      <c r="I621" s="33"/>
      <c r="J621" s="33"/>
    </row>
    <row r="622" spans="1:11">
      <c r="B622" s="33"/>
      <c r="C622" s="33"/>
      <c r="D622" s="33"/>
      <c r="E622" s="33"/>
      <c r="F622" s="33"/>
      <c r="G622" s="33"/>
      <c r="H622" s="33"/>
      <c r="I622" s="33"/>
      <c r="J622" s="33"/>
    </row>
    <row r="623" spans="1:11">
      <c r="B623" s="33"/>
      <c r="C623" s="33"/>
      <c r="D623" s="33"/>
      <c r="E623" s="33"/>
      <c r="F623" s="33"/>
      <c r="G623" s="33"/>
      <c r="H623" s="33"/>
      <c r="I623" s="33"/>
      <c r="J623" s="33"/>
    </row>
    <row r="624" spans="1:11">
      <c r="B624" s="33"/>
      <c r="C624" s="33"/>
      <c r="D624" s="33"/>
      <c r="E624" s="33"/>
      <c r="F624" s="33"/>
      <c r="G624" s="33"/>
      <c r="H624" s="33"/>
      <c r="I624" s="33"/>
      <c r="J624" s="33"/>
    </row>
    <row r="625" spans="1:11" ht="18">
      <c r="A625" s="1" t="s">
        <v>0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8">
      <c r="A626" s="1" t="s">
        <v>1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8" spans="1:11">
      <c r="A628" t="s">
        <v>2</v>
      </c>
      <c r="B628" t="s">
        <v>3</v>
      </c>
      <c r="D628" s="2" t="s">
        <v>83</v>
      </c>
      <c r="E628" s="2"/>
    </row>
    <row r="629" spans="1:11">
      <c r="A629" t="s">
        <v>5</v>
      </c>
      <c r="B629" t="s">
        <v>3</v>
      </c>
      <c r="D629" s="3" t="s">
        <v>79</v>
      </c>
      <c r="E629" s="3"/>
    </row>
    <row r="630" spans="1:11">
      <c r="A630" t="s">
        <v>7</v>
      </c>
      <c r="B630" t="s">
        <v>3</v>
      </c>
      <c r="D630" s="3" t="s">
        <v>47</v>
      </c>
      <c r="E630" s="3"/>
    </row>
    <row r="631" spans="1:11">
      <c r="A631" t="s">
        <v>9</v>
      </c>
      <c r="B631" t="s">
        <v>3</v>
      </c>
      <c r="D631" s="3" t="s">
        <v>10</v>
      </c>
      <c r="E631" s="3"/>
    </row>
    <row r="633" spans="1:11">
      <c r="A633" t="s">
        <v>11</v>
      </c>
      <c r="B633" t="s">
        <v>3</v>
      </c>
      <c r="C633" t="s">
        <v>12</v>
      </c>
      <c r="D633" t="s">
        <v>13</v>
      </c>
      <c r="E633" s="4">
        <v>1830750</v>
      </c>
      <c r="F633" s="5"/>
      <c r="G633" s="5"/>
      <c r="H633" s="6" t="s">
        <v>14</v>
      </c>
      <c r="I633" s="7" t="s">
        <v>15</v>
      </c>
      <c r="J633" t="s">
        <v>16</v>
      </c>
      <c r="K633" s="8">
        <f>E633</f>
        <v>1830750</v>
      </c>
    </row>
    <row r="634" spans="1:11">
      <c r="C634" t="s">
        <v>12</v>
      </c>
      <c r="D634" t="s">
        <v>17</v>
      </c>
      <c r="E634" s="9">
        <v>10000</v>
      </c>
      <c r="F634" t="s">
        <v>18</v>
      </c>
      <c r="G634" s="10">
        <v>20</v>
      </c>
      <c r="H634" s="6" t="s">
        <v>19</v>
      </c>
      <c r="I634" s="7" t="s">
        <v>15</v>
      </c>
      <c r="J634" t="s">
        <v>16</v>
      </c>
      <c r="K634" s="11">
        <f>E634*G634</f>
        <v>200000</v>
      </c>
    </row>
    <row r="635" spans="1:11">
      <c r="C635" t="s">
        <v>12</v>
      </c>
      <c r="D635" t="s">
        <v>20</v>
      </c>
      <c r="E635" s="9">
        <v>13500</v>
      </c>
      <c r="F635" s="12" t="s">
        <v>18</v>
      </c>
      <c r="G635" s="10">
        <v>20</v>
      </c>
      <c r="H635" s="6" t="s">
        <v>19</v>
      </c>
      <c r="I635" s="7" t="s">
        <v>15</v>
      </c>
      <c r="J635" t="s">
        <v>16</v>
      </c>
      <c r="K635" s="11">
        <f>E635*G635</f>
        <v>270000</v>
      </c>
    </row>
    <row r="636" spans="1:11">
      <c r="C636" t="s">
        <v>12</v>
      </c>
      <c r="D636" t="s">
        <v>21</v>
      </c>
      <c r="E636" s="9">
        <v>0</v>
      </c>
      <c r="F636" s="5"/>
      <c r="G636" s="5"/>
      <c r="H636" s="6"/>
      <c r="I636" s="7" t="s">
        <v>15</v>
      </c>
      <c r="J636" t="s">
        <v>16</v>
      </c>
      <c r="K636" s="8">
        <f>E636</f>
        <v>0</v>
      </c>
    </row>
    <row r="637" spans="1:11">
      <c r="C637" t="s">
        <v>12</v>
      </c>
      <c r="D637" t="s">
        <v>22</v>
      </c>
      <c r="E637" s="9">
        <v>30000</v>
      </c>
      <c r="F637" t="s">
        <v>18</v>
      </c>
      <c r="G637" s="10">
        <v>0</v>
      </c>
      <c r="H637" s="6" t="s">
        <v>19</v>
      </c>
      <c r="I637" s="7" t="s">
        <v>15</v>
      </c>
      <c r="J637" t="s">
        <v>16</v>
      </c>
      <c r="K637" s="11">
        <f>E637*G637</f>
        <v>0</v>
      </c>
    </row>
    <row r="638" spans="1:11">
      <c r="C638" t="s">
        <v>12</v>
      </c>
      <c r="D638" t="s">
        <v>24</v>
      </c>
      <c r="E638" s="9">
        <v>15000</v>
      </c>
      <c r="F638" s="5"/>
      <c r="G638" s="10"/>
      <c r="H638" s="6" t="s">
        <v>14</v>
      </c>
      <c r="I638" s="7"/>
      <c r="J638" t="s">
        <v>16</v>
      </c>
      <c r="K638" s="11">
        <f>E638</f>
        <v>15000</v>
      </c>
    </row>
    <row r="639" spans="1:11">
      <c r="C639" t="s">
        <v>12</v>
      </c>
      <c r="D639" t="s">
        <v>25</v>
      </c>
      <c r="E639" s="9">
        <v>0</v>
      </c>
      <c r="F639" s="5"/>
      <c r="G639" s="10"/>
      <c r="I639" s="7" t="s">
        <v>15</v>
      </c>
      <c r="J639" t="s">
        <v>16</v>
      </c>
      <c r="K639" s="8">
        <f>E639</f>
        <v>0</v>
      </c>
    </row>
    <row r="640" spans="1:11">
      <c r="E640" s="13"/>
      <c r="F640" t="s">
        <v>26</v>
      </c>
      <c r="J640" t="s">
        <v>16</v>
      </c>
      <c r="K640" s="8">
        <f>SUM(K633:K639)</f>
        <v>2315750</v>
      </c>
    </row>
    <row r="641" spans="1:11">
      <c r="E641" s="14"/>
      <c r="F641" s="15"/>
      <c r="G641" s="15"/>
      <c r="K641" s="16"/>
    </row>
    <row r="642" spans="1:11">
      <c r="C642" t="s">
        <v>12</v>
      </c>
      <c r="D642" t="s">
        <v>27</v>
      </c>
      <c r="E642" s="4">
        <f>(K633+K638)*1/30</f>
        <v>61525</v>
      </c>
      <c r="F642" s="5"/>
      <c r="G642" s="5"/>
      <c r="I642" s="7" t="s">
        <v>15</v>
      </c>
      <c r="J642" t="s">
        <v>16</v>
      </c>
      <c r="K642" s="8">
        <f>E642</f>
        <v>61525</v>
      </c>
    </row>
    <row r="643" spans="1:11">
      <c r="G643" t="s">
        <v>28</v>
      </c>
      <c r="J643" t="s">
        <v>16</v>
      </c>
      <c r="K643" s="8">
        <f>SUM(K640-K642)</f>
        <v>2254225</v>
      </c>
    </row>
    <row r="645" spans="1:11">
      <c r="A645" t="s">
        <v>29</v>
      </c>
    </row>
    <row r="646" spans="1:11">
      <c r="B646" s="17" t="s">
        <v>30</v>
      </c>
      <c r="C646" s="18"/>
      <c r="D646" s="19"/>
      <c r="E646" s="17" t="s">
        <v>31</v>
      </c>
      <c r="F646" s="19"/>
      <c r="G646" s="17" t="s">
        <v>32</v>
      </c>
      <c r="H646" s="18"/>
      <c r="I646" s="18"/>
      <c r="J646" s="19"/>
    </row>
    <row r="647" spans="1:11">
      <c r="B647" s="20"/>
      <c r="C647" s="12"/>
      <c r="D647" s="21"/>
      <c r="E647" s="20"/>
      <c r="F647" s="21"/>
      <c r="G647" s="20"/>
      <c r="H647" s="12"/>
      <c r="I647" s="12"/>
      <c r="J647" s="21"/>
    </row>
    <row r="648" spans="1:11">
      <c r="B648" s="20"/>
      <c r="C648" s="12"/>
      <c r="D648" s="21"/>
      <c r="E648" s="20"/>
      <c r="F648" s="21"/>
      <c r="G648" s="20"/>
      <c r="H648" s="12"/>
      <c r="I648" s="12"/>
      <c r="J648" s="21"/>
    </row>
    <row r="649" spans="1:11">
      <c r="B649" s="20"/>
      <c r="C649" s="12"/>
      <c r="D649" s="21"/>
      <c r="E649" s="20"/>
      <c r="F649" s="21"/>
      <c r="G649" s="20"/>
      <c r="H649" s="12"/>
      <c r="I649" s="12"/>
      <c r="J649" s="21"/>
    </row>
    <row r="650" spans="1:11">
      <c r="B650" s="20"/>
      <c r="C650" s="12"/>
      <c r="D650" s="21"/>
      <c r="E650" s="20"/>
      <c r="F650" s="21"/>
      <c r="G650" s="20"/>
      <c r="H650" s="12"/>
      <c r="I650" s="12"/>
      <c r="J650" s="21"/>
    </row>
    <row r="651" spans="1:11">
      <c r="B651" s="22" t="s">
        <v>84</v>
      </c>
      <c r="C651" s="23"/>
      <c r="D651" s="24"/>
      <c r="E651" s="25" t="s">
        <v>34</v>
      </c>
      <c r="F651" s="26"/>
      <c r="G651" s="25" t="s">
        <v>35</v>
      </c>
      <c r="H651" s="27"/>
      <c r="I651" s="27"/>
      <c r="J651" s="26"/>
    </row>
    <row r="652" spans="1:11">
      <c r="B652" s="28" t="s">
        <v>36</v>
      </c>
      <c r="C652" s="29"/>
      <c r="D652" s="30"/>
      <c r="E652" s="28" t="s">
        <v>37</v>
      </c>
      <c r="F652" s="30"/>
      <c r="G652" s="28" t="s">
        <v>38</v>
      </c>
      <c r="H652" s="29"/>
      <c r="I652" s="29"/>
      <c r="J652" s="30"/>
    </row>
    <row r="653" spans="1:11">
      <c r="B653" s="33"/>
      <c r="C653" s="33"/>
      <c r="D653" s="33"/>
      <c r="E653" s="33"/>
      <c r="F653" s="33"/>
      <c r="G653" s="33"/>
      <c r="H653" s="33"/>
      <c r="I653" s="33"/>
      <c r="J653" s="33"/>
    </row>
    <row r="654" spans="1:11">
      <c r="B654" s="33"/>
      <c r="C654" s="33"/>
      <c r="D654" s="33"/>
      <c r="E654" s="33"/>
      <c r="F654" s="33"/>
      <c r="G654" s="33"/>
      <c r="H654" s="33"/>
      <c r="I654" s="33"/>
      <c r="J654" s="33"/>
    </row>
    <row r="655" spans="1:11">
      <c r="B655" s="33"/>
      <c r="C655" s="33"/>
      <c r="D655" s="33"/>
      <c r="E655" s="33"/>
      <c r="F655" s="33"/>
      <c r="G655" s="33"/>
      <c r="H655" s="33"/>
      <c r="I655" s="33"/>
      <c r="J655" s="33"/>
    </row>
    <row r="656" spans="1:11">
      <c r="B656" s="33"/>
      <c r="C656" s="33"/>
      <c r="D656" s="33"/>
      <c r="E656" s="33"/>
      <c r="F656" s="33"/>
      <c r="G656" s="33"/>
      <c r="H656" s="33"/>
      <c r="I656" s="33"/>
      <c r="J656" s="33"/>
    </row>
    <row r="658" spans="1:11" ht="18">
      <c r="A658" s="1" t="s">
        <v>0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8">
      <c r="A659" s="1" t="s">
        <v>1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1" spans="1:11">
      <c r="A661" t="s">
        <v>2</v>
      </c>
      <c r="B661" t="s">
        <v>3</v>
      </c>
      <c r="D661" s="2" t="s">
        <v>85</v>
      </c>
      <c r="E661" s="2"/>
    </row>
    <row r="662" spans="1:11">
      <c r="A662" t="s">
        <v>5</v>
      </c>
      <c r="B662" t="s">
        <v>3</v>
      </c>
      <c r="D662" s="3" t="s">
        <v>79</v>
      </c>
      <c r="E662" s="3"/>
    </row>
    <row r="663" spans="1:11">
      <c r="A663" t="s">
        <v>7</v>
      </c>
      <c r="B663" t="s">
        <v>3</v>
      </c>
      <c r="D663" s="3" t="s">
        <v>86</v>
      </c>
      <c r="E663" s="3"/>
    </row>
    <row r="664" spans="1:11">
      <c r="A664" t="s">
        <v>9</v>
      </c>
      <c r="B664" t="s">
        <v>3</v>
      </c>
      <c r="D664" s="3" t="s">
        <v>10</v>
      </c>
      <c r="E664" s="3"/>
    </row>
    <row r="666" spans="1:11">
      <c r="A666" t="s">
        <v>11</v>
      </c>
      <c r="B666" t="s">
        <v>3</v>
      </c>
      <c r="C666" t="s">
        <v>12</v>
      </c>
      <c r="D666" t="s">
        <v>13</v>
      </c>
      <c r="E666" s="4">
        <v>1830750</v>
      </c>
      <c r="F666" s="5"/>
      <c r="G666" s="5"/>
      <c r="H666" s="6" t="s">
        <v>14</v>
      </c>
      <c r="I666" s="7" t="s">
        <v>15</v>
      </c>
      <c r="J666" t="s">
        <v>16</v>
      </c>
      <c r="K666" s="8">
        <f>E666</f>
        <v>1830750</v>
      </c>
    </row>
    <row r="667" spans="1:11">
      <c r="C667" t="s">
        <v>12</v>
      </c>
      <c r="D667" t="s">
        <v>17</v>
      </c>
      <c r="E667" s="9">
        <v>10000</v>
      </c>
      <c r="F667" t="s">
        <v>18</v>
      </c>
      <c r="G667" s="10">
        <v>25</v>
      </c>
      <c r="H667" s="6" t="s">
        <v>19</v>
      </c>
      <c r="I667" s="7" t="s">
        <v>15</v>
      </c>
      <c r="J667" t="s">
        <v>16</v>
      </c>
      <c r="K667" s="11">
        <f>E667*G667</f>
        <v>250000</v>
      </c>
    </row>
    <row r="668" spans="1:11">
      <c r="C668" t="s">
        <v>12</v>
      </c>
      <c r="D668" t="s">
        <v>20</v>
      </c>
      <c r="E668" s="9">
        <v>13500</v>
      </c>
      <c r="F668" s="12" t="s">
        <v>18</v>
      </c>
      <c r="G668" s="10">
        <v>25</v>
      </c>
      <c r="H668" s="6" t="s">
        <v>19</v>
      </c>
      <c r="I668" s="7" t="s">
        <v>15</v>
      </c>
      <c r="J668" t="s">
        <v>16</v>
      </c>
      <c r="K668" s="11">
        <f>E668*G668</f>
        <v>337500</v>
      </c>
    </row>
    <row r="669" spans="1:11">
      <c r="C669" t="s">
        <v>12</v>
      </c>
      <c r="D669" t="s">
        <v>21</v>
      </c>
      <c r="E669" s="9">
        <v>0</v>
      </c>
      <c r="F669" s="5"/>
      <c r="G669" s="5"/>
      <c r="H669" s="6"/>
      <c r="I669" s="7" t="s">
        <v>15</v>
      </c>
      <c r="J669" t="s">
        <v>16</v>
      </c>
      <c r="K669" s="8">
        <f>E669</f>
        <v>0</v>
      </c>
    </row>
    <row r="670" spans="1:11">
      <c r="C670" t="s">
        <v>12</v>
      </c>
      <c r="D670" t="s">
        <v>22</v>
      </c>
      <c r="E670" s="9">
        <v>30000</v>
      </c>
      <c r="F670" t="s">
        <v>18</v>
      </c>
      <c r="G670" s="10">
        <v>0</v>
      </c>
      <c r="H670" s="6" t="s">
        <v>19</v>
      </c>
      <c r="I670" s="7" t="s">
        <v>15</v>
      </c>
      <c r="J670" t="s">
        <v>16</v>
      </c>
      <c r="K670" s="11">
        <f>E670*G670</f>
        <v>0</v>
      </c>
    </row>
    <row r="671" spans="1:11">
      <c r="C671" t="s">
        <v>12</v>
      </c>
      <c r="D671" t="s">
        <v>24</v>
      </c>
      <c r="E671" s="9">
        <v>15000</v>
      </c>
      <c r="F671" s="5"/>
      <c r="G671" s="10"/>
      <c r="H671" s="6" t="s">
        <v>14</v>
      </c>
      <c r="I671" s="7"/>
      <c r="J671" t="s">
        <v>16</v>
      </c>
      <c r="K671" s="11">
        <f>E671</f>
        <v>15000</v>
      </c>
    </row>
    <row r="672" spans="1:11">
      <c r="C672" t="s">
        <v>12</v>
      </c>
      <c r="D672" t="s">
        <v>25</v>
      </c>
      <c r="E672" s="9">
        <v>0</v>
      </c>
      <c r="F672" s="5"/>
      <c r="G672" s="10"/>
      <c r="I672" s="7" t="s">
        <v>15</v>
      </c>
      <c r="J672" t="s">
        <v>16</v>
      </c>
      <c r="K672" s="8">
        <f>E672</f>
        <v>0</v>
      </c>
    </row>
    <row r="673" spans="1:11">
      <c r="E673" s="13"/>
      <c r="F673" t="s">
        <v>26</v>
      </c>
      <c r="J673" t="s">
        <v>16</v>
      </c>
      <c r="K673" s="8">
        <f>SUM(K666:K672)</f>
        <v>2433250</v>
      </c>
    </row>
    <row r="674" spans="1:11">
      <c r="E674" s="14"/>
      <c r="F674" s="15"/>
      <c r="G674" s="15"/>
      <c r="K674" s="16"/>
    </row>
    <row r="675" spans="1:11">
      <c r="C675" t="s">
        <v>12</v>
      </c>
      <c r="D675" t="s">
        <v>27</v>
      </c>
      <c r="E675" s="4">
        <f>(K666+K671)*1/30</f>
        <v>61525</v>
      </c>
      <c r="F675" s="5"/>
      <c r="G675" s="5"/>
      <c r="I675" s="7" t="s">
        <v>15</v>
      </c>
      <c r="J675" t="s">
        <v>16</v>
      </c>
      <c r="K675" s="8">
        <f>E675</f>
        <v>61525</v>
      </c>
    </row>
    <row r="676" spans="1:11">
      <c r="G676" t="s">
        <v>28</v>
      </c>
      <c r="J676" t="s">
        <v>16</v>
      </c>
      <c r="K676" s="8">
        <f>SUM(K673-K675)</f>
        <v>2371725</v>
      </c>
    </row>
    <row r="678" spans="1:11">
      <c r="A678" t="s">
        <v>29</v>
      </c>
    </row>
    <row r="679" spans="1:11">
      <c r="B679" s="17" t="s">
        <v>30</v>
      </c>
      <c r="C679" s="18"/>
      <c r="D679" s="19"/>
      <c r="E679" s="17" t="s">
        <v>31</v>
      </c>
      <c r="F679" s="19"/>
      <c r="G679" s="17" t="s">
        <v>32</v>
      </c>
      <c r="H679" s="18"/>
      <c r="I679" s="18"/>
      <c r="J679" s="19"/>
    </row>
    <row r="680" spans="1:11">
      <c r="B680" s="20"/>
      <c r="C680" s="12"/>
      <c r="D680" s="21"/>
      <c r="E680" s="20"/>
      <c r="F680" s="21"/>
      <c r="G680" s="20"/>
      <c r="H680" s="12"/>
      <c r="I680" s="12"/>
      <c r="J680" s="21"/>
    </row>
    <row r="681" spans="1:11">
      <c r="B681" s="20"/>
      <c r="C681" s="12"/>
      <c r="D681" s="21"/>
      <c r="E681" s="20"/>
      <c r="F681" s="21"/>
      <c r="G681" s="20"/>
      <c r="H681" s="12"/>
      <c r="I681" s="12"/>
      <c r="J681" s="21"/>
    </row>
    <row r="682" spans="1:11">
      <c r="B682" s="20"/>
      <c r="C682" s="12"/>
      <c r="D682" s="21"/>
      <c r="E682" s="20"/>
      <c r="F682" s="21"/>
      <c r="G682" s="20"/>
      <c r="H682" s="12"/>
      <c r="I682" s="12"/>
      <c r="J682" s="21"/>
    </row>
    <row r="683" spans="1:11">
      <c r="B683" s="20"/>
      <c r="C683" s="12"/>
      <c r="D683" s="21"/>
      <c r="E683" s="20"/>
      <c r="F683" s="21"/>
      <c r="G683" s="20"/>
      <c r="H683" s="12"/>
      <c r="I683" s="12"/>
      <c r="J683" s="21"/>
    </row>
    <row r="684" spans="1:11">
      <c r="B684" s="22" t="s">
        <v>87</v>
      </c>
      <c r="C684" s="23"/>
      <c r="D684" s="24"/>
      <c r="E684" s="25" t="s">
        <v>34</v>
      </c>
      <c r="F684" s="26"/>
      <c r="G684" s="25" t="s">
        <v>35</v>
      </c>
      <c r="H684" s="27"/>
      <c r="I684" s="27"/>
      <c r="J684" s="26"/>
    </row>
    <row r="685" spans="1:11">
      <c r="B685" s="28" t="s">
        <v>36</v>
      </c>
      <c r="C685" s="29"/>
      <c r="D685" s="30"/>
      <c r="E685" s="28" t="s">
        <v>37</v>
      </c>
      <c r="F685" s="30"/>
      <c r="G685" s="28" t="s">
        <v>38</v>
      </c>
      <c r="H685" s="29"/>
      <c r="I685" s="29"/>
      <c r="J685" s="30"/>
    </row>
    <row r="686" spans="1:11" ht="18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spans="1:11" ht="18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spans="1:11" ht="1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spans="1:11" ht="18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spans="1:11" ht="18">
      <c r="A690" s="1" t="s">
        <v>0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8">
      <c r="A691" s="1" t="s">
        <v>1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3" spans="1:11">
      <c r="A693" t="s">
        <v>2</v>
      </c>
      <c r="B693" t="s">
        <v>3</v>
      </c>
      <c r="D693" s="2" t="s">
        <v>88</v>
      </c>
      <c r="E693" s="2"/>
    </row>
    <row r="694" spans="1:11">
      <c r="A694" t="s">
        <v>5</v>
      </c>
      <c r="B694" t="s">
        <v>3</v>
      </c>
      <c r="D694" s="3" t="s">
        <v>6</v>
      </c>
      <c r="E694" s="3"/>
    </row>
    <row r="695" spans="1:11">
      <c r="A695" t="s">
        <v>7</v>
      </c>
      <c r="B695" t="s">
        <v>3</v>
      </c>
      <c r="D695" s="3" t="s">
        <v>89</v>
      </c>
      <c r="E695" s="3"/>
    </row>
    <row r="696" spans="1:11">
      <c r="A696" t="s">
        <v>9</v>
      </c>
      <c r="B696" t="s">
        <v>3</v>
      </c>
      <c r="D696" s="3" t="s">
        <v>10</v>
      </c>
      <c r="E696" s="3"/>
    </row>
    <row r="697" spans="1:11">
      <c r="G697" s="12"/>
    </row>
    <row r="698" spans="1:11">
      <c r="A698" t="s">
        <v>11</v>
      </c>
      <c r="B698" t="s">
        <v>3</v>
      </c>
      <c r="C698" t="s">
        <v>12</v>
      </c>
      <c r="D698" t="s">
        <v>13</v>
      </c>
      <c r="E698" s="4">
        <v>1500000</v>
      </c>
      <c r="F698" s="5"/>
      <c r="G698" s="5"/>
      <c r="H698" s="6" t="s">
        <v>14</v>
      </c>
      <c r="I698" s="7" t="s">
        <v>15</v>
      </c>
      <c r="J698" t="s">
        <v>16</v>
      </c>
      <c r="K698" s="8">
        <f>E698</f>
        <v>1500000</v>
      </c>
    </row>
    <row r="699" spans="1:11">
      <c r="C699" t="s">
        <v>12</v>
      </c>
      <c r="D699" t="s">
        <v>17</v>
      </c>
      <c r="E699" s="9">
        <v>9500</v>
      </c>
      <c r="F699" t="s">
        <v>18</v>
      </c>
      <c r="G699" s="10">
        <v>26</v>
      </c>
      <c r="H699" s="6" t="s">
        <v>19</v>
      </c>
      <c r="I699" s="7" t="s">
        <v>15</v>
      </c>
      <c r="J699" t="s">
        <v>16</v>
      </c>
      <c r="K699" s="11">
        <f>E699*G699</f>
        <v>247000</v>
      </c>
    </row>
    <row r="700" spans="1:11">
      <c r="C700" t="s">
        <v>12</v>
      </c>
      <c r="D700" t="s">
        <v>20</v>
      </c>
      <c r="E700" s="9">
        <v>10000</v>
      </c>
      <c r="F700" s="12" t="s">
        <v>18</v>
      </c>
      <c r="G700" s="10">
        <v>26</v>
      </c>
      <c r="H700" s="6" t="s">
        <v>19</v>
      </c>
      <c r="I700" s="7" t="s">
        <v>15</v>
      </c>
      <c r="J700" t="s">
        <v>16</v>
      </c>
      <c r="K700" s="11">
        <f>E700*G700</f>
        <v>260000</v>
      </c>
    </row>
    <row r="701" spans="1:11">
      <c r="C701" t="s">
        <v>12</v>
      </c>
      <c r="D701" t="s">
        <v>21</v>
      </c>
      <c r="E701" s="9">
        <v>0</v>
      </c>
      <c r="F701" s="5"/>
      <c r="G701" s="5"/>
      <c r="H701" s="6"/>
      <c r="I701" s="7" t="s">
        <v>15</v>
      </c>
      <c r="J701" t="s">
        <v>16</v>
      </c>
      <c r="K701" s="8">
        <f>E701</f>
        <v>0</v>
      </c>
    </row>
    <row r="702" spans="1:11">
      <c r="C702" t="s">
        <v>12</v>
      </c>
      <c r="D702" t="s">
        <v>22</v>
      </c>
      <c r="E702" s="9">
        <v>30000</v>
      </c>
      <c r="F702" t="s">
        <v>18</v>
      </c>
      <c r="G702" s="10">
        <v>4</v>
      </c>
      <c r="H702" s="6" t="s">
        <v>19</v>
      </c>
      <c r="I702" s="7" t="s">
        <v>15</v>
      </c>
      <c r="J702" t="s">
        <v>16</v>
      </c>
      <c r="K702" s="11">
        <f>E702*G702</f>
        <v>120000</v>
      </c>
    </row>
    <row r="703" spans="1:11">
      <c r="C703" t="s">
        <v>12</v>
      </c>
      <c r="D703" t="s">
        <v>23</v>
      </c>
      <c r="E703" s="9">
        <v>10000</v>
      </c>
      <c r="F703" t="s">
        <v>18</v>
      </c>
      <c r="G703" s="10">
        <v>26</v>
      </c>
      <c r="H703" s="6" t="s">
        <v>19</v>
      </c>
      <c r="I703" s="7"/>
      <c r="J703" t="s">
        <v>16</v>
      </c>
      <c r="K703" s="11">
        <f>E703*G703</f>
        <v>260000</v>
      </c>
    </row>
    <row r="704" spans="1:11">
      <c r="C704" t="s">
        <v>12</v>
      </c>
      <c r="D704" t="s">
        <v>24</v>
      </c>
      <c r="E704" s="9">
        <v>15000</v>
      </c>
      <c r="F704" s="5"/>
      <c r="G704" s="10"/>
      <c r="H704" s="6" t="s">
        <v>14</v>
      </c>
      <c r="I704" s="7"/>
      <c r="J704" t="s">
        <v>16</v>
      </c>
      <c r="K704" s="11">
        <f>E704</f>
        <v>15000</v>
      </c>
    </row>
    <row r="705" spans="1:11">
      <c r="C705" t="s">
        <v>12</v>
      </c>
      <c r="D705" t="s">
        <v>25</v>
      </c>
      <c r="E705" s="9">
        <v>13000</v>
      </c>
      <c r="F705" s="5"/>
      <c r="G705" s="10"/>
      <c r="I705" s="7" t="s">
        <v>15</v>
      </c>
      <c r="J705" t="s">
        <v>16</v>
      </c>
      <c r="K705" s="8">
        <f>E705</f>
        <v>13000</v>
      </c>
    </row>
    <row r="706" spans="1:11">
      <c r="E706" s="13"/>
      <c r="F706" t="s">
        <v>26</v>
      </c>
      <c r="J706" t="s">
        <v>16</v>
      </c>
      <c r="K706" s="8">
        <f>SUM(K698:K705)</f>
        <v>2415000</v>
      </c>
    </row>
    <row r="707" spans="1:11">
      <c r="E707" s="14"/>
      <c r="F707" s="15"/>
      <c r="G707" s="15"/>
      <c r="K707" s="16"/>
    </row>
    <row r="708" spans="1:11">
      <c r="C708" t="s">
        <v>12</v>
      </c>
      <c r="D708" t="s">
        <v>27</v>
      </c>
      <c r="E708" s="4">
        <v>0</v>
      </c>
      <c r="F708" s="5"/>
      <c r="G708" s="5"/>
      <c r="I708" s="7" t="s">
        <v>15</v>
      </c>
      <c r="J708" t="s">
        <v>16</v>
      </c>
      <c r="K708" s="8">
        <f>E708</f>
        <v>0</v>
      </c>
    </row>
    <row r="709" spans="1:11">
      <c r="G709" t="s">
        <v>28</v>
      </c>
      <c r="J709" t="s">
        <v>16</v>
      </c>
      <c r="K709" s="8">
        <f>SUM(K706-K708)</f>
        <v>2415000</v>
      </c>
    </row>
    <row r="711" spans="1:11">
      <c r="A711" t="s">
        <v>29</v>
      </c>
    </row>
    <row r="712" spans="1:11">
      <c r="B712" s="17" t="s">
        <v>30</v>
      </c>
      <c r="C712" s="18"/>
      <c r="D712" s="19"/>
      <c r="E712" s="17" t="s">
        <v>31</v>
      </c>
      <c r="F712" s="19"/>
      <c r="G712" s="17" t="s">
        <v>32</v>
      </c>
      <c r="H712" s="18"/>
      <c r="I712" s="18"/>
      <c r="J712" s="19"/>
    </row>
    <row r="713" spans="1:11">
      <c r="B713" s="20"/>
      <c r="C713" s="12"/>
      <c r="D713" s="21"/>
      <c r="E713" s="20"/>
      <c r="F713" s="21"/>
      <c r="G713" s="20"/>
      <c r="H713" s="12"/>
      <c r="I713" s="12"/>
      <c r="J713" s="21"/>
    </row>
    <row r="714" spans="1:11">
      <c r="B714" s="20"/>
      <c r="C714" s="12"/>
      <c r="D714" s="21"/>
      <c r="E714" s="20"/>
      <c r="F714" s="21"/>
      <c r="G714" s="20"/>
      <c r="H714" s="12"/>
      <c r="I714" s="12"/>
      <c r="J714" s="21"/>
    </row>
    <row r="715" spans="1:11">
      <c r="B715" s="20"/>
      <c r="C715" s="12"/>
      <c r="D715" s="21"/>
      <c r="E715" s="20"/>
      <c r="F715" s="21"/>
      <c r="G715" s="20"/>
      <c r="H715" s="12"/>
      <c r="I715" s="12"/>
      <c r="J715" s="21"/>
    </row>
    <row r="716" spans="1:11">
      <c r="B716" s="20"/>
      <c r="C716" s="12"/>
      <c r="D716" s="21"/>
      <c r="E716" s="20"/>
      <c r="F716" s="21"/>
      <c r="G716" s="20"/>
      <c r="H716" s="12"/>
      <c r="I716" s="12"/>
      <c r="J716" s="21"/>
    </row>
    <row r="717" spans="1:11">
      <c r="B717" s="22" t="s">
        <v>90</v>
      </c>
      <c r="C717" s="23"/>
      <c r="D717" s="24"/>
      <c r="E717" s="25" t="s">
        <v>34</v>
      </c>
      <c r="F717" s="26"/>
      <c r="G717" s="25" t="s">
        <v>35</v>
      </c>
      <c r="H717" s="27"/>
      <c r="I717" s="27"/>
      <c r="J717" s="26"/>
    </row>
    <row r="718" spans="1:11">
      <c r="B718" s="28" t="s">
        <v>36</v>
      </c>
      <c r="C718" s="29"/>
      <c r="D718" s="30"/>
      <c r="E718" s="28" t="s">
        <v>37</v>
      </c>
      <c r="F718" s="30"/>
      <c r="G718" s="28" t="s">
        <v>38</v>
      </c>
      <c r="H718" s="29"/>
      <c r="I718" s="29"/>
      <c r="J718" s="30"/>
    </row>
    <row r="724" spans="1:11" ht="18">
      <c r="A724" s="1" t="s">
        <v>0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8">
      <c r="A725" s="1" t="s">
        <v>1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7" spans="1:11">
      <c r="A727" t="s">
        <v>2</v>
      </c>
      <c r="B727" t="s">
        <v>3</v>
      </c>
      <c r="D727" s="2" t="s">
        <v>91</v>
      </c>
      <c r="E727" s="2"/>
    </row>
    <row r="728" spans="1:11">
      <c r="A728" t="s">
        <v>5</v>
      </c>
      <c r="B728" t="s">
        <v>3</v>
      </c>
      <c r="D728" s="3" t="s">
        <v>6</v>
      </c>
      <c r="E728" s="3"/>
    </row>
    <row r="729" spans="1:11">
      <c r="A729" t="s">
        <v>7</v>
      </c>
      <c r="B729" t="s">
        <v>3</v>
      </c>
      <c r="D729" s="3" t="s">
        <v>89</v>
      </c>
      <c r="E729" s="3"/>
    </row>
    <row r="730" spans="1:11">
      <c r="A730" t="s">
        <v>9</v>
      </c>
      <c r="B730" t="s">
        <v>3</v>
      </c>
      <c r="D730" s="3" t="s">
        <v>10</v>
      </c>
      <c r="E730" s="3"/>
    </row>
    <row r="731" spans="1:11">
      <c r="G731" s="12"/>
    </row>
    <row r="732" spans="1:11">
      <c r="A732" t="s">
        <v>11</v>
      </c>
      <c r="B732" t="s">
        <v>3</v>
      </c>
      <c r="C732" t="s">
        <v>12</v>
      </c>
      <c r="D732" t="s">
        <v>13</v>
      </c>
      <c r="E732" s="4">
        <v>1500000</v>
      </c>
      <c r="F732" s="5"/>
      <c r="G732" s="5"/>
      <c r="H732" s="6" t="s">
        <v>14</v>
      </c>
      <c r="I732" s="7" t="s">
        <v>15</v>
      </c>
      <c r="J732" t="s">
        <v>16</v>
      </c>
      <c r="K732" s="8">
        <f>E732</f>
        <v>1500000</v>
      </c>
    </row>
    <row r="733" spans="1:11">
      <c r="C733" t="s">
        <v>12</v>
      </c>
      <c r="D733" t="s">
        <v>17</v>
      </c>
      <c r="E733" s="9">
        <v>9500</v>
      </c>
      <c r="F733" t="s">
        <v>18</v>
      </c>
      <c r="G733" s="10">
        <v>26</v>
      </c>
      <c r="H733" s="6" t="s">
        <v>19</v>
      </c>
      <c r="I733" s="7" t="s">
        <v>15</v>
      </c>
      <c r="J733" t="s">
        <v>16</v>
      </c>
      <c r="K733" s="11">
        <f>E733*G733</f>
        <v>247000</v>
      </c>
    </row>
    <row r="734" spans="1:11">
      <c r="C734" t="s">
        <v>12</v>
      </c>
      <c r="D734" t="s">
        <v>20</v>
      </c>
      <c r="E734" s="9">
        <v>10000</v>
      </c>
      <c r="F734" s="12" t="s">
        <v>18</v>
      </c>
      <c r="G734" s="10">
        <v>26</v>
      </c>
      <c r="H734" s="6" t="s">
        <v>19</v>
      </c>
      <c r="I734" s="7" t="s">
        <v>15</v>
      </c>
      <c r="J734" t="s">
        <v>16</v>
      </c>
      <c r="K734" s="11">
        <f>E734*G734</f>
        <v>260000</v>
      </c>
    </row>
    <row r="735" spans="1:11">
      <c r="C735" t="s">
        <v>12</v>
      </c>
      <c r="D735" t="s">
        <v>21</v>
      </c>
      <c r="E735" s="9">
        <v>0</v>
      </c>
      <c r="F735" s="5"/>
      <c r="G735" s="5"/>
      <c r="H735" s="6"/>
      <c r="I735" s="7" t="s">
        <v>15</v>
      </c>
      <c r="J735" t="s">
        <v>16</v>
      </c>
      <c r="K735" s="8">
        <f>E735</f>
        <v>0</v>
      </c>
    </row>
    <row r="736" spans="1:11">
      <c r="C736" t="s">
        <v>12</v>
      </c>
      <c r="D736" t="s">
        <v>22</v>
      </c>
      <c r="E736" s="9">
        <v>30000</v>
      </c>
      <c r="F736" t="s">
        <v>18</v>
      </c>
      <c r="G736" s="10">
        <v>4</v>
      </c>
      <c r="H736" s="6" t="s">
        <v>19</v>
      </c>
      <c r="I736" s="7" t="s">
        <v>15</v>
      </c>
      <c r="J736" t="s">
        <v>16</v>
      </c>
      <c r="K736" s="11">
        <f>E736*G736</f>
        <v>120000</v>
      </c>
    </row>
    <row r="737" spans="1:11">
      <c r="C737" t="s">
        <v>12</v>
      </c>
      <c r="D737" t="s">
        <v>23</v>
      </c>
      <c r="E737" s="9">
        <v>10000</v>
      </c>
      <c r="F737" t="s">
        <v>18</v>
      </c>
      <c r="G737" s="10">
        <v>26</v>
      </c>
      <c r="H737" s="6" t="s">
        <v>19</v>
      </c>
      <c r="I737" s="7"/>
      <c r="J737" t="s">
        <v>16</v>
      </c>
      <c r="K737" s="11">
        <f>E737*G737</f>
        <v>260000</v>
      </c>
    </row>
    <row r="738" spans="1:11">
      <c r="C738" t="s">
        <v>12</v>
      </c>
      <c r="D738" t="s">
        <v>24</v>
      </c>
      <c r="E738" s="9">
        <v>15000</v>
      </c>
      <c r="F738" s="5"/>
      <c r="G738" s="10"/>
      <c r="H738" s="6" t="s">
        <v>14</v>
      </c>
      <c r="I738" s="7"/>
      <c r="J738" t="s">
        <v>16</v>
      </c>
      <c r="K738" s="11">
        <f>E738</f>
        <v>15000</v>
      </c>
    </row>
    <row r="739" spans="1:11">
      <c r="C739" t="s">
        <v>12</v>
      </c>
      <c r="D739" t="s">
        <v>25</v>
      </c>
      <c r="E739" s="9">
        <v>18180</v>
      </c>
      <c r="F739" s="5"/>
      <c r="G739" s="10"/>
      <c r="I739" s="7" t="s">
        <v>15</v>
      </c>
      <c r="J739" t="s">
        <v>16</v>
      </c>
      <c r="K739" s="8">
        <f>E739</f>
        <v>18180</v>
      </c>
    </row>
    <row r="740" spans="1:11">
      <c r="E740" s="13"/>
      <c r="F740" t="s">
        <v>26</v>
      </c>
      <c r="J740" t="s">
        <v>16</v>
      </c>
      <c r="K740" s="8">
        <f>SUM(K732:K739)</f>
        <v>2420180</v>
      </c>
    </row>
    <row r="741" spans="1:11">
      <c r="E741" s="14"/>
      <c r="F741" s="15"/>
      <c r="G741" s="15"/>
      <c r="K741" s="16"/>
    </row>
    <row r="742" spans="1:11">
      <c r="C742" t="s">
        <v>12</v>
      </c>
      <c r="D742" t="s">
        <v>27</v>
      </c>
      <c r="E742" s="4">
        <v>0</v>
      </c>
      <c r="F742" s="5"/>
      <c r="G742" s="5"/>
      <c r="I742" s="7" t="s">
        <v>15</v>
      </c>
      <c r="J742" t="s">
        <v>16</v>
      </c>
      <c r="K742" s="8">
        <f>E742</f>
        <v>0</v>
      </c>
    </row>
    <row r="743" spans="1:11">
      <c r="G743" t="s">
        <v>28</v>
      </c>
      <c r="J743" t="s">
        <v>16</v>
      </c>
      <c r="K743" s="8">
        <f>SUM(K740-K742)</f>
        <v>2420180</v>
      </c>
    </row>
    <row r="745" spans="1:11">
      <c r="A745" t="s">
        <v>29</v>
      </c>
    </row>
    <row r="746" spans="1:11">
      <c r="B746" s="17" t="s">
        <v>30</v>
      </c>
      <c r="C746" s="18"/>
      <c r="D746" s="19"/>
      <c r="E746" s="17" t="s">
        <v>31</v>
      </c>
      <c r="F746" s="19"/>
      <c r="G746" s="17" t="s">
        <v>32</v>
      </c>
      <c r="H746" s="18"/>
      <c r="I746" s="18"/>
      <c r="J746" s="19"/>
    </row>
    <row r="747" spans="1:11">
      <c r="B747" s="20"/>
      <c r="C747" s="12"/>
      <c r="D747" s="21"/>
      <c r="E747" s="20"/>
      <c r="F747" s="21"/>
      <c r="G747" s="20"/>
      <c r="H747" s="12"/>
      <c r="I747" s="12"/>
      <c r="J747" s="21"/>
    </row>
    <row r="748" spans="1:11">
      <c r="B748" s="20"/>
      <c r="C748" s="12"/>
      <c r="D748" s="21"/>
      <c r="E748" s="20"/>
      <c r="F748" s="21"/>
      <c r="G748" s="20"/>
      <c r="H748" s="12"/>
      <c r="I748" s="12"/>
      <c r="J748" s="21"/>
    </row>
    <row r="749" spans="1:11">
      <c r="B749" s="20"/>
      <c r="C749" s="12"/>
      <c r="D749" s="21"/>
      <c r="E749" s="20"/>
      <c r="F749" s="21"/>
      <c r="G749" s="20"/>
      <c r="H749" s="12"/>
      <c r="I749" s="12"/>
      <c r="J749" s="21"/>
    </row>
    <row r="750" spans="1:11">
      <c r="B750" s="20"/>
      <c r="C750" s="12"/>
      <c r="D750" s="21"/>
      <c r="E750" s="20"/>
      <c r="F750" s="21"/>
      <c r="G750" s="20"/>
      <c r="H750" s="12"/>
      <c r="I750" s="12"/>
      <c r="J750" s="21"/>
    </row>
    <row r="751" spans="1:11">
      <c r="B751" s="22" t="s">
        <v>92</v>
      </c>
      <c r="C751" s="23"/>
      <c r="D751" s="24"/>
      <c r="E751" s="25" t="s">
        <v>34</v>
      </c>
      <c r="F751" s="26"/>
      <c r="G751" s="25" t="s">
        <v>35</v>
      </c>
      <c r="H751" s="27"/>
      <c r="I751" s="27"/>
      <c r="J751" s="26"/>
    </row>
    <row r="752" spans="1:11">
      <c r="B752" s="28" t="s">
        <v>36</v>
      </c>
      <c r="C752" s="29"/>
      <c r="D752" s="30"/>
      <c r="E752" s="28" t="s">
        <v>37</v>
      </c>
      <c r="F752" s="30"/>
      <c r="G752" s="28" t="s">
        <v>38</v>
      </c>
      <c r="H752" s="29"/>
      <c r="I752" s="29"/>
      <c r="J752" s="30"/>
    </row>
    <row r="754" spans="1:11" ht="1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8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</row>
    <row r="756" spans="1:11" ht="18">
      <c r="A756" s="1" t="s">
        <v>0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8">
      <c r="A757" s="1" t="s">
        <v>1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9" spans="1:11">
      <c r="A759" t="s">
        <v>2</v>
      </c>
      <c r="B759" t="s">
        <v>3</v>
      </c>
      <c r="D759" s="2" t="s">
        <v>93</v>
      </c>
      <c r="E759" s="2"/>
    </row>
    <row r="760" spans="1:11">
      <c r="A760" t="s">
        <v>5</v>
      </c>
      <c r="B760" t="s">
        <v>3</v>
      </c>
      <c r="D760" s="3" t="s">
        <v>6</v>
      </c>
      <c r="E760" s="3"/>
    </row>
    <row r="761" spans="1:11">
      <c r="A761" t="s">
        <v>7</v>
      </c>
      <c r="B761" t="s">
        <v>3</v>
      </c>
      <c r="D761" s="3" t="s">
        <v>89</v>
      </c>
      <c r="E761" s="3"/>
    </row>
    <row r="762" spans="1:11">
      <c r="A762" t="s">
        <v>9</v>
      </c>
      <c r="B762" t="s">
        <v>3</v>
      </c>
      <c r="D762" s="3" t="s">
        <v>10</v>
      </c>
      <c r="E762" s="3"/>
    </row>
    <row r="763" spans="1:11">
      <c r="G763" s="12"/>
    </row>
    <row r="764" spans="1:11">
      <c r="A764" t="s">
        <v>11</v>
      </c>
      <c r="B764" t="s">
        <v>3</v>
      </c>
      <c r="C764" t="s">
        <v>12</v>
      </c>
      <c r="D764" t="s">
        <v>13</v>
      </c>
      <c r="E764" s="4">
        <v>1500000</v>
      </c>
      <c r="F764" s="5"/>
      <c r="G764" s="5"/>
      <c r="H764" s="6" t="s">
        <v>14</v>
      </c>
      <c r="I764" s="7" t="s">
        <v>15</v>
      </c>
      <c r="J764" t="s">
        <v>16</v>
      </c>
      <c r="K764" s="8">
        <f>E764</f>
        <v>1500000</v>
      </c>
    </row>
    <row r="765" spans="1:11">
      <c r="C765" t="s">
        <v>12</v>
      </c>
      <c r="D765" t="s">
        <v>17</v>
      </c>
      <c r="E765" s="9">
        <v>9500</v>
      </c>
      <c r="F765" t="s">
        <v>18</v>
      </c>
      <c r="G765" s="10">
        <v>26</v>
      </c>
      <c r="H765" s="6" t="s">
        <v>19</v>
      </c>
      <c r="I765" s="7" t="s">
        <v>15</v>
      </c>
      <c r="J765" t="s">
        <v>16</v>
      </c>
      <c r="K765" s="11">
        <f>E765*G765</f>
        <v>247000</v>
      </c>
    </row>
    <row r="766" spans="1:11">
      <c r="C766" t="s">
        <v>12</v>
      </c>
      <c r="D766" t="s">
        <v>20</v>
      </c>
      <c r="E766" s="9">
        <v>10000</v>
      </c>
      <c r="F766" s="12" t="s">
        <v>18</v>
      </c>
      <c r="G766" s="10">
        <v>26</v>
      </c>
      <c r="H766" s="6" t="s">
        <v>19</v>
      </c>
      <c r="I766" s="7" t="s">
        <v>15</v>
      </c>
      <c r="J766" t="s">
        <v>16</v>
      </c>
      <c r="K766" s="11">
        <f>E766*G766</f>
        <v>260000</v>
      </c>
    </row>
    <row r="767" spans="1:11">
      <c r="C767" t="s">
        <v>12</v>
      </c>
      <c r="D767" t="s">
        <v>21</v>
      </c>
      <c r="E767" s="9">
        <v>0</v>
      </c>
      <c r="F767" s="5"/>
      <c r="G767" s="5"/>
      <c r="H767" s="6"/>
      <c r="I767" s="7" t="s">
        <v>15</v>
      </c>
      <c r="J767" t="s">
        <v>16</v>
      </c>
      <c r="K767" s="8">
        <f>E767</f>
        <v>0</v>
      </c>
    </row>
    <row r="768" spans="1:11">
      <c r="C768" t="s">
        <v>12</v>
      </c>
      <c r="D768" t="s">
        <v>22</v>
      </c>
      <c r="E768" s="9">
        <v>30000</v>
      </c>
      <c r="F768" t="s">
        <v>18</v>
      </c>
      <c r="G768" s="10">
        <v>5</v>
      </c>
      <c r="H768" s="6" t="s">
        <v>19</v>
      </c>
      <c r="I768" s="7" t="s">
        <v>15</v>
      </c>
      <c r="J768" t="s">
        <v>16</v>
      </c>
      <c r="K768" s="11">
        <f>E768*G768</f>
        <v>150000</v>
      </c>
    </row>
    <row r="769" spans="1:11">
      <c r="C769" t="s">
        <v>12</v>
      </c>
      <c r="D769" t="s">
        <v>23</v>
      </c>
      <c r="E769" s="9">
        <v>10000</v>
      </c>
      <c r="F769" t="s">
        <v>18</v>
      </c>
      <c r="G769" s="10">
        <v>26</v>
      </c>
      <c r="H769" s="6" t="s">
        <v>19</v>
      </c>
      <c r="I769" s="7"/>
      <c r="J769" t="s">
        <v>16</v>
      </c>
      <c r="K769" s="11">
        <f>E769*G769</f>
        <v>260000</v>
      </c>
    </row>
    <row r="770" spans="1:11">
      <c r="C770" t="s">
        <v>12</v>
      </c>
      <c r="D770" t="s">
        <v>24</v>
      </c>
      <c r="E770" s="9">
        <v>15000</v>
      </c>
      <c r="F770" s="5"/>
      <c r="G770" s="10"/>
      <c r="H770" s="6" t="s">
        <v>14</v>
      </c>
      <c r="I770" s="7"/>
      <c r="J770" t="s">
        <v>16</v>
      </c>
      <c r="K770" s="11">
        <f>E770</f>
        <v>15000</v>
      </c>
    </row>
    <row r="771" spans="1:11">
      <c r="C771" t="s">
        <v>12</v>
      </c>
      <c r="D771" t="s">
        <v>25</v>
      </c>
      <c r="E771" s="9">
        <v>0</v>
      </c>
      <c r="F771" s="5"/>
      <c r="G771" s="10"/>
      <c r="I771" s="7" t="s">
        <v>15</v>
      </c>
      <c r="J771" t="s">
        <v>16</v>
      </c>
      <c r="K771" s="8">
        <f>E771</f>
        <v>0</v>
      </c>
    </row>
    <row r="772" spans="1:11">
      <c r="E772" s="13"/>
      <c r="F772" t="s">
        <v>26</v>
      </c>
      <c r="J772" t="s">
        <v>16</v>
      </c>
      <c r="K772" s="8">
        <f>SUM(K764:K771)</f>
        <v>2432000</v>
      </c>
    </row>
    <row r="773" spans="1:11">
      <c r="E773" s="14"/>
      <c r="F773" s="15"/>
      <c r="G773" s="15"/>
      <c r="K773" s="16"/>
    </row>
    <row r="774" spans="1:11">
      <c r="C774" t="s">
        <v>12</v>
      </c>
      <c r="D774" t="s">
        <v>27</v>
      </c>
      <c r="E774" s="4">
        <v>0</v>
      </c>
      <c r="F774" s="5"/>
      <c r="G774" s="5"/>
      <c r="I774" s="7" t="s">
        <v>15</v>
      </c>
      <c r="J774" t="s">
        <v>16</v>
      </c>
      <c r="K774" s="8">
        <f>E774</f>
        <v>0</v>
      </c>
    </row>
    <row r="775" spans="1:11">
      <c r="G775" t="s">
        <v>28</v>
      </c>
      <c r="J775" t="s">
        <v>16</v>
      </c>
      <c r="K775" s="8">
        <f>SUM(K772-K774)</f>
        <v>2432000</v>
      </c>
    </row>
    <row r="777" spans="1:11">
      <c r="A777" t="s">
        <v>29</v>
      </c>
    </row>
    <row r="778" spans="1:11">
      <c r="B778" s="17" t="s">
        <v>30</v>
      </c>
      <c r="C778" s="18"/>
      <c r="D778" s="19"/>
      <c r="E778" s="17" t="s">
        <v>31</v>
      </c>
      <c r="F778" s="19"/>
      <c r="G778" s="17" t="s">
        <v>32</v>
      </c>
      <c r="H778" s="18"/>
      <c r="I778" s="18"/>
      <c r="J778" s="19"/>
    </row>
    <row r="779" spans="1:11">
      <c r="B779" s="20"/>
      <c r="C779" s="12"/>
      <c r="D779" s="21"/>
      <c r="E779" s="20"/>
      <c r="F779" s="21"/>
      <c r="G779" s="20"/>
      <c r="H779" s="12"/>
      <c r="I779" s="12"/>
      <c r="J779" s="21"/>
    </row>
    <row r="780" spans="1:11">
      <c r="B780" s="20"/>
      <c r="C780" s="12"/>
      <c r="D780" s="21"/>
      <c r="E780" s="20"/>
      <c r="F780" s="21"/>
      <c r="G780" s="20"/>
      <c r="H780" s="12"/>
      <c r="I780" s="12"/>
      <c r="J780" s="21"/>
    </row>
    <row r="781" spans="1:11">
      <c r="B781" s="20"/>
      <c r="C781" s="12"/>
      <c r="D781" s="21"/>
      <c r="E781" s="20"/>
      <c r="F781" s="21"/>
      <c r="G781" s="20"/>
      <c r="H781" s="12"/>
      <c r="I781" s="12"/>
      <c r="J781" s="21"/>
    </row>
    <row r="782" spans="1:11">
      <c r="B782" s="20"/>
      <c r="C782" s="12"/>
      <c r="D782" s="21"/>
      <c r="E782" s="20"/>
      <c r="F782" s="21"/>
      <c r="G782" s="20"/>
      <c r="H782" s="12"/>
      <c r="I782" s="12"/>
      <c r="J782" s="21"/>
    </row>
    <row r="783" spans="1:11">
      <c r="B783" s="22" t="s">
        <v>94</v>
      </c>
      <c r="C783" s="23"/>
      <c r="D783" s="24"/>
      <c r="E783" s="25" t="s">
        <v>34</v>
      </c>
      <c r="F783" s="26"/>
      <c r="G783" s="25" t="s">
        <v>35</v>
      </c>
      <c r="H783" s="27"/>
      <c r="I783" s="27"/>
      <c r="J783" s="26"/>
    </row>
    <row r="784" spans="1:11">
      <c r="B784" s="28" t="s">
        <v>36</v>
      </c>
      <c r="C784" s="29"/>
      <c r="D784" s="30"/>
      <c r="E784" s="28" t="s">
        <v>37</v>
      </c>
      <c r="F784" s="30"/>
      <c r="G784" s="28" t="s">
        <v>38</v>
      </c>
      <c r="H784" s="29"/>
      <c r="I784" s="29"/>
      <c r="J784" s="30"/>
    </row>
    <row r="790" spans="1:11" ht="18">
      <c r="A790" s="1" t="s">
        <v>0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8">
      <c r="A791" s="1" t="s">
        <v>1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3" spans="1:11">
      <c r="A793" t="s">
        <v>2</v>
      </c>
      <c r="B793" t="s">
        <v>3</v>
      </c>
      <c r="D793" s="2" t="s">
        <v>95</v>
      </c>
      <c r="E793" s="2"/>
    </row>
    <row r="794" spans="1:11">
      <c r="A794" t="s">
        <v>5</v>
      </c>
      <c r="B794" t="s">
        <v>3</v>
      </c>
      <c r="D794" s="3" t="s">
        <v>6</v>
      </c>
      <c r="E794" s="3"/>
    </row>
    <row r="795" spans="1:11">
      <c r="A795" t="s">
        <v>7</v>
      </c>
      <c r="B795" t="s">
        <v>3</v>
      </c>
      <c r="D795" s="3" t="s">
        <v>96</v>
      </c>
      <c r="E795" s="3"/>
    </row>
    <row r="796" spans="1:11">
      <c r="A796" t="s">
        <v>9</v>
      </c>
      <c r="B796" t="s">
        <v>3</v>
      </c>
      <c r="D796" s="3" t="s">
        <v>10</v>
      </c>
      <c r="E796" s="3"/>
    </row>
    <row r="797" spans="1:11">
      <c r="G797" s="12"/>
    </row>
    <row r="798" spans="1:11">
      <c r="A798" t="s">
        <v>11</v>
      </c>
      <c r="B798" t="s">
        <v>3</v>
      </c>
      <c r="C798" t="s">
        <v>12</v>
      </c>
      <c r="D798" t="s">
        <v>13</v>
      </c>
      <c r="E798" s="4">
        <v>1500000</v>
      </c>
      <c r="F798" s="5"/>
      <c r="G798" s="5"/>
      <c r="H798" s="6" t="s">
        <v>14</v>
      </c>
      <c r="I798" s="7" t="s">
        <v>15</v>
      </c>
      <c r="J798" t="s">
        <v>16</v>
      </c>
      <c r="K798" s="8">
        <f>E798</f>
        <v>1500000</v>
      </c>
    </row>
    <row r="799" spans="1:11">
      <c r="C799" t="s">
        <v>12</v>
      </c>
      <c r="D799" t="s">
        <v>17</v>
      </c>
      <c r="E799" s="9">
        <v>9500</v>
      </c>
      <c r="F799" t="s">
        <v>18</v>
      </c>
      <c r="G799" s="10">
        <v>26</v>
      </c>
      <c r="H799" s="6" t="s">
        <v>19</v>
      </c>
      <c r="I799" s="7" t="s">
        <v>15</v>
      </c>
      <c r="J799" t="s">
        <v>16</v>
      </c>
      <c r="K799" s="11">
        <f>E799*G799</f>
        <v>247000</v>
      </c>
    </row>
    <row r="800" spans="1:11">
      <c r="C800" t="s">
        <v>12</v>
      </c>
      <c r="D800" t="s">
        <v>20</v>
      </c>
      <c r="E800" s="9">
        <v>10000</v>
      </c>
      <c r="F800" s="12" t="s">
        <v>18</v>
      </c>
      <c r="G800" s="10">
        <v>26</v>
      </c>
      <c r="H800" s="6" t="s">
        <v>19</v>
      </c>
      <c r="I800" s="7" t="s">
        <v>15</v>
      </c>
      <c r="J800" t="s">
        <v>16</v>
      </c>
      <c r="K800" s="11">
        <f>E800*G800</f>
        <v>260000</v>
      </c>
    </row>
    <row r="801" spans="1:11">
      <c r="C801" t="s">
        <v>12</v>
      </c>
      <c r="D801" t="s">
        <v>21</v>
      </c>
      <c r="E801" s="9">
        <v>0</v>
      </c>
      <c r="F801" s="5"/>
      <c r="G801" s="5"/>
      <c r="H801" s="6"/>
      <c r="I801" s="7" t="s">
        <v>15</v>
      </c>
      <c r="J801" t="s">
        <v>16</v>
      </c>
      <c r="K801" s="8">
        <f>E801</f>
        <v>0</v>
      </c>
    </row>
    <row r="802" spans="1:11">
      <c r="C802" t="s">
        <v>12</v>
      </c>
      <c r="D802" t="s">
        <v>22</v>
      </c>
      <c r="E802" s="9">
        <v>30000</v>
      </c>
      <c r="F802" t="s">
        <v>18</v>
      </c>
      <c r="G802" s="10">
        <v>12</v>
      </c>
      <c r="H802" s="6" t="s">
        <v>19</v>
      </c>
      <c r="I802" s="7" t="s">
        <v>15</v>
      </c>
      <c r="J802" t="s">
        <v>16</v>
      </c>
      <c r="K802" s="11">
        <f>E802*G802</f>
        <v>360000</v>
      </c>
    </row>
    <row r="803" spans="1:11">
      <c r="C803" t="s">
        <v>12</v>
      </c>
      <c r="D803" t="s">
        <v>23</v>
      </c>
      <c r="E803" s="9">
        <v>10000</v>
      </c>
      <c r="F803" t="s">
        <v>18</v>
      </c>
      <c r="G803" s="10">
        <v>26</v>
      </c>
      <c r="H803" s="6" t="s">
        <v>19</v>
      </c>
      <c r="I803" s="7"/>
      <c r="J803" t="s">
        <v>16</v>
      </c>
      <c r="K803" s="11">
        <f>E803*G803</f>
        <v>260000</v>
      </c>
    </row>
    <row r="804" spans="1:11">
      <c r="C804" t="s">
        <v>12</v>
      </c>
      <c r="D804" t="s">
        <v>24</v>
      </c>
      <c r="E804" s="9">
        <v>15000</v>
      </c>
      <c r="F804" s="5"/>
      <c r="G804" s="10"/>
      <c r="H804" s="6" t="s">
        <v>14</v>
      </c>
      <c r="I804" s="7"/>
      <c r="J804" t="s">
        <v>16</v>
      </c>
      <c r="K804" s="11">
        <f>E804</f>
        <v>15000</v>
      </c>
    </row>
    <row r="805" spans="1:11">
      <c r="C805" t="s">
        <v>12</v>
      </c>
      <c r="D805" t="s">
        <v>25</v>
      </c>
      <c r="E805" s="9">
        <v>20000</v>
      </c>
      <c r="F805" s="5"/>
      <c r="G805" s="10"/>
      <c r="I805" s="7" t="s">
        <v>15</v>
      </c>
      <c r="J805" t="s">
        <v>16</v>
      </c>
      <c r="K805" s="8">
        <f>E805</f>
        <v>20000</v>
      </c>
    </row>
    <row r="806" spans="1:11">
      <c r="E806" s="13"/>
      <c r="F806" t="s">
        <v>26</v>
      </c>
      <c r="J806" t="s">
        <v>16</v>
      </c>
      <c r="K806" s="8">
        <f>SUM(K798:K805)</f>
        <v>2662000</v>
      </c>
    </row>
    <row r="807" spans="1:11">
      <c r="E807" s="14"/>
      <c r="F807" s="15"/>
      <c r="G807" s="15"/>
      <c r="K807" s="16"/>
    </row>
    <row r="808" spans="1:11">
      <c r="C808" t="s">
        <v>12</v>
      </c>
      <c r="D808" t="s">
        <v>27</v>
      </c>
      <c r="E808" s="4">
        <v>0</v>
      </c>
      <c r="F808" s="5"/>
      <c r="G808" s="5"/>
      <c r="I808" s="7" t="s">
        <v>15</v>
      </c>
      <c r="J808" t="s">
        <v>16</v>
      </c>
      <c r="K808" s="8">
        <f>E808</f>
        <v>0</v>
      </c>
    </row>
    <row r="809" spans="1:11">
      <c r="G809" t="s">
        <v>28</v>
      </c>
      <c r="J809" t="s">
        <v>16</v>
      </c>
      <c r="K809" s="8">
        <f>SUM(K806-K808)</f>
        <v>2662000</v>
      </c>
    </row>
    <row r="811" spans="1:11">
      <c r="A811" t="s">
        <v>29</v>
      </c>
    </row>
    <row r="812" spans="1:11">
      <c r="B812" s="17" t="s">
        <v>30</v>
      </c>
      <c r="C812" s="18"/>
      <c r="D812" s="19"/>
      <c r="E812" s="17" t="s">
        <v>31</v>
      </c>
      <c r="F812" s="19"/>
      <c r="G812" s="17" t="s">
        <v>32</v>
      </c>
      <c r="H812" s="18"/>
      <c r="I812" s="18"/>
      <c r="J812" s="19"/>
    </row>
    <row r="813" spans="1:11">
      <c r="B813" s="20"/>
      <c r="C813" s="12"/>
      <c r="D813" s="21"/>
      <c r="E813" s="20"/>
      <c r="F813" s="21"/>
      <c r="G813" s="20"/>
      <c r="H813" s="12"/>
      <c r="I813" s="12"/>
      <c r="J813" s="21"/>
    </row>
    <row r="814" spans="1:11">
      <c r="B814" s="20"/>
      <c r="C814" s="12"/>
      <c r="D814" s="21"/>
      <c r="E814" s="20"/>
      <c r="F814" s="21"/>
      <c r="G814" s="20"/>
      <c r="H814" s="12"/>
      <c r="I814" s="12"/>
      <c r="J814" s="21"/>
    </row>
    <row r="815" spans="1:11">
      <c r="B815" s="20"/>
      <c r="C815" s="12"/>
      <c r="D815" s="21"/>
      <c r="E815" s="20"/>
      <c r="F815" s="21"/>
      <c r="G815" s="20"/>
      <c r="H815" s="12"/>
      <c r="I815" s="12"/>
      <c r="J815" s="21"/>
    </row>
    <row r="816" spans="1:11">
      <c r="B816" s="20"/>
      <c r="C816" s="12"/>
      <c r="D816" s="21"/>
      <c r="E816" s="20"/>
      <c r="F816" s="21"/>
      <c r="G816" s="20"/>
      <c r="H816" s="12"/>
      <c r="I816" s="12"/>
      <c r="J816" s="21"/>
    </row>
    <row r="817" spans="1:11">
      <c r="B817" s="22" t="s">
        <v>97</v>
      </c>
      <c r="C817" s="23"/>
      <c r="D817" s="24"/>
      <c r="E817" s="25" t="s">
        <v>34</v>
      </c>
      <c r="F817" s="26"/>
      <c r="G817" s="25" t="s">
        <v>35</v>
      </c>
      <c r="H817" s="27"/>
      <c r="I817" s="27"/>
      <c r="J817" s="26"/>
    </row>
    <row r="818" spans="1:11">
      <c r="B818" s="28" t="s">
        <v>36</v>
      </c>
      <c r="C818" s="29"/>
      <c r="D818" s="30"/>
      <c r="E818" s="28" t="s">
        <v>37</v>
      </c>
      <c r="F818" s="30"/>
      <c r="G818" s="28" t="s">
        <v>38</v>
      </c>
      <c r="H818" s="29"/>
      <c r="I818" s="29"/>
      <c r="J818" s="30"/>
    </row>
    <row r="820" spans="1:11" ht="1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8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</row>
    <row r="822" spans="1:11" ht="18">
      <c r="A822" s="1" t="s">
        <v>0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8">
      <c r="A823" s="1" t="s">
        <v>1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5" spans="1:11">
      <c r="A825" t="s">
        <v>2</v>
      </c>
      <c r="B825" t="s">
        <v>3</v>
      </c>
      <c r="D825" s="2" t="s">
        <v>98</v>
      </c>
      <c r="E825" s="2"/>
    </row>
    <row r="826" spans="1:11">
      <c r="A826" t="s">
        <v>5</v>
      </c>
      <c r="B826" t="s">
        <v>3</v>
      </c>
      <c r="D826" s="3" t="s">
        <v>6</v>
      </c>
      <c r="E826" s="3"/>
    </row>
    <row r="827" spans="1:11">
      <c r="A827" t="s">
        <v>7</v>
      </c>
      <c r="B827" t="s">
        <v>3</v>
      </c>
      <c r="D827" s="3" t="s">
        <v>99</v>
      </c>
      <c r="E827" s="3"/>
    </row>
    <row r="828" spans="1:11">
      <c r="A828" t="s">
        <v>9</v>
      </c>
      <c r="B828" t="s">
        <v>3</v>
      </c>
      <c r="D828" s="3" t="s">
        <v>10</v>
      </c>
      <c r="E828" s="3"/>
    </row>
    <row r="829" spans="1:11">
      <c r="G829" s="12"/>
    </row>
    <row r="830" spans="1:11">
      <c r="A830" t="s">
        <v>11</v>
      </c>
      <c r="B830" t="s">
        <v>3</v>
      </c>
      <c r="C830" t="s">
        <v>12</v>
      </c>
      <c r="D830" t="s">
        <v>13</v>
      </c>
      <c r="E830" s="4">
        <v>1067625</v>
      </c>
      <c r="F830" s="5"/>
      <c r="G830" s="5"/>
      <c r="H830" s="6" t="s">
        <v>14</v>
      </c>
      <c r="I830" s="7" t="s">
        <v>15</v>
      </c>
      <c r="J830" t="s">
        <v>16</v>
      </c>
      <c r="K830" s="8">
        <f>E830</f>
        <v>1067625</v>
      </c>
    </row>
    <row r="831" spans="1:11">
      <c r="C831" t="s">
        <v>12</v>
      </c>
      <c r="D831" t="s">
        <v>17</v>
      </c>
      <c r="E831" s="9">
        <v>6000</v>
      </c>
      <c r="F831" t="s">
        <v>18</v>
      </c>
      <c r="G831" s="10">
        <v>26</v>
      </c>
      <c r="H831" s="6" t="s">
        <v>19</v>
      </c>
      <c r="I831" s="7" t="s">
        <v>15</v>
      </c>
      <c r="J831" t="s">
        <v>16</v>
      </c>
      <c r="K831" s="11">
        <f>E831*G831</f>
        <v>156000</v>
      </c>
    </row>
    <row r="832" spans="1:11">
      <c r="C832" t="s">
        <v>12</v>
      </c>
      <c r="D832" t="s">
        <v>20</v>
      </c>
      <c r="E832" s="9">
        <v>8000</v>
      </c>
      <c r="F832" s="12" t="s">
        <v>18</v>
      </c>
      <c r="G832" s="10">
        <v>26</v>
      </c>
      <c r="H832" s="6" t="s">
        <v>19</v>
      </c>
      <c r="I832" s="7" t="s">
        <v>15</v>
      </c>
      <c r="J832" t="s">
        <v>16</v>
      </c>
      <c r="K832" s="11">
        <f>E832*G832</f>
        <v>208000</v>
      </c>
    </row>
    <row r="833" spans="1:11">
      <c r="C833" t="s">
        <v>12</v>
      </c>
      <c r="D833" t="s">
        <v>21</v>
      </c>
      <c r="E833" s="9">
        <v>0</v>
      </c>
      <c r="F833" s="5"/>
      <c r="G833" s="5"/>
      <c r="H833" s="6"/>
      <c r="I833" s="7" t="s">
        <v>15</v>
      </c>
      <c r="J833" t="s">
        <v>16</v>
      </c>
      <c r="K833" s="8">
        <f>E833</f>
        <v>0</v>
      </c>
    </row>
    <row r="834" spans="1:11">
      <c r="C834" t="s">
        <v>12</v>
      </c>
      <c r="D834" t="s">
        <v>22</v>
      </c>
      <c r="E834" s="9">
        <v>30000</v>
      </c>
      <c r="F834" t="s">
        <v>18</v>
      </c>
      <c r="G834" s="10">
        <v>4</v>
      </c>
      <c r="H834" s="6" t="s">
        <v>19</v>
      </c>
      <c r="I834" s="7" t="s">
        <v>15</v>
      </c>
      <c r="J834" t="s">
        <v>16</v>
      </c>
      <c r="K834" s="11">
        <f>E834*G834</f>
        <v>120000</v>
      </c>
    </row>
    <row r="835" spans="1:11">
      <c r="C835" t="s">
        <v>12</v>
      </c>
      <c r="D835" t="s">
        <v>23</v>
      </c>
      <c r="E835" s="9">
        <v>10000</v>
      </c>
      <c r="F835" t="s">
        <v>18</v>
      </c>
      <c r="G835" s="10">
        <v>26</v>
      </c>
      <c r="H835" s="6" t="s">
        <v>19</v>
      </c>
      <c r="I835" s="7"/>
      <c r="J835" t="s">
        <v>16</v>
      </c>
      <c r="K835" s="11">
        <f>E835*G835</f>
        <v>260000</v>
      </c>
    </row>
    <row r="836" spans="1:11">
      <c r="C836" t="s">
        <v>12</v>
      </c>
      <c r="D836" t="s">
        <v>24</v>
      </c>
      <c r="E836" s="9">
        <v>15000</v>
      </c>
      <c r="F836" s="5"/>
      <c r="G836" s="10"/>
      <c r="H836" s="6" t="s">
        <v>14</v>
      </c>
      <c r="I836" s="7"/>
      <c r="J836" t="s">
        <v>16</v>
      </c>
      <c r="K836" s="8">
        <f>E836</f>
        <v>15000</v>
      </c>
    </row>
    <row r="837" spans="1:11">
      <c r="C837" t="s">
        <v>12</v>
      </c>
      <c r="D837" t="s">
        <v>25</v>
      </c>
      <c r="E837" s="9">
        <v>27300</v>
      </c>
      <c r="F837" s="5"/>
      <c r="G837" s="10"/>
      <c r="I837" s="7" t="s">
        <v>15</v>
      </c>
      <c r="J837" t="s">
        <v>16</v>
      </c>
      <c r="K837" s="8">
        <f>E837</f>
        <v>27300</v>
      </c>
    </row>
    <row r="838" spans="1:11">
      <c r="E838" s="13"/>
      <c r="F838" t="s">
        <v>26</v>
      </c>
      <c r="J838" t="s">
        <v>16</v>
      </c>
      <c r="K838" s="8">
        <f>SUM(K830:K837)</f>
        <v>1853925</v>
      </c>
    </row>
    <row r="839" spans="1:11">
      <c r="E839" s="14"/>
      <c r="F839" s="15"/>
      <c r="G839" s="15"/>
      <c r="K839" s="16"/>
    </row>
    <row r="840" spans="1:11">
      <c r="C840" t="s">
        <v>12</v>
      </c>
      <c r="D840" t="s">
        <v>27</v>
      </c>
      <c r="E840" s="4">
        <v>0</v>
      </c>
      <c r="F840" s="5"/>
      <c r="G840" s="5"/>
      <c r="I840" s="7" t="s">
        <v>15</v>
      </c>
      <c r="J840" t="s">
        <v>16</v>
      </c>
      <c r="K840" s="8">
        <f>E840</f>
        <v>0</v>
      </c>
    </row>
    <row r="841" spans="1:11">
      <c r="G841" t="s">
        <v>28</v>
      </c>
      <c r="J841" t="s">
        <v>16</v>
      </c>
      <c r="K841" s="8">
        <f>SUM(K838-K840)</f>
        <v>1853925</v>
      </c>
    </row>
    <row r="843" spans="1:11">
      <c r="A843" t="s">
        <v>29</v>
      </c>
    </row>
    <row r="844" spans="1:11">
      <c r="B844" s="17" t="s">
        <v>30</v>
      </c>
      <c r="C844" s="18"/>
      <c r="D844" s="19"/>
      <c r="E844" s="17" t="s">
        <v>31</v>
      </c>
      <c r="F844" s="19"/>
      <c r="G844" s="17" t="s">
        <v>32</v>
      </c>
      <c r="H844" s="18"/>
      <c r="I844" s="18"/>
      <c r="J844" s="19"/>
    </row>
    <row r="845" spans="1:11">
      <c r="B845" s="20"/>
      <c r="C845" s="12"/>
      <c r="D845" s="21"/>
      <c r="E845" s="20"/>
      <c r="F845" s="21"/>
      <c r="G845" s="20"/>
      <c r="H845" s="12"/>
      <c r="I845" s="12"/>
      <c r="J845" s="21"/>
    </row>
    <row r="846" spans="1:11">
      <c r="B846" s="20"/>
      <c r="C846" s="12"/>
      <c r="D846" s="21"/>
      <c r="E846" s="20"/>
      <c r="F846" s="21"/>
      <c r="G846" s="20"/>
      <c r="H846" s="12"/>
      <c r="I846" s="12"/>
      <c r="J846" s="21"/>
    </row>
    <row r="847" spans="1:11">
      <c r="B847" s="20"/>
      <c r="C847" s="12"/>
      <c r="D847" s="21"/>
      <c r="E847" s="20"/>
      <c r="F847" s="21"/>
      <c r="G847" s="20"/>
      <c r="H847" s="12"/>
      <c r="I847" s="12"/>
      <c r="J847" s="21"/>
    </row>
    <row r="848" spans="1:11">
      <c r="B848" s="20"/>
      <c r="C848" s="12"/>
      <c r="D848" s="21"/>
      <c r="E848" s="20"/>
      <c r="F848" s="21"/>
      <c r="G848" s="20"/>
      <c r="H848" s="12"/>
      <c r="I848" s="12"/>
      <c r="J848" s="21"/>
    </row>
    <row r="849" spans="1:11">
      <c r="B849" s="22" t="s">
        <v>100</v>
      </c>
      <c r="C849" s="23"/>
      <c r="D849" s="24"/>
      <c r="E849" s="25" t="s">
        <v>34</v>
      </c>
      <c r="F849" s="26"/>
      <c r="G849" s="25" t="s">
        <v>35</v>
      </c>
      <c r="H849" s="27"/>
      <c r="I849" s="27"/>
      <c r="J849" s="26"/>
    </row>
    <row r="850" spans="1:11">
      <c r="B850" s="28" t="s">
        <v>36</v>
      </c>
      <c r="C850" s="29"/>
      <c r="D850" s="30"/>
      <c r="E850" s="28" t="s">
        <v>37</v>
      </c>
      <c r="F850" s="30"/>
      <c r="G850" s="28" t="s">
        <v>38</v>
      </c>
      <c r="H850" s="29"/>
      <c r="I850" s="29"/>
      <c r="J850" s="30"/>
    </row>
    <row r="856" spans="1:11" ht="18">
      <c r="A856" s="1" t="s">
        <v>0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8">
      <c r="A857" s="1" t="s">
        <v>1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9" spans="1:11">
      <c r="A859" t="s">
        <v>2</v>
      </c>
      <c r="B859" t="s">
        <v>3</v>
      </c>
      <c r="D859" s="2" t="s">
        <v>101</v>
      </c>
      <c r="E859" s="2"/>
    </row>
    <row r="860" spans="1:11">
      <c r="A860" t="s">
        <v>5</v>
      </c>
      <c r="B860" t="s">
        <v>3</v>
      </c>
      <c r="D860" s="3" t="s">
        <v>6</v>
      </c>
      <c r="E860" s="3"/>
    </row>
    <row r="861" spans="1:11">
      <c r="A861" t="s">
        <v>7</v>
      </c>
      <c r="B861" t="s">
        <v>3</v>
      </c>
      <c r="D861" s="3" t="s">
        <v>99</v>
      </c>
      <c r="E861" s="3"/>
    </row>
    <row r="862" spans="1:11">
      <c r="A862" t="s">
        <v>9</v>
      </c>
      <c r="B862" t="s">
        <v>3</v>
      </c>
      <c r="D862" s="3" t="s">
        <v>10</v>
      </c>
      <c r="E862" s="3"/>
    </row>
    <row r="863" spans="1:11">
      <c r="G863" s="12"/>
    </row>
    <row r="864" spans="1:11">
      <c r="A864" t="s">
        <v>11</v>
      </c>
      <c r="B864" t="s">
        <v>3</v>
      </c>
      <c r="C864" t="s">
        <v>12</v>
      </c>
      <c r="D864" t="s">
        <v>13</v>
      </c>
      <c r="E864" s="4">
        <v>1067625</v>
      </c>
      <c r="F864" s="5"/>
      <c r="G864" s="5"/>
      <c r="H864" s="6" t="s">
        <v>14</v>
      </c>
      <c r="I864" s="7" t="s">
        <v>15</v>
      </c>
      <c r="J864" t="s">
        <v>16</v>
      </c>
      <c r="K864" s="8">
        <f>E864</f>
        <v>1067625</v>
      </c>
    </row>
    <row r="865" spans="1:11">
      <c r="C865" t="s">
        <v>12</v>
      </c>
      <c r="D865" t="s">
        <v>17</v>
      </c>
      <c r="E865" s="9">
        <v>6000</v>
      </c>
      <c r="F865" t="s">
        <v>18</v>
      </c>
      <c r="G865" s="10">
        <v>26</v>
      </c>
      <c r="H865" s="6" t="s">
        <v>19</v>
      </c>
      <c r="I865" s="7" t="s">
        <v>15</v>
      </c>
      <c r="J865" t="s">
        <v>16</v>
      </c>
      <c r="K865" s="11">
        <f>E865*G865</f>
        <v>156000</v>
      </c>
    </row>
    <row r="866" spans="1:11">
      <c r="C866" t="s">
        <v>12</v>
      </c>
      <c r="D866" t="s">
        <v>20</v>
      </c>
      <c r="E866" s="9">
        <v>8000</v>
      </c>
      <c r="F866" s="12" t="s">
        <v>18</v>
      </c>
      <c r="G866" s="10">
        <v>26</v>
      </c>
      <c r="H866" s="6" t="s">
        <v>19</v>
      </c>
      <c r="I866" s="7" t="s">
        <v>15</v>
      </c>
      <c r="J866" t="s">
        <v>16</v>
      </c>
      <c r="K866" s="11">
        <f>E866*G866</f>
        <v>208000</v>
      </c>
    </row>
    <row r="867" spans="1:11">
      <c r="C867" t="s">
        <v>12</v>
      </c>
      <c r="D867" t="s">
        <v>21</v>
      </c>
      <c r="E867" s="9">
        <v>0</v>
      </c>
      <c r="F867" s="5"/>
      <c r="G867" s="5"/>
      <c r="H867" s="6"/>
      <c r="I867" s="7" t="s">
        <v>15</v>
      </c>
      <c r="J867" t="s">
        <v>16</v>
      </c>
      <c r="K867" s="8">
        <f>E867</f>
        <v>0</v>
      </c>
    </row>
    <row r="868" spans="1:11">
      <c r="C868" t="s">
        <v>12</v>
      </c>
      <c r="D868" t="s">
        <v>22</v>
      </c>
      <c r="E868" s="9">
        <v>30000</v>
      </c>
      <c r="F868" t="s">
        <v>18</v>
      </c>
      <c r="G868" s="10">
        <v>5</v>
      </c>
      <c r="H868" s="6" t="s">
        <v>19</v>
      </c>
      <c r="I868" s="7" t="s">
        <v>15</v>
      </c>
      <c r="J868" t="s">
        <v>16</v>
      </c>
      <c r="K868" s="11">
        <f>E868*G868</f>
        <v>150000</v>
      </c>
    </row>
    <row r="869" spans="1:11">
      <c r="C869" t="s">
        <v>12</v>
      </c>
      <c r="D869" t="s">
        <v>23</v>
      </c>
      <c r="E869" s="9">
        <v>10000</v>
      </c>
      <c r="F869" t="s">
        <v>18</v>
      </c>
      <c r="G869" s="10">
        <v>26</v>
      </c>
      <c r="H869" s="6" t="s">
        <v>19</v>
      </c>
      <c r="I869" s="7"/>
      <c r="J869" t="s">
        <v>16</v>
      </c>
      <c r="K869" s="11">
        <f>E869*G869</f>
        <v>260000</v>
      </c>
    </row>
    <row r="870" spans="1:11">
      <c r="C870" t="s">
        <v>12</v>
      </c>
      <c r="D870" t="s">
        <v>24</v>
      </c>
      <c r="E870" s="9">
        <v>15000</v>
      </c>
      <c r="F870" s="5"/>
      <c r="G870" s="10"/>
      <c r="H870" s="6" t="s">
        <v>14</v>
      </c>
      <c r="I870" s="7"/>
      <c r="J870" t="s">
        <v>16</v>
      </c>
      <c r="K870" s="8">
        <f>E870</f>
        <v>15000</v>
      </c>
    </row>
    <row r="871" spans="1:11">
      <c r="C871" t="s">
        <v>12</v>
      </c>
      <c r="D871" t="s">
        <v>25</v>
      </c>
      <c r="E871" s="9">
        <v>0</v>
      </c>
      <c r="F871" s="5"/>
      <c r="G871" s="10"/>
      <c r="I871" s="7" t="s">
        <v>15</v>
      </c>
      <c r="J871" t="s">
        <v>16</v>
      </c>
      <c r="K871" s="8">
        <f>E871</f>
        <v>0</v>
      </c>
    </row>
    <row r="872" spans="1:11">
      <c r="E872" s="13"/>
      <c r="F872" t="s">
        <v>26</v>
      </c>
      <c r="J872" t="s">
        <v>16</v>
      </c>
      <c r="K872" s="8">
        <f>SUM(K864:K871)</f>
        <v>1856625</v>
      </c>
    </row>
    <row r="873" spans="1:11">
      <c r="E873" s="14"/>
      <c r="F873" s="15"/>
      <c r="G873" s="15"/>
      <c r="K873" s="16"/>
    </row>
    <row r="874" spans="1:11">
      <c r="C874" t="s">
        <v>12</v>
      </c>
      <c r="D874" t="s">
        <v>27</v>
      </c>
      <c r="E874" s="4">
        <v>0</v>
      </c>
      <c r="F874" s="5"/>
      <c r="G874" s="5"/>
      <c r="I874" s="7" t="s">
        <v>15</v>
      </c>
      <c r="J874" t="s">
        <v>16</v>
      </c>
      <c r="K874" s="8">
        <f>E874</f>
        <v>0</v>
      </c>
    </row>
    <row r="875" spans="1:11">
      <c r="G875" t="s">
        <v>28</v>
      </c>
      <c r="J875" t="s">
        <v>16</v>
      </c>
      <c r="K875" s="8">
        <f>SUM(K872-K874)</f>
        <v>1856625</v>
      </c>
    </row>
    <row r="877" spans="1:11">
      <c r="A877" t="s">
        <v>29</v>
      </c>
    </row>
    <row r="878" spans="1:11">
      <c r="B878" s="17" t="s">
        <v>30</v>
      </c>
      <c r="C878" s="18"/>
      <c r="D878" s="19"/>
      <c r="E878" s="17" t="s">
        <v>31</v>
      </c>
      <c r="F878" s="19"/>
      <c r="G878" s="17" t="s">
        <v>32</v>
      </c>
      <c r="H878" s="18"/>
      <c r="I878" s="18"/>
      <c r="J878" s="19"/>
    </row>
    <row r="879" spans="1:11">
      <c r="B879" s="20"/>
      <c r="C879" s="12"/>
      <c r="D879" s="21"/>
      <c r="E879" s="20"/>
      <c r="F879" s="21"/>
      <c r="G879" s="20"/>
      <c r="H879" s="12"/>
      <c r="I879" s="12"/>
      <c r="J879" s="21"/>
    </row>
    <row r="880" spans="1:11">
      <c r="B880" s="20"/>
      <c r="C880" s="12"/>
      <c r="D880" s="21"/>
      <c r="E880" s="20"/>
      <c r="F880" s="21"/>
      <c r="G880" s="20"/>
      <c r="H880" s="12"/>
      <c r="I880" s="12"/>
      <c r="J880" s="21"/>
    </row>
    <row r="881" spans="1:11">
      <c r="B881" s="20"/>
      <c r="C881" s="12"/>
      <c r="D881" s="21"/>
      <c r="E881" s="20"/>
      <c r="F881" s="21"/>
      <c r="G881" s="20"/>
      <c r="H881" s="12"/>
      <c r="I881" s="12"/>
      <c r="J881" s="21"/>
    </row>
    <row r="882" spans="1:11">
      <c r="B882" s="20"/>
      <c r="C882" s="12"/>
      <c r="D882" s="21"/>
      <c r="E882" s="20"/>
      <c r="F882" s="21"/>
      <c r="G882" s="20"/>
      <c r="H882" s="12"/>
      <c r="I882" s="12"/>
      <c r="J882" s="21"/>
    </row>
    <row r="883" spans="1:11">
      <c r="B883" s="22" t="s">
        <v>102</v>
      </c>
      <c r="C883" s="23"/>
      <c r="D883" s="24"/>
      <c r="E883" s="25" t="s">
        <v>34</v>
      </c>
      <c r="F883" s="26"/>
      <c r="G883" s="25" t="s">
        <v>35</v>
      </c>
      <c r="H883" s="27"/>
      <c r="I883" s="27"/>
      <c r="J883" s="26"/>
    </row>
    <row r="884" spans="1:11">
      <c r="B884" s="28" t="s">
        <v>36</v>
      </c>
      <c r="C884" s="29"/>
      <c r="D884" s="30"/>
      <c r="E884" s="28" t="s">
        <v>37</v>
      </c>
      <c r="F884" s="30"/>
      <c r="G884" s="28" t="s">
        <v>38</v>
      </c>
      <c r="H884" s="29"/>
      <c r="I884" s="29"/>
      <c r="J884" s="30"/>
    </row>
    <row r="886" spans="1:11" ht="1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8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</row>
    <row r="888" spans="1:11" ht="18">
      <c r="A888" s="1" t="s">
        <v>0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8">
      <c r="A889" s="1" t="s">
        <v>1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1" spans="1:11">
      <c r="A891" t="s">
        <v>2</v>
      </c>
      <c r="B891" t="s">
        <v>3</v>
      </c>
      <c r="D891" s="2" t="s">
        <v>103</v>
      </c>
      <c r="E891" s="2"/>
    </row>
    <row r="892" spans="1:11">
      <c r="A892" t="s">
        <v>5</v>
      </c>
      <c r="B892" t="s">
        <v>3</v>
      </c>
      <c r="D892" s="3" t="s">
        <v>6</v>
      </c>
      <c r="E892" s="3"/>
    </row>
    <row r="893" spans="1:11">
      <c r="A893" t="s">
        <v>7</v>
      </c>
      <c r="B893" t="s">
        <v>3</v>
      </c>
      <c r="D893" s="3" t="s">
        <v>104</v>
      </c>
      <c r="E893" s="3"/>
    </row>
    <row r="894" spans="1:11">
      <c r="A894" t="s">
        <v>9</v>
      </c>
      <c r="B894" t="s">
        <v>3</v>
      </c>
      <c r="D894" s="3" t="s">
        <v>10</v>
      </c>
      <c r="E894" s="3"/>
    </row>
    <row r="895" spans="1:11">
      <c r="G895" s="12"/>
    </row>
    <row r="896" spans="1:11">
      <c r="A896" t="s">
        <v>11</v>
      </c>
      <c r="B896" t="s">
        <v>3</v>
      </c>
      <c r="C896" t="s">
        <v>12</v>
      </c>
      <c r="D896" t="s">
        <v>13</v>
      </c>
      <c r="E896" s="4">
        <v>1067625</v>
      </c>
      <c r="F896" s="5"/>
      <c r="G896" s="5"/>
      <c r="H896" s="6" t="s">
        <v>14</v>
      </c>
      <c r="I896" s="7" t="s">
        <v>15</v>
      </c>
      <c r="J896" t="s">
        <v>16</v>
      </c>
      <c r="K896" s="8">
        <f>E896</f>
        <v>1067625</v>
      </c>
    </row>
    <row r="897" spans="1:11">
      <c r="C897" t="s">
        <v>12</v>
      </c>
      <c r="D897" t="s">
        <v>17</v>
      </c>
      <c r="E897" s="9">
        <v>6000</v>
      </c>
      <c r="F897" t="s">
        <v>18</v>
      </c>
      <c r="G897" s="10">
        <v>25</v>
      </c>
      <c r="H897" s="6" t="s">
        <v>19</v>
      </c>
      <c r="I897" s="7" t="s">
        <v>15</v>
      </c>
      <c r="J897" t="s">
        <v>16</v>
      </c>
      <c r="K897" s="11">
        <f>E897*G897</f>
        <v>150000</v>
      </c>
    </row>
    <row r="898" spans="1:11">
      <c r="C898" t="s">
        <v>12</v>
      </c>
      <c r="D898" t="s">
        <v>20</v>
      </c>
      <c r="E898" s="9">
        <v>8000</v>
      </c>
      <c r="F898" s="12" t="s">
        <v>18</v>
      </c>
      <c r="G898" s="10">
        <v>25</v>
      </c>
      <c r="H898" s="6" t="s">
        <v>19</v>
      </c>
      <c r="I898" s="7" t="s">
        <v>15</v>
      </c>
      <c r="J898" t="s">
        <v>16</v>
      </c>
      <c r="K898" s="11">
        <f>E898*G898</f>
        <v>200000</v>
      </c>
    </row>
    <row r="899" spans="1:11">
      <c r="C899" t="s">
        <v>12</v>
      </c>
      <c r="D899" t="s">
        <v>21</v>
      </c>
      <c r="E899" s="9">
        <v>0</v>
      </c>
      <c r="F899" s="5"/>
      <c r="G899" s="5"/>
      <c r="H899" s="6"/>
      <c r="I899" s="7" t="s">
        <v>15</v>
      </c>
      <c r="J899" t="s">
        <v>16</v>
      </c>
      <c r="K899" s="8">
        <f>E899</f>
        <v>0</v>
      </c>
    </row>
    <row r="900" spans="1:11">
      <c r="C900" t="s">
        <v>12</v>
      </c>
      <c r="D900" t="s">
        <v>22</v>
      </c>
      <c r="E900" s="9">
        <v>30000</v>
      </c>
      <c r="F900" t="s">
        <v>18</v>
      </c>
      <c r="G900" s="10">
        <v>0</v>
      </c>
      <c r="H900" s="6" t="s">
        <v>19</v>
      </c>
      <c r="I900" s="7" t="s">
        <v>15</v>
      </c>
      <c r="J900" t="s">
        <v>16</v>
      </c>
      <c r="K900" s="11">
        <f>E900*G900</f>
        <v>0</v>
      </c>
    </row>
    <row r="901" spans="1:11">
      <c r="C901" t="s">
        <v>12</v>
      </c>
      <c r="D901" t="s">
        <v>23</v>
      </c>
      <c r="E901" s="9">
        <v>10000</v>
      </c>
      <c r="F901" t="s">
        <v>18</v>
      </c>
      <c r="G901" s="10">
        <v>25</v>
      </c>
      <c r="H901" s="6" t="s">
        <v>19</v>
      </c>
      <c r="I901" s="7"/>
      <c r="J901" t="s">
        <v>16</v>
      </c>
      <c r="K901" s="11">
        <f>E901*G901</f>
        <v>250000</v>
      </c>
    </row>
    <row r="902" spans="1:11">
      <c r="C902" t="s">
        <v>12</v>
      </c>
      <c r="D902" t="s">
        <v>24</v>
      </c>
      <c r="E902" s="9">
        <v>15000</v>
      </c>
      <c r="F902" s="5"/>
      <c r="G902" s="10"/>
      <c r="H902" s="6" t="s">
        <v>14</v>
      </c>
      <c r="I902" s="7"/>
      <c r="J902" t="s">
        <v>16</v>
      </c>
      <c r="K902" s="8">
        <f>E902</f>
        <v>15000</v>
      </c>
    </row>
    <row r="903" spans="1:11">
      <c r="C903" t="s">
        <v>12</v>
      </c>
      <c r="D903" t="s">
        <v>25</v>
      </c>
      <c r="E903" s="9">
        <f>(7500+3700+7300+20000)</f>
        <v>38500</v>
      </c>
      <c r="F903" s="5"/>
      <c r="G903" s="10"/>
      <c r="I903" s="7" t="s">
        <v>15</v>
      </c>
      <c r="J903" t="s">
        <v>16</v>
      </c>
      <c r="K903" s="8">
        <f>E903</f>
        <v>38500</v>
      </c>
    </row>
    <row r="904" spans="1:11">
      <c r="E904" s="13"/>
      <c r="F904" t="s">
        <v>26</v>
      </c>
      <c r="J904" t="s">
        <v>16</v>
      </c>
      <c r="K904" s="8">
        <f>SUM(K896:K903)</f>
        <v>1721125</v>
      </c>
    </row>
    <row r="905" spans="1:11">
      <c r="E905" s="14"/>
      <c r="F905" s="15"/>
      <c r="G905" s="15"/>
      <c r="K905" s="16"/>
    </row>
    <row r="906" spans="1:11">
      <c r="C906" t="s">
        <v>12</v>
      </c>
      <c r="D906" t="s">
        <v>27</v>
      </c>
      <c r="E906" s="4">
        <v>0</v>
      </c>
      <c r="F906" s="5"/>
      <c r="G906" s="5"/>
      <c r="I906" s="7" t="s">
        <v>15</v>
      </c>
      <c r="J906" t="s">
        <v>16</v>
      </c>
      <c r="K906" s="8">
        <f>E906</f>
        <v>0</v>
      </c>
    </row>
    <row r="907" spans="1:11">
      <c r="G907" t="s">
        <v>28</v>
      </c>
      <c r="J907" t="s">
        <v>16</v>
      </c>
      <c r="K907" s="8">
        <f>SUM(K904-K906)</f>
        <v>1721125</v>
      </c>
    </row>
    <row r="909" spans="1:11">
      <c r="A909" t="s">
        <v>29</v>
      </c>
    </row>
    <row r="910" spans="1:11">
      <c r="B910" s="17" t="s">
        <v>30</v>
      </c>
      <c r="C910" s="18"/>
      <c r="D910" s="19"/>
      <c r="E910" s="17" t="s">
        <v>31</v>
      </c>
      <c r="F910" s="19"/>
      <c r="G910" s="17" t="s">
        <v>32</v>
      </c>
      <c r="H910" s="18"/>
      <c r="I910" s="18"/>
      <c r="J910" s="19"/>
    </row>
    <row r="911" spans="1:11">
      <c r="B911" s="20"/>
      <c r="C911" s="12"/>
      <c r="D911" s="21"/>
      <c r="E911" s="20"/>
      <c r="F911" s="21"/>
      <c r="G911" s="20"/>
      <c r="H911" s="12"/>
      <c r="I911" s="12"/>
      <c r="J911" s="21"/>
    </row>
    <row r="912" spans="1:11">
      <c r="B912" s="20"/>
      <c r="C912" s="12"/>
      <c r="D912" s="21"/>
      <c r="E912" s="20"/>
      <c r="F912" s="21"/>
      <c r="G912" s="20"/>
      <c r="H912" s="12"/>
      <c r="I912" s="12"/>
      <c r="J912" s="21"/>
    </row>
    <row r="913" spans="1:11">
      <c r="B913" s="20"/>
      <c r="C913" s="12"/>
      <c r="D913" s="21"/>
      <c r="E913" s="20"/>
      <c r="F913" s="21"/>
      <c r="G913" s="20"/>
      <c r="H913" s="12"/>
      <c r="I913" s="12"/>
      <c r="J913" s="21"/>
    </row>
    <row r="914" spans="1:11">
      <c r="B914" s="20"/>
      <c r="C914" s="12"/>
      <c r="D914" s="21"/>
      <c r="E914" s="20"/>
      <c r="F914" s="21"/>
      <c r="G914" s="20"/>
      <c r="H914" s="12"/>
      <c r="I914" s="12"/>
      <c r="J914" s="21"/>
    </row>
    <row r="915" spans="1:11">
      <c r="B915" s="22" t="s">
        <v>105</v>
      </c>
      <c r="C915" s="23"/>
      <c r="D915" s="24"/>
      <c r="E915" s="25" t="s">
        <v>34</v>
      </c>
      <c r="F915" s="26"/>
      <c r="G915" s="25" t="s">
        <v>35</v>
      </c>
      <c r="H915" s="27"/>
      <c r="I915" s="27"/>
      <c r="J915" s="26"/>
    </row>
    <row r="916" spans="1:11">
      <c r="B916" s="28" t="s">
        <v>36</v>
      </c>
      <c r="C916" s="29"/>
      <c r="D916" s="30"/>
      <c r="E916" s="28" t="s">
        <v>37</v>
      </c>
      <c r="F916" s="30"/>
      <c r="G916" s="28" t="s">
        <v>38</v>
      </c>
      <c r="H916" s="29"/>
      <c r="I916" s="29"/>
      <c r="J916" s="30"/>
    </row>
    <row r="922" spans="1:11" ht="18">
      <c r="A922" s="1" t="s">
        <v>0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8">
      <c r="A923" s="1" t="s">
        <v>1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5" spans="1:11">
      <c r="A925" t="s">
        <v>2</v>
      </c>
      <c r="B925" t="s">
        <v>3</v>
      </c>
      <c r="D925" s="2" t="s">
        <v>106</v>
      </c>
      <c r="E925" s="2"/>
    </row>
    <row r="926" spans="1:11">
      <c r="A926" t="s">
        <v>5</v>
      </c>
      <c r="B926" t="s">
        <v>3</v>
      </c>
      <c r="D926" s="3" t="s">
        <v>6</v>
      </c>
      <c r="E926" s="3"/>
    </row>
    <row r="927" spans="1:11">
      <c r="A927" t="s">
        <v>7</v>
      </c>
      <c r="B927" t="s">
        <v>3</v>
      </c>
      <c r="D927" s="3" t="s">
        <v>104</v>
      </c>
      <c r="E927" s="3"/>
    </row>
    <row r="928" spans="1:11">
      <c r="A928" t="s">
        <v>9</v>
      </c>
      <c r="B928" t="s">
        <v>3</v>
      </c>
      <c r="D928" s="3" t="s">
        <v>10</v>
      </c>
      <c r="E928" s="3"/>
    </row>
    <row r="929" spans="1:11">
      <c r="G929" s="12"/>
    </row>
    <row r="930" spans="1:11">
      <c r="A930" t="s">
        <v>11</v>
      </c>
      <c r="B930" t="s">
        <v>3</v>
      </c>
      <c r="C930" t="s">
        <v>12</v>
      </c>
      <c r="D930" t="s">
        <v>13</v>
      </c>
      <c r="E930" s="4">
        <v>1067625</v>
      </c>
      <c r="F930" s="5"/>
      <c r="G930" s="5"/>
      <c r="H930" s="6" t="s">
        <v>14</v>
      </c>
      <c r="I930" s="7" t="s">
        <v>15</v>
      </c>
      <c r="J930" t="s">
        <v>16</v>
      </c>
      <c r="K930" s="8">
        <f>E930</f>
        <v>1067625</v>
      </c>
    </row>
    <row r="931" spans="1:11">
      <c r="C931" t="s">
        <v>12</v>
      </c>
      <c r="D931" t="s">
        <v>17</v>
      </c>
      <c r="E931" s="9">
        <v>6000</v>
      </c>
      <c r="F931" t="s">
        <v>18</v>
      </c>
      <c r="G931" s="10">
        <v>24</v>
      </c>
      <c r="H931" s="6" t="s">
        <v>19</v>
      </c>
      <c r="I931" s="7" t="s">
        <v>15</v>
      </c>
      <c r="J931" t="s">
        <v>16</v>
      </c>
      <c r="K931" s="11">
        <f>E931*G931</f>
        <v>144000</v>
      </c>
    </row>
    <row r="932" spans="1:11">
      <c r="C932" t="s">
        <v>12</v>
      </c>
      <c r="D932" t="s">
        <v>20</v>
      </c>
      <c r="E932" s="9">
        <v>8000</v>
      </c>
      <c r="F932" s="12" t="s">
        <v>18</v>
      </c>
      <c r="G932" s="10">
        <v>24</v>
      </c>
      <c r="H932" s="6" t="s">
        <v>19</v>
      </c>
      <c r="I932" s="7" t="s">
        <v>15</v>
      </c>
      <c r="J932" t="s">
        <v>16</v>
      </c>
      <c r="K932" s="11">
        <f>E932*G932</f>
        <v>192000</v>
      </c>
    </row>
    <row r="933" spans="1:11">
      <c r="C933" t="s">
        <v>12</v>
      </c>
      <c r="D933" t="s">
        <v>21</v>
      </c>
      <c r="E933" s="9">
        <v>0</v>
      </c>
      <c r="F933" s="5"/>
      <c r="G933" s="5"/>
      <c r="H933" s="6"/>
      <c r="I933" s="7" t="s">
        <v>15</v>
      </c>
      <c r="J933" t="s">
        <v>16</v>
      </c>
      <c r="K933" s="8">
        <f>E933</f>
        <v>0</v>
      </c>
    </row>
    <row r="934" spans="1:11">
      <c r="C934" t="s">
        <v>12</v>
      </c>
      <c r="D934" t="s">
        <v>22</v>
      </c>
      <c r="E934" s="9">
        <v>30000</v>
      </c>
      <c r="F934" t="s">
        <v>18</v>
      </c>
      <c r="G934" s="10">
        <v>0</v>
      </c>
      <c r="H934" s="6" t="s">
        <v>19</v>
      </c>
      <c r="I934" s="7" t="s">
        <v>15</v>
      </c>
      <c r="J934" t="s">
        <v>16</v>
      </c>
      <c r="K934" s="11">
        <f>E934*G934</f>
        <v>0</v>
      </c>
    </row>
    <row r="935" spans="1:11">
      <c r="C935" t="s">
        <v>12</v>
      </c>
      <c r="D935" t="s">
        <v>23</v>
      </c>
      <c r="E935" s="9">
        <v>10000</v>
      </c>
      <c r="F935" t="s">
        <v>18</v>
      </c>
      <c r="G935" s="10">
        <v>24</v>
      </c>
      <c r="H935" s="6" t="s">
        <v>19</v>
      </c>
      <c r="I935" s="7"/>
      <c r="J935" t="s">
        <v>16</v>
      </c>
      <c r="K935" s="11">
        <f>E935*G935</f>
        <v>240000</v>
      </c>
    </row>
    <row r="936" spans="1:11">
      <c r="C936" t="s">
        <v>12</v>
      </c>
      <c r="D936" t="s">
        <v>24</v>
      </c>
      <c r="E936" s="9">
        <v>15000</v>
      </c>
      <c r="F936" s="5"/>
      <c r="G936" s="10"/>
      <c r="H936" s="6" t="s">
        <v>14</v>
      </c>
      <c r="I936" s="7"/>
      <c r="J936" t="s">
        <v>16</v>
      </c>
      <c r="K936" s="8">
        <f>E936</f>
        <v>15000</v>
      </c>
    </row>
    <row r="937" spans="1:11">
      <c r="C937" t="s">
        <v>12</v>
      </c>
      <c r="D937" t="s">
        <v>25</v>
      </c>
      <c r="E937" s="9">
        <f>(5650+7000+8400+4800)</f>
        <v>25850</v>
      </c>
      <c r="F937" s="5"/>
      <c r="G937" s="10"/>
      <c r="I937" s="7" t="s">
        <v>15</v>
      </c>
      <c r="J937" t="s">
        <v>16</v>
      </c>
      <c r="K937" s="8">
        <f>E937</f>
        <v>25850</v>
      </c>
    </row>
    <row r="938" spans="1:11">
      <c r="E938" s="13"/>
      <c r="F938" t="s">
        <v>26</v>
      </c>
      <c r="J938" t="s">
        <v>16</v>
      </c>
      <c r="K938" s="8">
        <f>SUM(K930:K937)</f>
        <v>1684475</v>
      </c>
    </row>
    <row r="939" spans="1:11">
      <c r="E939" s="14"/>
      <c r="F939" s="15"/>
      <c r="G939" s="15"/>
      <c r="K939" s="16"/>
    </row>
    <row r="940" spans="1:11">
      <c r="C940" t="s">
        <v>12</v>
      </c>
      <c r="D940" t="s">
        <v>27</v>
      </c>
      <c r="E940" s="4">
        <v>0</v>
      </c>
      <c r="F940" s="5"/>
      <c r="G940" s="5"/>
      <c r="I940" s="7" t="s">
        <v>15</v>
      </c>
      <c r="J940" t="s">
        <v>16</v>
      </c>
      <c r="K940" s="8">
        <f>E940</f>
        <v>0</v>
      </c>
    </row>
    <row r="941" spans="1:11">
      <c r="G941" t="s">
        <v>28</v>
      </c>
      <c r="J941" t="s">
        <v>16</v>
      </c>
      <c r="K941" s="8">
        <f>SUM(K938-K940)</f>
        <v>1684475</v>
      </c>
    </row>
    <row r="943" spans="1:11">
      <c r="A943" t="s">
        <v>29</v>
      </c>
    </row>
    <row r="944" spans="1:11">
      <c r="B944" s="17" t="s">
        <v>30</v>
      </c>
      <c r="C944" s="18"/>
      <c r="D944" s="19"/>
      <c r="E944" s="17" t="s">
        <v>31</v>
      </c>
      <c r="F944" s="19"/>
      <c r="G944" s="17" t="s">
        <v>32</v>
      </c>
      <c r="H944" s="18"/>
      <c r="I944" s="18"/>
      <c r="J944" s="19"/>
    </row>
    <row r="945" spans="1:11">
      <c r="B945" s="20"/>
      <c r="C945" s="12"/>
      <c r="D945" s="21"/>
      <c r="E945" s="20"/>
      <c r="F945" s="21"/>
      <c r="G945" s="20"/>
      <c r="H945" s="12"/>
      <c r="I945" s="12"/>
      <c r="J945" s="21"/>
    </row>
    <row r="946" spans="1:11">
      <c r="B946" s="20"/>
      <c r="C946" s="12"/>
      <c r="D946" s="21"/>
      <c r="E946" s="20"/>
      <c r="F946" s="21"/>
      <c r="G946" s="20"/>
      <c r="H946" s="12"/>
      <c r="I946" s="12"/>
      <c r="J946" s="21"/>
    </row>
    <row r="947" spans="1:11">
      <c r="B947" s="20"/>
      <c r="C947" s="12"/>
      <c r="D947" s="21"/>
      <c r="E947" s="20"/>
      <c r="F947" s="21"/>
      <c r="G947" s="20"/>
      <c r="H947" s="12"/>
      <c r="I947" s="12"/>
      <c r="J947" s="21"/>
    </row>
    <row r="948" spans="1:11">
      <c r="B948" s="20"/>
      <c r="C948" s="12"/>
      <c r="D948" s="21"/>
      <c r="E948" s="20"/>
      <c r="F948" s="21"/>
      <c r="G948" s="20"/>
      <c r="H948" s="12"/>
      <c r="I948" s="12"/>
      <c r="J948" s="21"/>
    </row>
    <row r="949" spans="1:11">
      <c r="B949" s="22" t="s">
        <v>107</v>
      </c>
      <c r="C949" s="23"/>
      <c r="D949" s="24"/>
      <c r="E949" s="25" t="s">
        <v>34</v>
      </c>
      <c r="F949" s="26"/>
      <c r="G949" s="25" t="s">
        <v>35</v>
      </c>
      <c r="H949" s="27"/>
      <c r="I949" s="27"/>
      <c r="J949" s="26"/>
    </row>
    <row r="950" spans="1:11">
      <c r="B950" s="28" t="s">
        <v>36</v>
      </c>
      <c r="C950" s="29"/>
      <c r="D950" s="30"/>
      <c r="E950" s="28" t="s">
        <v>37</v>
      </c>
      <c r="F950" s="30"/>
      <c r="G950" s="28" t="s">
        <v>38</v>
      </c>
      <c r="H950" s="29"/>
      <c r="I950" s="29"/>
      <c r="J950" s="30"/>
    </row>
    <row r="953" spans="1:11" ht="1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8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</row>
    <row r="955" spans="1:11" ht="18">
      <c r="A955" s="1" t="s">
        <v>0</v>
      </c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8">
      <c r="A956" s="1" t="s">
        <v>1</v>
      </c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8" spans="1:11">
      <c r="A958" t="s">
        <v>2</v>
      </c>
      <c r="B958" t="s">
        <v>3</v>
      </c>
      <c r="D958" s="2" t="s">
        <v>108</v>
      </c>
      <c r="E958" s="2"/>
    </row>
    <row r="959" spans="1:11">
      <c r="A959" t="s">
        <v>5</v>
      </c>
      <c r="B959" t="s">
        <v>3</v>
      </c>
      <c r="D959" s="3" t="s">
        <v>6</v>
      </c>
      <c r="E959" s="3"/>
    </row>
    <row r="960" spans="1:11">
      <c r="A960" t="s">
        <v>7</v>
      </c>
      <c r="B960" t="s">
        <v>3</v>
      </c>
      <c r="D960" s="3" t="s">
        <v>109</v>
      </c>
      <c r="E960" s="3"/>
    </row>
    <row r="961" spans="1:11">
      <c r="A961" t="s">
        <v>9</v>
      </c>
      <c r="B961" t="s">
        <v>3</v>
      </c>
      <c r="D961" s="3" t="s">
        <v>10</v>
      </c>
      <c r="E961" s="3"/>
    </row>
    <row r="962" spans="1:11">
      <c r="G962" s="12"/>
    </row>
    <row r="963" spans="1:11">
      <c r="A963" t="s">
        <v>11</v>
      </c>
      <c r="B963" t="s">
        <v>3</v>
      </c>
      <c r="C963" t="s">
        <v>12</v>
      </c>
      <c r="D963" t="s">
        <v>13</v>
      </c>
      <c r="E963" s="4">
        <v>1067625</v>
      </c>
      <c r="F963" s="5"/>
      <c r="G963" s="5"/>
      <c r="H963" s="6" t="s">
        <v>14</v>
      </c>
      <c r="I963" s="7" t="s">
        <v>15</v>
      </c>
      <c r="J963" t="s">
        <v>16</v>
      </c>
      <c r="K963" s="8">
        <f>E963</f>
        <v>1067625</v>
      </c>
    </row>
    <row r="964" spans="1:11">
      <c r="C964" t="s">
        <v>12</v>
      </c>
      <c r="D964" t="s">
        <v>17</v>
      </c>
      <c r="E964" s="9">
        <v>6000</v>
      </c>
      <c r="F964" t="s">
        <v>18</v>
      </c>
      <c r="G964" s="10"/>
      <c r="H964" s="6" t="s">
        <v>19</v>
      </c>
      <c r="I964" s="7" t="s">
        <v>15</v>
      </c>
      <c r="J964" t="s">
        <v>16</v>
      </c>
      <c r="K964" s="11">
        <f>E964*G964</f>
        <v>0</v>
      </c>
    </row>
    <row r="965" spans="1:11">
      <c r="C965" t="s">
        <v>12</v>
      </c>
      <c r="D965" t="s">
        <v>20</v>
      </c>
      <c r="E965" s="9">
        <v>8000</v>
      </c>
      <c r="F965" s="12" t="s">
        <v>18</v>
      </c>
      <c r="G965" s="10"/>
      <c r="H965" s="6" t="s">
        <v>19</v>
      </c>
      <c r="I965" s="7" t="s">
        <v>15</v>
      </c>
      <c r="J965" t="s">
        <v>16</v>
      </c>
      <c r="K965" s="11">
        <f>E965*G965</f>
        <v>0</v>
      </c>
    </row>
    <row r="966" spans="1:11">
      <c r="C966" t="s">
        <v>12</v>
      </c>
      <c r="D966" t="s">
        <v>21</v>
      </c>
      <c r="E966" s="9">
        <v>0</v>
      </c>
      <c r="F966" s="5"/>
      <c r="G966" s="5"/>
      <c r="H966" s="6"/>
      <c r="I966" s="7" t="s">
        <v>15</v>
      </c>
      <c r="J966" t="s">
        <v>16</v>
      </c>
      <c r="K966" s="8">
        <f>E966</f>
        <v>0</v>
      </c>
    </row>
    <row r="967" spans="1:11">
      <c r="C967" t="s">
        <v>12</v>
      </c>
      <c r="D967" t="s">
        <v>22</v>
      </c>
      <c r="E967" s="9">
        <v>30000</v>
      </c>
      <c r="F967" t="s">
        <v>18</v>
      </c>
      <c r="G967" s="10"/>
      <c r="H967" s="6" t="s">
        <v>19</v>
      </c>
      <c r="I967" s="7" t="s">
        <v>15</v>
      </c>
      <c r="J967" t="s">
        <v>16</v>
      </c>
      <c r="K967" s="11">
        <f>E967*G967</f>
        <v>0</v>
      </c>
    </row>
    <row r="968" spans="1:11">
      <c r="C968" t="s">
        <v>12</v>
      </c>
      <c r="D968" t="s">
        <v>23</v>
      </c>
      <c r="E968" s="9">
        <v>10000</v>
      </c>
      <c r="F968" t="s">
        <v>18</v>
      </c>
      <c r="G968" s="10"/>
      <c r="H968" s="6" t="s">
        <v>19</v>
      </c>
      <c r="I968" s="7"/>
      <c r="J968" t="s">
        <v>16</v>
      </c>
      <c r="K968" s="11">
        <f>E968*G968</f>
        <v>0</v>
      </c>
    </row>
    <row r="969" spans="1:11">
      <c r="C969" t="s">
        <v>12</v>
      </c>
      <c r="D969" t="s">
        <v>24</v>
      </c>
      <c r="E969" s="9">
        <v>15000</v>
      </c>
      <c r="F969" s="5"/>
      <c r="G969" s="10"/>
      <c r="H969" s="6" t="s">
        <v>14</v>
      </c>
      <c r="I969" s="7"/>
      <c r="J969" t="s">
        <v>16</v>
      </c>
      <c r="K969" s="8">
        <f>E969</f>
        <v>15000</v>
      </c>
    </row>
    <row r="970" spans="1:11">
      <c r="C970" t="s">
        <v>12</v>
      </c>
      <c r="D970" t="s">
        <v>25</v>
      </c>
      <c r="E970" s="9">
        <v>0</v>
      </c>
      <c r="F970" s="5"/>
      <c r="G970" s="10"/>
      <c r="I970" s="7" t="s">
        <v>15</v>
      </c>
      <c r="J970" t="s">
        <v>16</v>
      </c>
      <c r="K970" s="8">
        <f>E970</f>
        <v>0</v>
      </c>
    </row>
    <row r="971" spans="1:11">
      <c r="E971" s="13"/>
      <c r="F971" t="s">
        <v>26</v>
      </c>
      <c r="J971" t="s">
        <v>16</v>
      </c>
      <c r="K971" s="8">
        <f>SUM(K963:K970)</f>
        <v>1082625</v>
      </c>
    </row>
    <row r="972" spans="1:11">
      <c r="E972" s="14"/>
      <c r="F972" s="15"/>
      <c r="G972" s="15"/>
      <c r="K972" s="16"/>
    </row>
    <row r="973" spans="1:11">
      <c r="C973" t="s">
        <v>12</v>
      </c>
      <c r="D973" t="s">
        <v>27</v>
      </c>
      <c r="E973" s="4">
        <v>0</v>
      </c>
      <c r="F973" s="5"/>
      <c r="G973" s="5"/>
      <c r="I973" s="7" t="s">
        <v>15</v>
      </c>
      <c r="J973" t="s">
        <v>16</v>
      </c>
      <c r="K973" s="8">
        <f>E973</f>
        <v>0</v>
      </c>
    </row>
    <row r="974" spans="1:11">
      <c r="G974" t="s">
        <v>28</v>
      </c>
      <c r="J974" t="s">
        <v>16</v>
      </c>
      <c r="K974" s="8">
        <f>SUM(K971-K973)</f>
        <v>1082625</v>
      </c>
    </row>
    <row r="976" spans="1:11">
      <c r="A976" t="s">
        <v>29</v>
      </c>
    </row>
    <row r="977" spans="1:11">
      <c r="B977" s="17" t="s">
        <v>30</v>
      </c>
      <c r="C977" s="18"/>
      <c r="D977" s="19"/>
      <c r="E977" s="17" t="s">
        <v>31</v>
      </c>
      <c r="F977" s="19"/>
      <c r="G977" s="17" t="s">
        <v>32</v>
      </c>
      <c r="H977" s="18"/>
      <c r="I977" s="18"/>
      <c r="J977" s="19"/>
    </row>
    <row r="978" spans="1:11">
      <c r="B978" s="20"/>
      <c r="C978" s="12"/>
      <c r="D978" s="21"/>
      <c r="E978" s="20"/>
      <c r="F978" s="21"/>
      <c r="G978" s="20"/>
      <c r="H978" s="12"/>
      <c r="I978" s="12"/>
      <c r="J978" s="21"/>
    </row>
    <row r="979" spans="1:11">
      <c r="B979" s="20"/>
      <c r="C979" s="12"/>
      <c r="D979" s="21"/>
      <c r="E979" s="20"/>
      <c r="F979" s="21"/>
      <c r="G979" s="20"/>
      <c r="H979" s="12"/>
      <c r="I979" s="12"/>
      <c r="J979" s="21"/>
    </row>
    <row r="980" spans="1:11">
      <c r="B980" s="20"/>
      <c r="C980" s="12"/>
      <c r="D980" s="21"/>
      <c r="E980" s="20"/>
      <c r="F980" s="21"/>
      <c r="G980" s="20"/>
      <c r="H980" s="12"/>
      <c r="I980" s="12"/>
      <c r="J980" s="21"/>
    </row>
    <row r="981" spans="1:11">
      <c r="B981" s="20"/>
      <c r="C981" s="12"/>
      <c r="D981" s="21"/>
      <c r="E981" s="20"/>
      <c r="F981" s="21"/>
      <c r="G981" s="20"/>
      <c r="H981" s="12"/>
      <c r="I981" s="12"/>
      <c r="J981" s="21"/>
    </row>
    <row r="982" spans="1:11">
      <c r="B982" s="22" t="s">
        <v>110</v>
      </c>
      <c r="C982" s="23"/>
      <c r="D982" s="24"/>
      <c r="E982" s="25" t="s">
        <v>34</v>
      </c>
      <c r="F982" s="26"/>
      <c r="G982" s="25" t="s">
        <v>35</v>
      </c>
      <c r="H982" s="27"/>
      <c r="I982" s="27"/>
      <c r="J982" s="26"/>
    </row>
    <row r="983" spans="1:11">
      <c r="B983" s="28" t="s">
        <v>36</v>
      </c>
      <c r="C983" s="29"/>
      <c r="D983" s="30"/>
      <c r="E983" s="28" t="s">
        <v>37</v>
      </c>
      <c r="F983" s="30"/>
      <c r="G983" s="28" t="s">
        <v>38</v>
      </c>
      <c r="H983" s="29"/>
      <c r="I983" s="29"/>
      <c r="J983" s="30"/>
    </row>
    <row r="989" spans="1:11" ht="18">
      <c r="A989" s="1" t="s">
        <v>0</v>
      </c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8">
      <c r="A990" s="1" t="s">
        <v>1</v>
      </c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2" spans="1:11">
      <c r="A992" t="s">
        <v>2</v>
      </c>
      <c r="B992" t="s">
        <v>3</v>
      </c>
      <c r="D992" s="2" t="s">
        <v>111</v>
      </c>
      <c r="E992" s="2"/>
    </row>
    <row r="993" spans="1:11">
      <c r="A993" t="s">
        <v>5</v>
      </c>
      <c r="B993" t="s">
        <v>3</v>
      </c>
      <c r="D993" s="3" t="s">
        <v>6</v>
      </c>
      <c r="E993" s="3"/>
    </row>
    <row r="994" spans="1:11">
      <c r="A994" t="s">
        <v>7</v>
      </c>
      <c r="B994" t="s">
        <v>3</v>
      </c>
      <c r="D994" s="3" t="s">
        <v>112</v>
      </c>
      <c r="E994" s="3"/>
    </row>
    <row r="995" spans="1:11">
      <c r="A995" t="s">
        <v>9</v>
      </c>
      <c r="B995" t="s">
        <v>3</v>
      </c>
      <c r="D995" s="3" t="s">
        <v>10</v>
      </c>
      <c r="E995" s="3"/>
    </row>
    <row r="997" spans="1:11">
      <c r="A997" t="s">
        <v>11</v>
      </c>
      <c r="B997" t="s">
        <v>3</v>
      </c>
      <c r="C997" t="s">
        <v>12</v>
      </c>
      <c r="D997" t="s">
        <v>13</v>
      </c>
      <c r="E997" s="4">
        <v>1650000</v>
      </c>
      <c r="F997" s="5"/>
      <c r="G997" s="5"/>
      <c r="H997" s="6" t="s">
        <v>14</v>
      </c>
      <c r="I997" s="7" t="s">
        <v>15</v>
      </c>
      <c r="J997" t="s">
        <v>16</v>
      </c>
      <c r="K997" s="8">
        <f>E997</f>
        <v>1650000</v>
      </c>
    </row>
    <row r="998" spans="1:11">
      <c r="C998" t="s">
        <v>12</v>
      </c>
      <c r="D998" t="s">
        <v>17</v>
      </c>
      <c r="E998" s="9">
        <v>9500</v>
      </c>
      <c r="F998" t="s">
        <v>18</v>
      </c>
      <c r="G998" s="10">
        <v>26</v>
      </c>
      <c r="H998" s="6" t="s">
        <v>19</v>
      </c>
      <c r="I998" s="7" t="s">
        <v>15</v>
      </c>
      <c r="J998" t="s">
        <v>16</v>
      </c>
      <c r="K998" s="11">
        <f>E998*G998</f>
        <v>247000</v>
      </c>
    </row>
    <row r="999" spans="1:11">
      <c r="C999" t="s">
        <v>12</v>
      </c>
      <c r="D999" t="s">
        <v>20</v>
      </c>
      <c r="E999" s="9">
        <v>12000</v>
      </c>
      <c r="F999" s="12" t="s">
        <v>18</v>
      </c>
      <c r="G999" s="10">
        <v>26</v>
      </c>
      <c r="H999" s="6" t="s">
        <v>19</v>
      </c>
      <c r="I999" s="7" t="s">
        <v>15</v>
      </c>
      <c r="J999" t="s">
        <v>16</v>
      </c>
      <c r="K999" s="11">
        <f>E999*G999</f>
        <v>312000</v>
      </c>
    </row>
    <row r="1000" spans="1:11">
      <c r="C1000" t="s">
        <v>12</v>
      </c>
      <c r="D1000" t="s">
        <v>21</v>
      </c>
      <c r="E1000" s="9">
        <v>0</v>
      </c>
      <c r="F1000" s="5"/>
      <c r="G1000" s="5"/>
      <c r="H1000" s="6"/>
      <c r="I1000" s="7" t="s">
        <v>15</v>
      </c>
      <c r="J1000" t="s">
        <v>16</v>
      </c>
      <c r="K1000" s="8">
        <f>E1000</f>
        <v>0</v>
      </c>
    </row>
    <row r="1001" spans="1:11">
      <c r="C1001" t="s">
        <v>12</v>
      </c>
      <c r="D1001" t="s">
        <v>22</v>
      </c>
      <c r="E1001" s="9">
        <v>30000</v>
      </c>
      <c r="F1001" t="s">
        <v>18</v>
      </c>
      <c r="G1001" s="10">
        <v>0</v>
      </c>
      <c r="H1001" s="6" t="s">
        <v>19</v>
      </c>
      <c r="I1001" s="7" t="s">
        <v>15</v>
      </c>
      <c r="J1001" t="s">
        <v>16</v>
      </c>
      <c r="K1001" s="11">
        <f>E1001*G1001</f>
        <v>0</v>
      </c>
    </row>
    <row r="1002" spans="1:11">
      <c r="C1002" t="s">
        <v>12</v>
      </c>
      <c r="D1002" t="s">
        <v>23</v>
      </c>
      <c r="E1002" s="9">
        <v>10000</v>
      </c>
      <c r="F1002" t="s">
        <v>18</v>
      </c>
      <c r="G1002" s="10">
        <v>26</v>
      </c>
      <c r="H1002" s="6" t="s">
        <v>19</v>
      </c>
      <c r="I1002" s="7"/>
      <c r="J1002" t="s">
        <v>16</v>
      </c>
      <c r="K1002" s="11">
        <f>E1002*G1002</f>
        <v>260000</v>
      </c>
    </row>
    <row r="1003" spans="1:11">
      <c r="C1003" t="s">
        <v>12</v>
      </c>
      <c r="D1003" t="s">
        <v>24</v>
      </c>
      <c r="E1003" s="9">
        <v>15000</v>
      </c>
      <c r="F1003" s="5"/>
      <c r="G1003" s="10"/>
      <c r="H1003" s="6" t="s">
        <v>14</v>
      </c>
      <c r="I1003" s="7"/>
      <c r="J1003" t="s">
        <v>16</v>
      </c>
      <c r="K1003" s="8">
        <f>E1003</f>
        <v>15000</v>
      </c>
    </row>
    <row r="1004" spans="1:11">
      <c r="C1004" t="s">
        <v>12</v>
      </c>
      <c r="D1004" t="s">
        <v>25</v>
      </c>
      <c r="E1004" s="9">
        <v>0</v>
      </c>
      <c r="F1004" s="5"/>
      <c r="G1004" s="10"/>
      <c r="I1004" s="7" t="s">
        <v>15</v>
      </c>
      <c r="J1004" t="s">
        <v>16</v>
      </c>
      <c r="K1004" s="8">
        <f>E1004</f>
        <v>0</v>
      </c>
    </row>
    <row r="1005" spans="1:11">
      <c r="E1005" s="13"/>
      <c r="F1005" t="s">
        <v>26</v>
      </c>
      <c r="J1005" t="s">
        <v>16</v>
      </c>
      <c r="K1005" s="8">
        <f>SUM(K997:K1004)</f>
        <v>2484000</v>
      </c>
    </row>
    <row r="1006" spans="1:11">
      <c r="E1006" s="14"/>
      <c r="F1006" s="15"/>
      <c r="G1006" s="15"/>
      <c r="K1006" s="16"/>
    </row>
    <row r="1007" spans="1:11">
      <c r="C1007" t="s">
        <v>12</v>
      </c>
      <c r="D1007" t="s">
        <v>27</v>
      </c>
      <c r="E1007" s="4">
        <v>0</v>
      </c>
      <c r="F1007" s="5"/>
      <c r="G1007" s="5"/>
      <c r="I1007" s="7" t="s">
        <v>15</v>
      </c>
      <c r="J1007" t="s">
        <v>16</v>
      </c>
      <c r="K1007" s="8">
        <f>E1007</f>
        <v>0</v>
      </c>
    </row>
    <row r="1008" spans="1:11">
      <c r="G1008" t="s">
        <v>28</v>
      </c>
      <c r="J1008" t="s">
        <v>16</v>
      </c>
      <c r="K1008" s="8">
        <f>SUM(K1005-K1007)</f>
        <v>2484000</v>
      </c>
    </row>
    <row r="1010" spans="1:11">
      <c r="A1010" t="s">
        <v>29</v>
      </c>
    </row>
    <row r="1011" spans="1:11">
      <c r="B1011" s="17" t="s">
        <v>30</v>
      </c>
      <c r="C1011" s="18"/>
      <c r="D1011" s="19"/>
      <c r="E1011" s="17" t="s">
        <v>31</v>
      </c>
      <c r="F1011" s="19"/>
      <c r="G1011" s="17" t="s">
        <v>32</v>
      </c>
      <c r="H1011" s="18"/>
      <c r="I1011" s="18"/>
      <c r="J1011" s="19"/>
    </row>
    <row r="1012" spans="1:11">
      <c r="B1012" s="20"/>
      <c r="C1012" s="12"/>
      <c r="D1012" s="21"/>
      <c r="E1012" s="20"/>
      <c r="F1012" s="21"/>
      <c r="G1012" s="20"/>
      <c r="H1012" s="12"/>
      <c r="I1012" s="12"/>
      <c r="J1012" s="21"/>
    </row>
    <row r="1013" spans="1:11">
      <c r="B1013" s="20"/>
      <c r="C1013" s="12"/>
      <c r="D1013" s="21"/>
      <c r="E1013" s="20"/>
      <c r="F1013" s="21"/>
      <c r="G1013" s="20"/>
      <c r="H1013" s="12"/>
      <c r="I1013" s="12"/>
      <c r="J1013" s="21"/>
    </row>
    <row r="1014" spans="1:11">
      <c r="B1014" s="20"/>
      <c r="C1014" s="12"/>
      <c r="D1014" s="21"/>
      <c r="E1014" s="20"/>
      <c r="F1014" s="21"/>
      <c r="G1014" s="20"/>
      <c r="H1014" s="12"/>
      <c r="I1014" s="12"/>
      <c r="J1014" s="21"/>
    </row>
    <row r="1015" spans="1:11">
      <c r="B1015" s="20"/>
      <c r="C1015" s="12"/>
      <c r="D1015" s="21"/>
      <c r="E1015" s="20"/>
      <c r="F1015" s="21"/>
      <c r="G1015" s="20"/>
      <c r="H1015" s="12"/>
      <c r="I1015" s="12"/>
      <c r="J1015" s="21"/>
    </row>
    <row r="1016" spans="1:11">
      <c r="B1016" s="22" t="s">
        <v>113</v>
      </c>
      <c r="C1016" s="23"/>
      <c r="D1016" s="24"/>
      <c r="E1016" s="25" t="s">
        <v>34</v>
      </c>
      <c r="F1016" s="26"/>
      <c r="G1016" s="25" t="s">
        <v>35</v>
      </c>
      <c r="H1016" s="27"/>
      <c r="I1016" s="27"/>
      <c r="J1016" s="26"/>
    </row>
    <row r="1017" spans="1:11">
      <c r="B1017" s="28" t="s">
        <v>36</v>
      </c>
      <c r="C1017" s="29"/>
      <c r="D1017" s="30"/>
      <c r="E1017" s="28" t="s">
        <v>37</v>
      </c>
      <c r="F1017" s="30"/>
      <c r="G1017" s="28" t="s">
        <v>38</v>
      </c>
      <c r="H1017" s="29"/>
      <c r="I1017" s="29"/>
      <c r="J1017" s="30"/>
    </row>
    <row r="1019" spans="1:11" ht="18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</row>
    <row r="1020" spans="1:11" ht="18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</row>
    <row r="1021" spans="1:11" ht="18">
      <c r="A1021" s="1" t="s">
        <v>0</v>
      </c>
      <c r="B1021" s="1"/>
      <c r="C1021" s="1"/>
      <c r="D1021" s="1"/>
      <c r="E1021" s="1"/>
      <c r="F1021" s="1"/>
      <c r="G1021" s="1"/>
      <c r="H1021" s="1"/>
      <c r="I1021" s="1"/>
      <c r="J1021" s="1"/>
      <c r="K1021" s="1"/>
    </row>
    <row r="1022" spans="1:11" ht="18">
      <c r="A1022" s="1" t="s">
        <v>1</v>
      </c>
      <c r="B1022" s="1"/>
      <c r="C1022" s="1"/>
      <c r="D1022" s="1"/>
      <c r="E1022" s="1"/>
      <c r="F1022" s="1"/>
      <c r="G1022" s="1"/>
      <c r="H1022" s="1"/>
      <c r="I1022" s="1"/>
      <c r="J1022" s="1"/>
      <c r="K1022" s="1"/>
    </row>
    <row r="1024" spans="1:11">
      <c r="A1024" t="s">
        <v>2</v>
      </c>
      <c r="B1024" t="s">
        <v>3</v>
      </c>
      <c r="D1024" s="2" t="s">
        <v>114</v>
      </c>
      <c r="E1024" s="2"/>
    </row>
    <row r="1025" spans="1:11">
      <c r="A1025" t="s">
        <v>5</v>
      </c>
      <c r="B1025" t="s">
        <v>3</v>
      </c>
      <c r="D1025" s="3" t="s">
        <v>6</v>
      </c>
      <c r="E1025" s="3"/>
    </row>
    <row r="1026" spans="1:11">
      <c r="A1026" t="s">
        <v>7</v>
      </c>
      <c r="B1026" t="s">
        <v>3</v>
      </c>
      <c r="D1026" s="3" t="s">
        <v>112</v>
      </c>
      <c r="E1026" s="3"/>
    </row>
    <row r="1027" spans="1:11">
      <c r="A1027" t="s">
        <v>9</v>
      </c>
      <c r="B1027" t="s">
        <v>3</v>
      </c>
      <c r="D1027" s="3" t="s">
        <v>10</v>
      </c>
      <c r="E1027" s="3"/>
    </row>
    <row r="1029" spans="1:11">
      <c r="A1029" t="s">
        <v>11</v>
      </c>
      <c r="B1029" t="s">
        <v>3</v>
      </c>
      <c r="C1029" t="s">
        <v>12</v>
      </c>
      <c r="D1029" t="s">
        <v>13</v>
      </c>
      <c r="E1029" s="4">
        <v>1650000</v>
      </c>
      <c r="F1029" s="5"/>
      <c r="G1029" s="5"/>
      <c r="H1029" s="6" t="s">
        <v>14</v>
      </c>
      <c r="I1029" s="7" t="s">
        <v>15</v>
      </c>
      <c r="J1029" t="s">
        <v>16</v>
      </c>
      <c r="K1029" s="8">
        <f>E1029</f>
        <v>1650000</v>
      </c>
    </row>
    <row r="1030" spans="1:11">
      <c r="C1030" t="s">
        <v>12</v>
      </c>
      <c r="D1030" t="s">
        <v>17</v>
      </c>
      <c r="E1030" s="9">
        <v>9500</v>
      </c>
      <c r="F1030" t="s">
        <v>18</v>
      </c>
      <c r="G1030" s="10">
        <v>26</v>
      </c>
      <c r="H1030" s="6" t="s">
        <v>19</v>
      </c>
      <c r="I1030" s="7" t="s">
        <v>15</v>
      </c>
      <c r="J1030" t="s">
        <v>16</v>
      </c>
      <c r="K1030" s="11">
        <f>E1030*G1030</f>
        <v>247000</v>
      </c>
    </row>
    <row r="1031" spans="1:11">
      <c r="C1031" t="s">
        <v>12</v>
      </c>
      <c r="D1031" t="s">
        <v>20</v>
      </c>
      <c r="E1031" s="9">
        <v>12000</v>
      </c>
      <c r="F1031" s="12" t="s">
        <v>18</v>
      </c>
      <c r="G1031" s="10">
        <v>26</v>
      </c>
      <c r="H1031" s="6" t="s">
        <v>19</v>
      </c>
      <c r="I1031" s="7" t="s">
        <v>15</v>
      </c>
      <c r="J1031" t="s">
        <v>16</v>
      </c>
      <c r="K1031" s="11">
        <f>E1031*G1031</f>
        <v>312000</v>
      </c>
    </row>
    <row r="1032" spans="1:11">
      <c r="C1032" t="s">
        <v>12</v>
      </c>
      <c r="D1032" t="s">
        <v>21</v>
      </c>
      <c r="E1032" s="9">
        <v>0</v>
      </c>
      <c r="F1032" s="5"/>
      <c r="G1032" s="5"/>
      <c r="H1032" s="6"/>
      <c r="I1032" s="7" t="s">
        <v>15</v>
      </c>
      <c r="J1032" t="s">
        <v>16</v>
      </c>
      <c r="K1032" s="8">
        <f>E1032</f>
        <v>0</v>
      </c>
    </row>
    <row r="1033" spans="1:11">
      <c r="C1033" t="s">
        <v>12</v>
      </c>
      <c r="D1033" t="s">
        <v>22</v>
      </c>
      <c r="E1033" s="9">
        <v>30000</v>
      </c>
      <c r="F1033" t="s">
        <v>18</v>
      </c>
      <c r="G1033" s="10">
        <v>0</v>
      </c>
      <c r="H1033" s="6" t="s">
        <v>19</v>
      </c>
      <c r="I1033" s="7" t="s">
        <v>15</v>
      </c>
      <c r="J1033" t="s">
        <v>16</v>
      </c>
      <c r="K1033" s="11">
        <f>E1033*G1033</f>
        <v>0</v>
      </c>
    </row>
    <row r="1034" spans="1:11">
      <c r="C1034" t="s">
        <v>12</v>
      </c>
      <c r="D1034" t="s">
        <v>23</v>
      </c>
      <c r="E1034" s="9">
        <v>10000</v>
      </c>
      <c r="F1034" t="s">
        <v>18</v>
      </c>
      <c r="G1034" s="10">
        <v>26</v>
      </c>
      <c r="H1034" s="6" t="s">
        <v>19</v>
      </c>
      <c r="I1034" s="7"/>
      <c r="J1034" t="s">
        <v>16</v>
      </c>
      <c r="K1034" s="11">
        <f>E1034*G1034</f>
        <v>260000</v>
      </c>
    </row>
    <row r="1035" spans="1:11">
      <c r="C1035" t="s">
        <v>12</v>
      </c>
      <c r="D1035" t="s">
        <v>24</v>
      </c>
      <c r="E1035" s="9">
        <v>15000</v>
      </c>
      <c r="F1035" s="5"/>
      <c r="G1035" s="10"/>
      <c r="H1035" s="6" t="s">
        <v>14</v>
      </c>
      <c r="I1035" s="7"/>
      <c r="J1035" t="s">
        <v>16</v>
      </c>
      <c r="K1035" s="8">
        <f>E1035</f>
        <v>15000</v>
      </c>
    </row>
    <row r="1036" spans="1:11">
      <c r="C1036" t="s">
        <v>12</v>
      </c>
      <c r="D1036" t="s">
        <v>25</v>
      </c>
      <c r="E1036" s="9">
        <v>0</v>
      </c>
      <c r="F1036" s="5"/>
      <c r="G1036" s="10"/>
      <c r="I1036" s="7" t="s">
        <v>15</v>
      </c>
      <c r="J1036" t="s">
        <v>16</v>
      </c>
      <c r="K1036" s="8">
        <f>E1036</f>
        <v>0</v>
      </c>
    </row>
    <row r="1037" spans="1:11">
      <c r="E1037" s="13"/>
      <c r="F1037" t="s">
        <v>26</v>
      </c>
      <c r="J1037" t="s">
        <v>16</v>
      </c>
      <c r="K1037" s="8">
        <f>SUM(K1029:K1036)</f>
        <v>2484000</v>
      </c>
    </row>
    <row r="1038" spans="1:11">
      <c r="E1038" s="14"/>
      <c r="F1038" s="15"/>
      <c r="G1038" s="15"/>
      <c r="K1038" s="16"/>
    </row>
    <row r="1039" spans="1:11">
      <c r="C1039" t="s">
        <v>12</v>
      </c>
      <c r="D1039" t="s">
        <v>27</v>
      </c>
      <c r="E1039" s="4">
        <v>0</v>
      </c>
      <c r="F1039" s="5"/>
      <c r="G1039" s="5"/>
      <c r="I1039" s="7" t="s">
        <v>15</v>
      </c>
      <c r="J1039" t="s">
        <v>16</v>
      </c>
      <c r="K1039" s="8">
        <f>E1039</f>
        <v>0</v>
      </c>
    </row>
    <row r="1040" spans="1:11">
      <c r="G1040" t="s">
        <v>28</v>
      </c>
      <c r="J1040" t="s">
        <v>16</v>
      </c>
      <c r="K1040" s="8">
        <f>SUM(K1037-K1039)</f>
        <v>2484000</v>
      </c>
    </row>
    <row r="1042" spans="1:11">
      <c r="A1042" t="s">
        <v>29</v>
      </c>
    </row>
    <row r="1043" spans="1:11">
      <c r="B1043" s="17" t="s">
        <v>30</v>
      </c>
      <c r="C1043" s="18"/>
      <c r="D1043" s="19"/>
      <c r="E1043" s="17" t="s">
        <v>31</v>
      </c>
      <c r="F1043" s="19"/>
      <c r="G1043" s="17" t="s">
        <v>32</v>
      </c>
      <c r="H1043" s="18"/>
      <c r="I1043" s="18"/>
      <c r="J1043" s="19"/>
    </row>
    <row r="1044" spans="1:11">
      <c r="B1044" s="20"/>
      <c r="C1044" s="12"/>
      <c r="D1044" s="21"/>
      <c r="E1044" s="20"/>
      <c r="F1044" s="21"/>
      <c r="G1044" s="20"/>
      <c r="H1044" s="12"/>
      <c r="I1044" s="12"/>
      <c r="J1044" s="21"/>
    </row>
    <row r="1045" spans="1:11">
      <c r="B1045" s="20"/>
      <c r="C1045" s="12"/>
      <c r="D1045" s="21"/>
      <c r="E1045" s="20"/>
      <c r="F1045" s="21"/>
      <c r="G1045" s="20"/>
      <c r="H1045" s="12"/>
      <c r="I1045" s="12"/>
      <c r="J1045" s="21"/>
    </row>
    <row r="1046" spans="1:11">
      <c r="B1046" s="20"/>
      <c r="C1046" s="12"/>
      <c r="D1046" s="21"/>
      <c r="E1046" s="20"/>
      <c r="F1046" s="21"/>
      <c r="G1046" s="20"/>
      <c r="H1046" s="12"/>
      <c r="I1046" s="12"/>
      <c r="J1046" s="21"/>
    </row>
    <row r="1047" spans="1:11">
      <c r="B1047" s="20"/>
      <c r="C1047" s="12"/>
      <c r="D1047" s="21"/>
      <c r="E1047" s="20"/>
      <c r="F1047" s="21"/>
      <c r="G1047" s="20"/>
      <c r="H1047" s="12"/>
      <c r="I1047" s="12"/>
      <c r="J1047" s="21"/>
    </row>
    <row r="1048" spans="1:11">
      <c r="B1048" s="22" t="s">
        <v>115</v>
      </c>
      <c r="C1048" s="23"/>
      <c r="D1048" s="24"/>
      <c r="E1048" s="25" t="s">
        <v>34</v>
      </c>
      <c r="F1048" s="26"/>
      <c r="G1048" s="25" t="s">
        <v>35</v>
      </c>
      <c r="H1048" s="27"/>
      <c r="I1048" s="27"/>
      <c r="J1048" s="26"/>
    </row>
    <row r="1049" spans="1:11">
      <c r="B1049" s="28" t="s">
        <v>36</v>
      </c>
      <c r="C1049" s="29"/>
      <c r="D1049" s="30"/>
      <c r="E1049" s="28" t="s">
        <v>37</v>
      </c>
      <c r="F1049" s="30"/>
      <c r="G1049" s="28" t="s">
        <v>38</v>
      </c>
      <c r="H1049" s="29"/>
      <c r="I1049" s="29"/>
      <c r="J1049" s="30"/>
    </row>
    <row r="1055" spans="1:11" ht="18">
      <c r="A1055" s="1" t="s">
        <v>0</v>
      </c>
      <c r="B1055" s="1"/>
      <c r="C1055" s="1"/>
      <c r="D1055" s="1"/>
      <c r="E1055" s="1"/>
      <c r="F1055" s="1"/>
      <c r="G1055" s="1"/>
      <c r="H1055" s="1"/>
      <c r="I1055" s="1"/>
      <c r="J1055" s="1"/>
      <c r="K1055" s="1"/>
    </row>
    <row r="1056" spans="1:11" ht="18">
      <c r="A1056" s="1" t="s">
        <v>1</v>
      </c>
      <c r="B1056" s="1"/>
      <c r="C1056" s="1"/>
      <c r="D1056" s="1"/>
      <c r="E1056" s="1"/>
      <c r="F1056" s="1"/>
      <c r="G1056" s="1"/>
      <c r="H1056" s="1"/>
      <c r="I1056" s="1"/>
      <c r="J1056" s="1"/>
      <c r="K1056" s="1"/>
    </row>
    <row r="1058" spans="1:11">
      <c r="A1058" t="s">
        <v>2</v>
      </c>
      <c r="B1058" t="s">
        <v>3</v>
      </c>
      <c r="D1058" s="2" t="s">
        <v>116</v>
      </c>
      <c r="E1058" s="2"/>
    </row>
    <row r="1059" spans="1:11">
      <c r="A1059" t="s">
        <v>5</v>
      </c>
      <c r="B1059" t="s">
        <v>3</v>
      </c>
      <c r="D1059" s="3" t="s">
        <v>6</v>
      </c>
      <c r="E1059" s="3"/>
    </row>
    <row r="1060" spans="1:11">
      <c r="A1060" t="s">
        <v>7</v>
      </c>
      <c r="B1060" t="s">
        <v>3</v>
      </c>
      <c r="D1060" s="3" t="s">
        <v>112</v>
      </c>
      <c r="E1060" s="3"/>
    </row>
    <row r="1061" spans="1:11">
      <c r="A1061" t="s">
        <v>9</v>
      </c>
      <c r="B1061" t="s">
        <v>3</v>
      </c>
      <c r="D1061" s="3" t="s">
        <v>10</v>
      </c>
      <c r="E1061" s="3"/>
    </row>
    <row r="1063" spans="1:11">
      <c r="A1063" t="s">
        <v>11</v>
      </c>
      <c r="B1063" t="s">
        <v>3</v>
      </c>
      <c r="C1063" t="s">
        <v>12</v>
      </c>
      <c r="D1063" t="s">
        <v>13</v>
      </c>
      <c r="E1063" s="4">
        <v>1650000</v>
      </c>
      <c r="F1063" s="5"/>
      <c r="G1063" s="5"/>
      <c r="H1063" s="6" t="s">
        <v>14</v>
      </c>
      <c r="I1063" s="7" t="s">
        <v>15</v>
      </c>
      <c r="J1063" t="s">
        <v>16</v>
      </c>
      <c r="K1063" s="8">
        <f>E1063</f>
        <v>1650000</v>
      </c>
    </row>
    <row r="1064" spans="1:11">
      <c r="C1064" t="s">
        <v>12</v>
      </c>
      <c r="D1064" t="s">
        <v>17</v>
      </c>
      <c r="E1064" s="9">
        <v>9500</v>
      </c>
      <c r="F1064" t="s">
        <v>18</v>
      </c>
      <c r="G1064" s="10">
        <v>26</v>
      </c>
      <c r="H1064" s="6" t="s">
        <v>19</v>
      </c>
      <c r="I1064" s="7" t="s">
        <v>15</v>
      </c>
      <c r="J1064" t="s">
        <v>16</v>
      </c>
      <c r="K1064" s="11">
        <f>E1064*G1064</f>
        <v>247000</v>
      </c>
    </row>
    <row r="1065" spans="1:11">
      <c r="C1065" t="s">
        <v>12</v>
      </c>
      <c r="D1065" t="s">
        <v>20</v>
      </c>
      <c r="E1065" s="9">
        <v>12000</v>
      </c>
      <c r="F1065" s="12" t="s">
        <v>18</v>
      </c>
      <c r="G1065" s="10">
        <v>26</v>
      </c>
      <c r="H1065" s="6" t="s">
        <v>19</v>
      </c>
      <c r="I1065" s="7" t="s">
        <v>15</v>
      </c>
      <c r="J1065" t="s">
        <v>16</v>
      </c>
      <c r="K1065" s="11">
        <f>E1065*G1065</f>
        <v>312000</v>
      </c>
    </row>
    <row r="1066" spans="1:11">
      <c r="C1066" t="s">
        <v>12</v>
      </c>
      <c r="D1066" t="s">
        <v>21</v>
      </c>
      <c r="E1066" s="9">
        <v>0</v>
      </c>
      <c r="F1066" s="5"/>
      <c r="G1066" s="5"/>
      <c r="H1066" s="6"/>
      <c r="I1066" s="7" t="s">
        <v>15</v>
      </c>
      <c r="J1066" t="s">
        <v>16</v>
      </c>
      <c r="K1066" s="8">
        <f>E1066</f>
        <v>0</v>
      </c>
    </row>
    <row r="1067" spans="1:11">
      <c r="C1067" t="s">
        <v>12</v>
      </c>
      <c r="D1067" t="s">
        <v>22</v>
      </c>
      <c r="E1067" s="9">
        <v>30000</v>
      </c>
      <c r="F1067" t="s">
        <v>18</v>
      </c>
      <c r="G1067" s="10">
        <v>4</v>
      </c>
      <c r="H1067" s="6" t="s">
        <v>19</v>
      </c>
      <c r="I1067" s="7" t="s">
        <v>15</v>
      </c>
      <c r="J1067" t="s">
        <v>16</v>
      </c>
      <c r="K1067" s="11">
        <f>E1067*G1067</f>
        <v>120000</v>
      </c>
    </row>
    <row r="1068" spans="1:11">
      <c r="C1068" t="s">
        <v>12</v>
      </c>
      <c r="D1068" t="s">
        <v>23</v>
      </c>
      <c r="E1068" s="9">
        <v>10000</v>
      </c>
      <c r="F1068" t="s">
        <v>18</v>
      </c>
      <c r="G1068" s="10">
        <v>26</v>
      </c>
      <c r="H1068" s="6" t="s">
        <v>19</v>
      </c>
      <c r="I1068" s="7"/>
      <c r="J1068" t="s">
        <v>16</v>
      </c>
      <c r="K1068" s="11">
        <f>E1068*G1068</f>
        <v>260000</v>
      </c>
    </row>
    <row r="1069" spans="1:11">
      <c r="C1069" t="s">
        <v>12</v>
      </c>
      <c r="D1069" t="s">
        <v>24</v>
      </c>
      <c r="E1069" s="9">
        <v>15000</v>
      </c>
      <c r="F1069" s="5"/>
      <c r="G1069" s="10"/>
      <c r="H1069" s="6" t="s">
        <v>14</v>
      </c>
      <c r="I1069" s="7"/>
      <c r="J1069" t="s">
        <v>16</v>
      </c>
      <c r="K1069" s="8">
        <f>E1069</f>
        <v>15000</v>
      </c>
    </row>
    <row r="1070" spans="1:11">
      <c r="C1070" t="s">
        <v>12</v>
      </c>
      <c r="D1070" t="s">
        <v>25</v>
      </c>
      <c r="E1070" s="9">
        <v>0</v>
      </c>
      <c r="F1070" s="5"/>
      <c r="G1070" s="10"/>
      <c r="I1070" s="7" t="s">
        <v>15</v>
      </c>
      <c r="J1070" t="s">
        <v>16</v>
      </c>
      <c r="K1070" s="8">
        <f>E1070</f>
        <v>0</v>
      </c>
    </row>
    <row r="1071" spans="1:11">
      <c r="E1071" s="13"/>
      <c r="F1071" t="s">
        <v>26</v>
      </c>
      <c r="J1071" t="s">
        <v>16</v>
      </c>
      <c r="K1071" s="8">
        <f>SUM(K1063:K1070)</f>
        <v>2604000</v>
      </c>
    </row>
    <row r="1072" spans="1:11">
      <c r="E1072" s="14"/>
      <c r="F1072" s="15"/>
      <c r="G1072" s="15"/>
      <c r="K1072" s="16"/>
    </row>
    <row r="1073" spans="1:11">
      <c r="C1073" t="s">
        <v>12</v>
      </c>
      <c r="D1073" t="s">
        <v>27</v>
      </c>
      <c r="E1073" s="4">
        <v>0</v>
      </c>
      <c r="F1073" s="5"/>
      <c r="G1073" s="5"/>
      <c r="I1073" s="7" t="s">
        <v>15</v>
      </c>
      <c r="J1073" t="s">
        <v>16</v>
      </c>
      <c r="K1073" s="8">
        <f>E1073</f>
        <v>0</v>
      </c>
    </row>
    <row r="1074" spans="1:11">
      <c r="G1074" t="s">
        <v>28</v>
      </c>
      <c r="J1074" t="s">
        <v>16</v>
      </c>
      <c r="K1074" s="8">
        <f>SUM(K1071-K1073)</f>
        <v>2604000</v>
      </c>
    </row>
    <row r="1076" spans="1:11">
      <c r="A1076" t="s">
        <v>29</v>
      </c>
    </row>
    <row r="1077" spans="1:11">
      <c r="B1077" s="17" t="s">
        <v>30</v>
      </c>
      <c r="C1077" s="18"/>
      <c r="D1077" s="19"/>
      <c r="E1077" s="17" t="s">
        <v>31</v>
      </c>
      <c r="F1077" s="19"/>
      <c r="G1077" s="17" t="s">
        <v>32</v>
      </c>
      <c r="H1077" s="18"/>
      <c r="I1077" s="18"/>
      <c r="J1077" s="19"/>
    </row>
    <row r="1078" spans="1:11">
      <c r="B1078" s="20"/>
      <c r="C1078" s="12"/>
      <c r="D1078" s="21"/>
      <c r="E1078" s="20"/>
      <c r="F1078" s="21"/>
      <c r="G1078" s="20"/>
      <c r="H1078" s="12"/>
      <c r="I1078" s="12"/>
      <c r="J1078" s="21"/>
    </row>
    <row r="1079" spans="1:11">
      <c r="B1079" s="20"/>
      <c r="C1079" s="12"/>
      <c r="D1079" s="21"/>
      <c r="E1079" s="20"/>
      <c r="F1079" s="21"/>
      <c r="G1079" s="20"/>
      <c r="H1079" s="12"/>
      <c r="I1079" s="12"/>
      <c r="J1079" s="21"/>
    </row>
    <row r="1080" spans="1:11">
      <c r="B1080" s="20"/>
      <c r="C1080" s="12"/>
      <c r="D1080" s="21"/>
      <c r="E1080" s="20"/>
      <c r="F1080" s="21"/>
      <c r="G1080" s="20"/>
      <c r="H1080" s="12"/>
      <c r="I1080" s="12"/>
      <c r="J1080" s="21"/>
    </row>
    <row r="1081" spans="1:11">
      <c r="B1081" s="20"/>
      <c r="C1081" s="12"/>
      <c r="D1081" s="21"/>
      <c r="E1081" s="20"/>
      <c r="F1081" s="21"/>
      <c r="G1081" s="20"/>
      <c r="H1081" s="12"/>
      <c r="I1081" s="12"/>
      <c r="J1081" s="21"/>
    </row>
    <row r="1082" spans="1:11">
      <c r="B1082" s="22" t="s">
        <v>117</v>
      </c>
      <c r="C1082" s="23"/>
      <c r="D1082" s="24"/>
      <c r="E1082" s="25" t="s">
        <v>34</v>
      </c>
      <c r="F1082" s="26"/>
      <c r="G1082" s="25" t="s">
        <v>35</v>
      </c>
      <c r="H1082" s="27"/>
      <c r="I1082" s="27"/>
      <c r="J1082" s="26"/>
    </row>
    <row r="1083" spans="1:11">
      <c r="B1083" s="28" t="s">
        <v>36</v>
      </c>
      <c r="C1083" s="29"/>
      <c r="D1083" s="30"/>
      <c r="E1083" s="28" t="s">
        <v>37</v>
      </c>
      <c r="F1083" s="30"/>
      <c r="G1083" s="28" t="s">
        <v>38</v>
      </c>
      <c r="H1083" s="29"/>
      <c r="I1083" s="29"/>
      <c r="J1083" s="30"/>
    </row>
    <row r="1085" spans="1:11" ht="18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</row>
    <row r="1086" spans="1:11" ht="18">
      <c r="A1086" s="31"/>
      <c r="B1086" s="31"/>
      <c r="C1086" s="31"/>
      <c r="D1086" s="31"/>
      <c r="E1086" s="31"/>
      <c r="F1086" s="31"/>
      <c r="G1086" s="31"/>
      <c r="H1086" s="31"/>
      <c r="I1086" s="31"/>
      <c r="J1086" s="31"/>
      <c r="K1086" s="31"/>
    </row>
    <row r="1087" spans="1:11" ht="18">
      <c r="A1087" s="1" t="s">
        <v>0</v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</row>
    <row r="1088" spans="1:11" ht="18">
      <c r="A1088" s="1" t="s">
        <v>1</v>
      </c>
      <c r="B1088" s="1"/>
      <c r="C1088" s="1"/>
      <c r="D1088" s="1"/>
      <c r="E1088" s="1"/>
      <c r="F1088" s="1"/>
      <c r="G1088" s="1"/>
      <c r="H1088" s="1"/>
      <c r="I1088" s="1"/>
      <c r="J1088" s="1"/>
      <c r="K1088" s="1"/>
    </row>
    <row r="1090" spans="1:11">
      <c r="A1090" t="s">
        <v>2</v>
      </c>
      <c r="B1090" t="s">
        <v>3</v>
      </c>
      <c r="D1090" s="2" t="s">
        <v>118</v>
      </c>
      <c r="E1090" s="2"/>
    </row>
    <row r="1091" spans="1:11">
      <c r="A1091" t="s">
        <v>5</v>
      </c>
      <c r="B1091" t="s">
        <v>3</v>
      </c>
      <c r="D1091" s="3" t="s">
        <v>6</v>
      </c>
      <c r="E1091" s="3"/>
    </row>
    <row r="1092" spans="1:11">
      <c r="A1092" t="s">
        <v>7</v>
      </c>
      <c r="B1092" t="s">
        <v>3</v>
      </c>
      <c r="D1092" s="3" t="s">
        <v>112</v>
      </c>
      <c r="E1092" s="3"/>
    </row>
    <row r="1093" spans="1:11">
      <c r="A1093" t="s">
        <v>9</v>
      </c>
      <c r="B1093" t="s">
        <v>3</v>
      </c>
      <c r="D1093" s="3" t="s">
        <v>10</v>
      </c>
      <c r="E1093" s="3"/>
    </row>
    <row r="1095" spans="1:11">
      <c r="A1095" t="s">
        <v>11</v>
      </c>
      <c r="B1095" t="s">
        <v>3</v>
      </c>
      <c r="C1095" t="s">
        <v>12</v>
      </c>
      <c r="D1095" t="s">
        <v>13</v>
      </c>
      <c r="E1095" s="4">
        <v>1650000</v>
      </c>
      <c r="F1095" s="5"/>
      <c r="G1095" s="5"/>
      <c r="H1095" s="6" t="s">
        <v>14</v>
      </c>
      <c r="I1095" s="7" t="s">
        <v>15</v>
      </c>
      <c r="J1095" t="s">
        <v>16</v>
      </c>
      <c r="K1095" s="8">
        <f>E1095</f>
        <v>1650000</v>
      </c>
    </row>
    <row r="1096" spans="1:11">
      <c r="C1096" t="s">
        <v>12</v>
      </c>
      <c r="D1096" t="s">
        <v>17</v>
      </c>
      <c r="E1096" s="9">
        <v>9500</v>
      </c>
      <c r="F1096" t="s">
        <v>18</v>
      </c>
      <c r="G1096" s="10">
        <v>25</v>
      </c>
      <c r="H1096" s="6" t="s">
        <v>19</v>
      </c>
      <c r="I1096" s="7" t="s">
        <v>15</v>
      </c>
      <c r="J1096" t="s">
        <v>16</v>
      </c>
      <c r="K1096" s="11">
        <f>E1096*G1096</f>
        <v>237500</v>
      </c>
    </row>
    <row r="1097" spans="1:11">
      <c r="C1097" t="s">
        <v>12</v>
      </c>
      <c r="D1097" t="s">
        <v>20</v>
      </c>
      <c r="E1097" s="9">
        <v>12000</v>
      </c>
      <c r="F1097" s="12" t="s">
        <v>18</v>
      </c>
      <c r="G1097" s="10">
        <v>25</v>
      </c>
      <c r="H1097" s="6" t="s">
        <v>19</v>
      </c>
      <c r="I1097" s="7" t="s">
        <v>15</v>
      </c>
      <c r="J1097" t="s">
        <v>16</v>
      </c>
      <c r="K1097" s="11">
        <f>E1097*G1097</f>
        <v>300000</v>
      </c>
    </row>
    <row r="1098" spans="1:11">
      <c r="C1098" t="s">
        <v>12</v>
      </c>
      <c r="D1098" t="s">
        <v>21</v>
      </c>
      <c r="E1098" s="9">
        <v>0</v>
      </c>
      <c r="F1098" s="5"/>
      <c r="G1098" s="5"/>
      <c r="H1098" s="6"/>
      <c r="I1098" s="7" t="s">
        <v>15</v>
      </c>
      <c r="J1098" t="s">
        <v>16</v>
      </c>
      <c r="K1098" s="8">
        <f>E1098</f>
        <v>0</v>
      </c>
    </row>
    <row r="1099" spans="1:11">
      <c r="C1099" t="s">
        <v>12</v>
      </c>
      <c r="D1099" t="s">
        <v>22</v>
      </c>
      <c r="E1099" s="9">
        <v>30000</v>
      </c>
      <c r="F1099" t="s">
        <v>18</v>
      </c>
      <c r="G1099" s="10">
        <v>0</v>
      </c>
      <c r="H1099" s="6" t="s">
        <v>19</v>
      </c>
      <c r="I1099" s="7" t="s">
        <v>15</v>
      </c>
      <c r="J1099" t="s">
        <v>16</v>
      </c>
      <c r="K1099" s="11">
        <f>E1099*G1099</f>
        <v>0</v>
      </c>
    </row>
    <row r="1100" spans="1:11">
      <c r="C1100" t="s">
        <v>12</v>
      </c>
      <c r="D1100" t="s">
        <v>23</v>
      </c>
      <c r="E1100" s="9">
        <v>10000</v>
      </c>
      <c r="F1100" t="s">
        <v>18</v>
      </c>
      <c r="G1100" s="10">
        <v>25</v>
      </c>
      <c r="H1100" s="6" t="s">
        <v>19</v>
      </c>
      <c r="I1100" s="7"/>
      <c r="J1100" t="s">
        <v>16</v>
      </c>
      <c r="K1100" s="11">
        <f>E1100*G1100</f>
        <v>250000</v>
      </c>
    </row>
    <row r="1101" spans="1:11">
      <c r="C1101" t="s">
        <v>12</v>
      </c>
      <c r="D1101" t="s">
        <v>24</v>
      </c>
      <c r="E1101" s="9">
        <v>15000</v>
      </c>
      <c r="F1101" s="5"/>
      <c r="G1101" s="10"/>
      <c r="H1101" s="6" t="s">
        <v>14</v>
      </c>
      <c r="I1101" s="7"/>
      <c r="J1101" t="s">
        <v>16</v>
      </c>
      <c r="K1101" s="8">
        <f>E1101</f>
        <v>15000</v>
      </c>
    </row>
    <row r="1102" spans="1:11">
      <c r="C1102" t="s">
        <v>12</v>
      </c>
      <c r="D1102" t="s">
        <v>25</v>
      </c>
      <c r="E1102" s="9">
        <v>0</v>
      </c>
      <c r="F1102" s="5"/>
      <c r="G1102" s="10"/>
      <c r="I1102" s="7" t="s">
        <v>15</v>
      </c>
      <c r="J1102" t="s">
        <v>16</v>
      </c>
      <c r="K1102" s="8">
        <f>E1102</f>
        <v>0</v>
      </c>
    </row>
    <row r="1103" spans="1:11">
      <c r="E1103" s="13"/>
      <c r="F1103" t="s">
        <v>26</v>
      </c>
      <c r="J1103" t="s">
        <v>16</v>
      </c>
      <c r="K1103" s="8">
        <f>SUM(K1095:K1102)</f>
        <v>2452500</v>
      </c>
    </row>
    <row r="1104" spans="1:11">
      <c r="E1104" s="14"/>
      <c r="F1104" s="15"/>
      <c r="G1104" s="15"/>
      <c r="K1104" s="16"/>
    </row>
    <row r="1105" spans="1:11">
      <c r="C1105" t="s">
        <v>12</v>
      </c>
      <c r="D1105" t="s">
        <v>27</v>
      </c>
      <c r="E1105" s="4">
        <f>(K1095+K1101)*1/30</f>
        <v>55500</v>
      </c>
      <c r="F1105" s="5"/>
      <c r="G1105" s="5"/>
      <c r="I1105" s="7" t="s">
        <v>15</v>
      </c>
      <c r="J1105" t="s">
        <v>16</v>
      </c>
      <c r="K1105" s="8">
        <f>E1105</f>
        <v>55500</v>
      </c>
    </row>
    <row r="1106" spans="1:11">
      <c r="G1106" t="s">
        <v>28</v>
      </c>
      <c r="J1106" t="s">
        <v>16</v>
      </c>
      <c r="K1106" s="8">
        <f>SUM(K1103-K1105)</f>
        <v>2397000</v>
      </c>
    </row>
    <row r="1108" spans="1:11">
      <c r="A1108" t="s">
        <v>29</v>
      </c>
    </row>
    <row r="1109" spans="1:11">
      <c r="B1109" s="17" t="s">
        <v>30</v>
      </c>
      <c r="C1109" s="18"/>
      <c r="D1109" s="19"/>
      <c r="E1109" s="17" t="s">
        <v>31</v>
      </c>
      <c r="F1109" s="19"/>
      <c r="G1109" s="17" t="s">
        <v>32</v>
      </c>
      <c r="H1109" s="18"/>
      <c r="I1109" s="18"/>
      <c r="J1109" s="19"/>
    </row>
    <row r="1110" spans="1:11">
      <c r="B1110" s="20"/>
      <c r="C1110" s="12"/>
      <c r="D1110" s="21"/>
      <c r="E1110" s="20"/>
      <c r="F1110" s="21"/>
      <c r="G1110" s="20"/>
      <c r="H1110" s="12"/>
      <c r="I1110" s="12"/>
      <c r="J1110" s="21"/>
    </row>
    <row r="1111" spans="1:11">
      <c r="B1111" s="20"/>
      <c r="C1111" s="12"/>
      <c r="D1111" s="21"/>
      <c r="E1111" s="20"/>
      <c r="F1111" s="21"/>
      <c r="G1111" s="20"/>
      <c r="H1111" s="12"/>
      <c r="I1111" s="12"/>
      <c r="J1111" s="21"/>
    </row>
    <row r="1112" spans="1:11">
      <c r="B1112" s="20"/>
      <c r="C1112" s="12"/>
      <c r="D1112" s="21"/>
      <c r="E1112" s="20"/>
      <c r="F1112" s="21"/>
      <c r="G1112" s="20"/>
      <c r="H1112" s="12"/>
      <c r="I1112" s="12"/>
      <c r="J1112" s="21"/>
    </row>
    <row r="1113" spans="1:11">
      <c r="B1113" s="20"/>
      <c r="C1113" s="12"/>
      <c r="D1113" s="21"/>
      <c r="E1113" s="20"/>
      <c r="F1113" s="21"/>
      <c r="G1113" s="20"/>
      <c r="H1113" s="12"/>
      <c r="I1113" s="12"/>
      <c r="J1113" s="21"/>
    </row>
    <row r="1114" spans="1:11">
      <c r="B1114" s="22" t="s">
        <v>119</v>
      </c>
      <c r="C1114" s="23"/>
      <c r="D1114" s="24"/>
      <c r="E1114" s="25" t="s">
        <v>34</v>
      </c>
      <c r="F1114" s="26"/>
      <c r="G1114" s="25" t="s">
        <v>35</v>
      </c>
      <c r="H1114" s="27"/>
      <c r="I1114" s="27"/>
      <c r="J1114" s="26"/>
    </row>
    <row r="1115" spans="1:11">
      <c r="B1115" s="28" t="s">
        <v>36</v>
      </c>
      <c r="C1115" s="29"/>
      <c r="D1115" s="30"/>
      <c r="E1115" s="28" t="s">
        <v>37</v>
      </c>
      <c r="F1115" s="30"/>
      <c r="G1115" s="28" t="s">
        <v>38</v>
      </c>
      <c r="H1115" s="29"/>
      <c r="I1115" s="29"/>
      <c r="J1115" s="30"/>
    </row>
    <row r="1119" spans="1:11" ht="18">
      <c r="A1119" s="1" t="s">
        <v>0</v>
      </c>
      <c r="B1119" s="1"/>
      <c r="C1119" s="1"/>
      <c r="D1119" s="1"/>
      <c r="E1119" s="1"/>
      <c r="F1119" s="1"/>
      <c r="G1119" s="1"/>
      <c r="H1119" s="1"/>
      <c r="I1119" s="1"/>
      <c r="J1119" s="1"/>
      <c r="K1119" s="1"/>
    </row>
    <row r="1120" spans="1:11" ht="18">
      <c r="A1120" s="1" t="s">
        <v>1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</row>
    <row r="1122" spans="1:11">
      <c r="A1122" t="s">
        <v>2</v>
      </c>
      <c r="B1122" t="s">
        <v>3</v>
      </c>
      <c r="D1122" s="2" t="s">
        <v>120</v>
      </c>
      <c r="E1122" s="2"/>
    </row>
    <row r="1123" spans="1:11">
      <c r="A1123" t="s">
        <v>5</v>
      </c>
      <c r="B1123" t="s">
        <v>3</v>
      </c>
      <c r="D1123" s="3" t="s">
        <v>6</v>
      </c>
      <c r="E1123" s="3"/>
    </row>
    <row r="1124" spans="1:11">
      <c r="A1124" t="s">
        <v>7</v>
      </c>
      <c r="B1124" t="s">
        <v>3</v>
      </c>
      <c r="D1124" s="3" t="s">
        <v>121</v>
      </c>
      <c r="E1124" s="3"/>
    </row>
    <row r="1125" spans="1:11">
      <c r="A1125" t="s">
        <v>9</v>
      </c>
      <c r="B1125" t="s">
        <v>3</v>
      </c>
      <c r="D1125" s="3" t="s">
        <v>10</v>
      </c>
      <c r="E1125" s="3"/>
    </row>
    <row r="1127" spans="1:11">
      <c r="A1127" t="s">
        <v>11</v>
      </c>
      <c r="B1127" t="s">
        <v>3</v>
      </c>
      <c r="C1127" t="s">
        <v>12</v>
      </c>
      <c r="D1127" t="s">
        <v>13</v>
      </c>
      <c r="E1127" s="4">
        <v>1226250</v>
      </c>
      <c r="F1127" s="5"/>
      <c r="G1127" s="5"/>
      <c r="H1127" s="6" t="s">
        <v>14</v>
      </c>
      <c r="I1127" s="7" t="s">
        <v>15</v>
      </c>
      <c r="J1127" t="s">
        <v>16</v>
      </c>
      <c r="K1127" s="8">
        <f>E1127</f>
        <v>1226250</v>
      </c>
    </row>
    <row r="1128" spans="1:11">
      <c r="C1128" t="s">
        <v>12</v>
      </c>
      <c r="D1128" t="s">
        <v>17</v>
      </c>
      <c r="E1128" s="9">
        <v>7000</v>
      </c>
      <c r="F1128" t="s">
        <v>18</v>
      </c>
      <c r="G1128" s="10"/>
      <c r="H1128" s="6" t="s">
        <v>19</v>
      </c>
      <c r="I1128" s="7" t="s">
        <v>15</v>
      </c>
      <c r="J1128" t="s">
        <v>16</v>
      </c>
      <c r="K1128" s="11">
        <f>E1128*G1128</f>
        <v>0</v>
      </c>
    </row>
    <row r="1129" spans="1:11">
      <c r="C1129" t="s">
        <v>12</v>
      </c>
      <c r="D1129" t="s">
        <v>20</v>
      </c>
      <c r="E1129" s="9">
        <v>9000</v>
      </c>
      <c r="F1129" s="12" t="s">
        <v>18</v>
      </c>
      <c r="G1129" s="10"/>
      <c r="H1129" s="6" t="s">
        <v>19</v>
      </c>
      <c r="I1129" s="7" t="s">
        <v>15</v>
      </c>
      <c r="J1129" t="s">
        <v>16</v>
      </c>
      <c r="K1129" s="11">
        <f>E1129*G1129</f>
        <v>0</v>
      </c>
    </row>
    <row r="1130" spans="1:11">
      <c r="C1130" t="s">
        <v>12</v>
      </c>
      <c r="D1130" t="s">
        <v>21</v>
      </c>
      <c r="E1130" s="9">
        <v>0</v>
      </c>
      <c r="F1130" s="5"/>
      <c r="G1130" s="5"/>
      <c r="H1130" s="6"/>
      <c r="I1130" s="7" t="s">
        <v>15</v>
      </c>
      <c r="J1130" t="s">
        <v>16</v>
      </c>
      <c r="K1130" s="8">
        <f>E1130</f>
        <v>0</v>
      </c>
    </row>
    <row r="1131" spans="1:11">
      <c r="C1131" t="s">
        <v>12</v>
      </c>
      <c r="D1131" t="s">
        <v>22</v>
      </c>
      <c r="E1131" s="9">
        <v>30000</v>
      </c>
      <c r="F1131" t="s">
        <v>18</v>
      </c>
      <c r="G1131" s="10"/>
      <c r="H1131" s="6" t="s">
        <v>19</v>
      </c>
      <c r="I1131" s="7" t="s">
        <v>15</v>
      </c>
      <c r="J1131" t="s">
        <v>16</v>
      </c>
      <c r="K1131" s="11">
        <f>E1131*G1131</f>
        <v>0</v>
      </c>
    </row>
    <row r="1132" spans="1:11">
      <c r="C1132" t="s">
        <v>12</v>
      </c>
      <c r="D1132" t="s">
        <v>23</v>
      </c>
      <c r="E1132" s="9">
        <v>10000</v>
      </c>
      <c r="F1132" t="s">
        <v>18</v>
      </c>
      <c r="G1132" s="10"/>
      <c r="H1132" s="6" t="s">
        <v>19</v>
      </c>
      <c r="I1132" s="7"/>
      <c r="J1132" t="s">
        <v>16</v>
      </c>
      <c r="K1132" s="11">
        <f>E1132*G1132</f>
        <v>0</v>
      </c>
    </row>
    <row r="1133" spans="1:11">
      <c r="C1133" t="s">
        <v>12</v>
      </c>
      <c r="D1133" t="s">
        <v>24</v>
      </c>
      <c r="E1133" s="9">
        <v>15000</v>
      </c>
      <c r="F1133" s="5"/>
      <c r="G1133" s="10"/>
      <c r="H1133" s="6" t="s">
        <v>14</v>
      </c>
      <c r="I1133" s="7"/>
      <c r="J1133" t="s">
        <v>16</v>
      </c>
      <c r="K1133" s="8">
        <f>E1133</f>
        <v>15000</v>
      </c>
    </row>
    <row r="1134" spans="1:11">
      <c r="C1134" t="s">
        <v>12</v>
      </c>
      <c r="D1134" t="s">
        <v>25</v>
      </c>
      <c r="E1134" s="9">
        <v>0</v>
      </c>
      <c r="F1134" s="5"/>
      <c r="G1134" s="10"/>
      <c r="I1134" s="7" t="s">
        <v>15</v>
      </c>
      <c r="J1134" t="s">
        <v>16</v>
      </c>
      <c r="K1134" s="8">
        <f>E1134</f>
        <v>0</v>
      </c>
    </row>
    <row r="1135" spans="1:11">
      <c r="E1135" s="13"/>
      <c r="F1135" t="s">
        <v>26</v>
      </c>
      <c r="J1135" t="s">
        <v>16</v>
      </c>
      <c r="K1135" s="8">
        <f>SUM(K1127:K1134)</f>
        <v>1241250</v>
      </c>
    </row>
    <row r="1136" spans="1:11">
      <c r="E1136" s="14"/>
      <c r="F1136" s="15"/>
      <c r="G1136" s="15"/>
      <c r="K1136" s="16"/>
    </row>
    <row r="1137" spans="1:11">
      <c r="C1137" t="s">
        <v>12</v>
      </c>
      <c r="D1137" t="s">
        <v>27</v>
      </c>
      <c r="E1137" s="4">
        <v>0</v>
      </c>
      <c r="F1137" s="5"/>
      <c r="G1137" s="5"/>
      <c r="I1137" s="7" t="s">
        <v>15</v>
      </c>
      <c r="J1137" t="s">
        <v>16</v>
      </c>
      <c r="K1137" s="8">
        <f>E1137</f>
        <v>0</v>
      </c>
    </row>
    <row r="1138" spans="1:11">
      <c r="G1138" t="s">
        <v>28</v>
      </c>
      <c r="J1138" t="s">
        <v>16</v>
      </c>
      <c r="K1138" s="8">
        <f>SUM(K1135-K1137)</f>
        <v>1241250</v>
      </c>
    </row>
    <row r="1140" spans="1:11">
      <c r="A1140" t="s">
        <v>29</v>
      </c>
    </row>
    <row r="1141" spans="1:11">
      <c r="B1141" s="17" t="s">
        <v>30</v>
      </c>
      <c r="C1141" s="18"/>
      <c r="D1141" s="19"/>
      <c r="E1141" s="17" t="s">
        <v>31</v>
      </c>
      <c r="F1141" s="19"/>
      <c r="G1141" s="17" t="s">
        <v>32</v>
      </c>
      <c r="H1141" s="18"/>
      <c r="I1141" s="18"/>
      <c r="J1141" s="19"/>
    </row>
    <row r="1142" spans="1:11">
      <c r="B1142" s="20"/>
      <c r="C1142" s="12"/>
      <c r="D1142" s="21"/>
      <c r="E1142" s="20"/>
      <c r="F1142" s="21"/>
      <c r="G1142" s="20"/>
      <c r="H1142" s="12"/>
      <c r="I1142" s="12"/>
      <c r="J1142" s="21"/>
    </row>
    <row r="1143" spans="1:11">
      <c r="B1143" s="20"/>
      <c r="C1143" s="12"/>
      <c r="D1143" s="21"/>
      <c r="E1143" s="20"/>
      <c r="F1143" s="21"/>
      <c r="G1143" s="20"/>
      <c r="H1143" s="12"/>
      <c r="I1143" s="12"/>
      <c r="J1143" s="21"/>
    </row>
    <row r="1144" spans="1:11">
      <c r="B1144" s="20"/>
      <c r="C1144" s="12"/>
      <c r="D1144" s="21"/>
      <c r="E1144" s="20"/>
      <c r="F1144" s="21"/>
      <c r="G1144" s="20"/>
      <c r="H1144" s="12"/>
      <c r="I1144" s="12"/>
      <c r="J1144" s="21"/>
    </row>
    <row r="1145" spans="1:11">
      <c r="B1145" s="20"/>
      <c r="C1145" s="12"/>
      <c r="D1145" s="21"/>
      <c r="E1145" s="20"/>
      <c r="F1145" s="21"/>
      <c r="G1145" s="20"/>
      <c r="H1145" s="12"/>
      <c r="I1145" s="12"/>
      <c r="J1145" s="21"/>
    </row>
    <row r="1146" spans="1:11">
      <c r="B1146" s="22" t="s">
        <v>122</v>
      </c>
      <c r="C1146" s="23"/>
      <c r="D1146" s="24"/>
      <c r="E1146" s="25" t="s">
        <v>34</v>
      </c>
      <c r="F1146" s="26"/>
      <c r="G1146" s="25" t="s">
        <v>35</v>
      </c>
      <c r="H1146" s="27"/>
      <c r="I1146" s="27"/>
      <c r="J1146" s="26"/>
    </row>
    <row r="1147" spans="1:11">
      <c r="B1147" s="28" t="s">
        <v>36</v>
      </c>
      <c r="C1147" s="29"/>
      <c r="D1147" s="30"/>
      <c r="E1147" s="28" t="s">
        <v>37</v>
      </c>
      <c r="F1147" s="30"/>
      <c r="G1147" s="28" t="s">
        <v>38</v>
      </c>
      <c r="H1147" s="29"/>
      <c r="I1147" s="29"/>
      <c r="J1147" s="30"/>
    </row>
    <row r="1149" spans="1:11" ht="18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</row>
    <row r="1150" spans="1:11" ht="18">
      <c r="A1150" s="31"/>
      <c r="B1150" s="31"/>
      <c r="C1150" s="31"/>
      <c r="D1150" s="31"/>
      <c r="E1150" s="31"/>
      <c r="F1150" s="31"/>
      <c r="G1150" s="31"/>
      <c r="H1150" s="31"/>
      <c r="I1150" s="31"/>
      <c r="J1150" s="31"/>
      <c r="K1150" s="31"/>
    </row>
    <row r="1151" spans="1:11" ht="18">
      <c r="A1151" s="1" t="s">
        <v>0</v>
      </c>
      <c r="B1151" s="1"/>
      <c r="C1151" s="1"/>
      <c r="D1151" s="1"/>
      <c r="E1151" s="1"/>
      <c r="F1151" s="1"/>
      <c r="G1151" s="1"/>
      <c r="H1151" s="1"/>
      <c r="I1151" s="1"/>
      <c r="J1151" s="1"/>
      <c r="K1151" s="1"/>
    </row>
    <row r="1152" spans="1:11" ht="18">
      <c r="A1152" s="1" t="s">
        <v>1</v>
      </c>
      <c r="B1152" s="1"/>
      <c r="C1152" s="1"/>
      <c r="D1152" s="1"/>
      <c r="E1152" s="1"/>
      <c r="F1152" s="1"/>
      <c r="G1152" s="1"/>
      <c r="H1152" s="1"/>
      <c r="I1152" s="1"/>
      <c r="J1152" s="1"/>
      <c r="K1152" s="1"/>
    </row>
    <row r="1154" spans="1:11">
      <c r="A1154" t="s">
        <v>2</v>
      </c>
      <c r="B1154" t="s">
        <v>3</v>
      </c>
      <c r="D1154" s="2" t="s">
        <v>123</v>
      </c>
      <c r="E1154" s="2"/>
    </row>
    <row r="1155" spans="1:11">
      <c r="A1155" t="s">
        <v>5</v>
      </c>
      <c r="B1155" t="s">
        <v>3</v>
      </c>
      <c r="D1155" s="3" t="s">
        <v>6</v>
      </c>
      <c r="E1155" s="3"/>
    </row>
    <row r="1156" spans="1:11">
      <c r="A1156" t="s">
        <v>7</v>
      </c>
      <c r="B1156" t="s">
        <v>3</v>
      </c>
      <c r="D1156" s="3" t="s">
        <v>124</v>
      </c>
      <c r="E1156" s="3"/>
    </row>
    <row r="1157" spans="1:11">
      <c r="A1157" t="s">
        <v>9</v>
      </c>
      <c r="B1157" t="s">
        <v>3</v>
      </c>
      <c r="D1157" s="3" t="s">
        <v>10</v>
      </c>
      <c r="E1157" s="3"/>
    </row>
    <row r="1158" spans="1:11">
      <c r="G1158" s="12"/>
    </row>
    <row r="1159" spans="1:11">
      <c r="A1159" t="s">
        <v>11</v>
      </c>
      <c r="B1159" t="s">
        <v>3</v>
      </c>
      <c r="C1159" t="s">
        <v>12</v>
      </c>
      <c r="D1159" t="s">
        <v>13</v>
      </c>
      <c r="E1159" s="4">
        <v>1156950</v>
      </c>
      <c r="F1159" s="5"/>
      <c r="G1159" s="5"/>
      <c r="H1159" s="6" t="s">
        <v>14</v>
      </c>
      <c r="I1159" s="7" t="s">
        <v>15</v>
      </c>
      <c r="J1159" t="s">
        <v>16</v>
      </c>
      <c r="K1159" s="8">
        <f>E1159</f>
        <v>1156950</v>
      </c>
    </row>
    <row r="1160" spans="1:11">
      <c r="C1160" t="s">
        <v>12</v>
      </c>
      <c r="D1160" t="s">
        <v>17</v>
      </c>
      <c r="E1160" s="9">
        <v>5000</v>
      </c>
      <c r="F1160" t="s">
        <v>18</v>
      </c>
      <c r="G1160" s="10">
        <v>25</v>
      </c>
      <c r="H1160" s="6" t="s">
        <v>19</v>
      </c>
      <c r="I1160" s="7" t="s">
        <v>15</v>
      </c>
      <c r="J1160" t="s">
        <v>16</v>
      </c>
      <c r="K1160" s="11">
        <f>E1160*G1160</f>
        <v>125000</v>
      </c>
    </row>
    <row r="1161" spans="1:11">
      <c r="C1161" t="s">
        <v>12</v>
      </c>
      <c r="D1161" t="s">
        <v>20</v>
      </c>
      <c r="E1161" s="9">
        <v>10000</v>
      </c>
      <c r="F1161" s="12" t="s">
        <v>18</v>
      </c>
      <c r="G1161" s="10">
        <v>25</v>
      </c>
      <c r="H1161" s="6" t="s">
        <v>19</v>
      </c>
      <c r="I1161" s="7" t="s">
        <v>15</v>
      </c>
      <c r="J1161" t="s">
        <v>16</v>
      </c>
      <c r="K1161" s="11">
        <f>E1161*G1161</f>
        <v>250000</v>
      </c>
    </row>
    <row r="1162" spans="1:11">
      <c r="C1162" t="s">
        <v>12</v>
      </c>
      <c r="D1162" t="s">
        <v>21</v>
      </c>
      <c r="E1162" s="9">
        <v>0</v>
      </c>
      <c r="F1162" s="5"/>
      <c r="G1162" s="5"/>
      <c r="H1162" s="6"/>
      <c r="I1162" s="7" t="s">
        <v>15</v>
      </c>
      <c r="J1162" t="s">
        <v>16</v>
      </c>
      <c r="K1162" s="8">
        <f>E1162</f>
        <v>0</v>
      </c>
    </row>
    <row r="1163" spans="1:11">
      <c r="C1163" t="s">
        <v>12</v>
      </c>
      <c r="D1163" t="s">
        <v>22</v>
      </c>
      <c r="E1163" s="9">
        <v>30000</v>
      </c>
      <c r="F1163" t="s">
        <v>18</v>
      </c>
      <c r="G1163" s="10">
        <v>0</v>
      </c>
      <c r="H1163" s="6" t="s">
        <v>19</v>
      </c>
      <c r="I1163" s="7" t="s">
        <v>15</v>
      </c>
      <c r="J1163" t="s">
        <v>16</v>
      </c>
      <c r="K1163" s="11">
        <f>E1163*G1163</f>
        <v>0</v>
      </c>
    </row>
    <row r="1164" spans="1:11">
      <c r="C1164" t="s">
        <v>12</v>
      </c>
      <c r="D1164" t="s">
        <v>23</v>
      </c>
      <c r="E1164" s="9">
        <v>10000</v>
      </c>
      <c r="F1164" t="s">
        <v>18</v>
      </c>
      <c r="G1164" s="10">
        <v>25</v>
      </c>
      <c r="H1164" s="6" t="s">
        <v>19</v>
      </c>
      <c r="I1164" s="7"/>
      <c r="J1164" t="s">
        <v>16</v>
      </c>
      <c r="K1164" s="11">
        <f>E1164*G1164</f>
        <v>250000</v>
      </c>
    </row>
    <row r="1165" spans="1:11">
      <c r="C1165" t="s">
        <v>12</v>
      </c>
      <c r="D1165" t="s">
        <v>24</v>
      </c>
      <c r="E1165" s="9">
        <v>15000</v>
      </c>
      <c r="F1165" s="5"/>
      <c r="G1165" s="10"/>
      <c r="H1165" s="6" t="s">
        <v>14</v>
      </c>
      <c r="I1165" s="7"/>
      <c r="J1165" t="s">
        <v>16</v>
      </c>
      <c r="K1165" s="8">
        <f>E1165</f>
        <v>15000</v>
      </c>
    </row>
    <row r="1166" spans="1:11">
      <c r="C1166" t="s">
        <v>12</v>
      </c>
      <c r="D1166" t="s">
        <v>25</v>
      </c>
      <c r="E1166" s="9">
        <v>42875</v>
      </c>
      <c r="F1166" s="5"/>
      <c r="G1166" s="10"/>
      <c r="I1166" s="7" t="s">
        <v>15</v>
      </c>
      <c r="J1166" t="s">
        <v>16</v>
      </c>
      <c r="K1166" s="8">
        <f>E1166</f>
        <v>42875</v>
      </c>
    </row>
    <row r="1167" spans="1:11">
      <c r="E1167" s="13"/>
      <c r="F1167" t="s">
        <v>26</v>
      </c>
      <c r="J1167" t="s">
        <v>16</v>
      </c>
      <c r="K1167" s="8">
        <f>SUM(K1159:K1166)</f>
        <v>1839825</v>
      </c>
    </row>
    <row r="1168" spans="1:11">
      <c r="E1168" s="14"/>
      <c r="F1168" s="15"/>
      <c r="G1168" s="15"/>
      <c r="K1168" s="16"/>
    </row>
    <row r="1169" spans="1:11">
      <c r="C1169" t="s">
        <v>12</v>
      </c>
      <c r="D1169" t="s">
        <v>27</v>
      </c>
      <c r="E1169" s="4">
        <f>(K1159+K1165)*1/30</f>
        <v>39065</v>
      </c>
      <c r="F1169" s="5"/>
      <c r="G1169" s="5"/>
      <c r="I1169" s="7" t="s">
        <v>15</v>
      </c>
      <c r="J1169" t="s">
        <v>16</v>
      </c>
      <c r="K1169" s="8">
        <f>E1169</f>
        <v>39065</v>
      </c>
    </row>
    <row r="1170" spans="1:11">
      <c r="G1170" t="s">
        <v>28</v>
      </c>
      <c r="J1170" t="s">
        <v>16</v>
      </c>
      <c r="K1170" s="8">
        <f>SUM(K1167-K1169)</f>
        <v>1800760</v>
      </c>
    </row>
    <row r="1172" spans="1:11">
      <c r="A1172" t="s">
        <v>29</v>
      </c>
    </row>
    <row r="1173" spans="1:11">
      <c r="B1173" s="17" t="s">
        <v>30</v>
      </c>
      <c r="C1173" s="18"/>
      <c r="D1173" s="19"/>
      <c r="E1173" s="17" t="s">
        <v>31</v>
      </c>
      <c r="F1173" s="19"/>
      <c r="G1173" s="17" t="s">
        <v>32</v>
      </c>
      <c r="H1173" s="18"/>
      <c r="I1173" s="18"/>
      <c r="J1173" s="19"/>
    </row>
    <row r="1174" spans="1:11">
      <c r="B1174" s="20"/>
      <c r="C1174" s="12"/>
      <c r="D1174" s="21"/>
      <c r="E1174" s="20"/>
      <c r="F1174" s="21"/>
      <c r="G1174" s="20"/>
      <c r="H1174" s="12"/>
      <c r="I1174" s="12"/>
      <c r="J1174" s="21"/>
    </row>
    <row r="1175" spans="1:11">
      <c r="B1175" s="20"/>
      <c r="C1175" s="12"/>
      <c r="D1175" s="21"/>
      <c r="E1175" s="20"/>
      <c r="F1175" s="21"/>
      <c r="G1175" s="20"/>
      <c r="H1175" s="12"/>
      <c r="I1175" s="12"/>
      <c r="J1175" s="21"/>
    </row>
    <row r="1176" spans="1:11">
      <c r="B1176" s="20"/>
      <c r="C1176" s="12"/>
      <c r="D1176" s="21"/>
      <c r="E1176" s="20"/>
      <c r="F1176" s="21"/>
      <c r="G1176" s="20"/>
      <c r="H1176" s="12"/>
      <c r="I1176" s="12"/>
      <c r="J1176" s="21"/>
    </row>
    <row r="1177" spans="1:11">
      <c r="B1177" s="20"/>
      <c r="C1177" s="12"/>
      <c r="D1177" s="21"/>
      <c r="E1177" s="20"/>
      <c r="F1177" s="21"/>
      <c r="G1177" s="20"/>
      <c r="H1177" s="12"/>
      <c r="I1177" s="12"/>
      <c r="J1177" s="21"/>
    </row>
    <row r="1178" spans="1:11">
      <c r="B1178" s="22" t="s">
        <v>125</v>
      </c>
      <c r="C1178" s="23"/>
      <c r="D1178" s="24"/>
      <c r="E1178" s="25" t="s">
        <v>34</v>
      </c>
      <c r="F1178" s="26"/>
      <c r="G1178" s="25" t="s">
        <v>35</v>
      </c>
      <c r="H1178" s="27"/>
      <c r="I1178" s="27"/>
      <c r="J1178" s="26"/>
    </row>
    <row r="1179" spans="1:11">
      <c r="B1179" s="28" t="s">
        <v>36</v>
      </c>
      <c r="C1179" s="29"/>
      <c r="D1179" s="30"/>
      <c r="E1179" s="28" t="s">
        <v>37</v>
      </c>
      <c r="F1179" s="30"/>
      <c r="G1179" s="28" t="s">
        <v>38</v>
      </c>
      <c r="H1179" s="29"/>
      <c r="I1179" s="29"/>
      <c r="J1179" s="30"/>
    </row>
    <row r="1183" spans="1:11" ht="18">
      <c r="A1183" s="1" t="s">
        <v>0</v>
      </c>
      <c r="B1183" s="1"/>
      <c r="C1183" s="1"/>
      <c r="D1183" s="1"/>
      <c r="E1183" s="1"/>
      <c r="F1183" s="1"/>
      <c r="G1183" s="1"/>
      <c r="H1183" s="1"/>
      <c r="I1183" s="1"/>
      <c r="J1183" s="1"/>
      <c r="K1183" s="1"/>
    </row>
    <row r="1184" spans="1:11" ht="18">
      <c r="A1184" s="1" t="s">
        <v>1</v>
      </c>
      <c r="B1184" s="1"/>
      <c r="C1184" s="1"/>
      <c r="D1184" s="1"/>
      <c r="E1184" s="1"/>
      <c r="F1184" s="1"/>
      <c r="G1184" s="1"/>
      <c r="H1184" s="1"/>
      <c r="I1184" s="1"/>
      <c r="J1184" s="1"/>
      <c r="K1184" s="1"/>
    </row>
    <row r="1186" spans="1:11">
      <c r="A1186" t="s">
        <v>2</v>
      </c>
      <c r="B1186" t="s">
        <v>3</v>
      </c>
      <c r="D1186" s="2" t="s">
        <v>126</v>
      </c>
      <c r="E1186" s="2"/>
    </row>
    <row r="1187" spans="1:11">
      <c r="A1187" t="s">
        <v>5</v>
      </c>
      <c r="B1187" t="s">
        <v>3</v>
      </c>
      <c r="D1187" s="3" t="s">
        <v>6</v>
      </c>
      <c r="E1187" s="3"/>
    </row>
    <row r="1188" spans="1:11">
      <c r="A1188" t="s">
        <v>7</v>
      </c>
      <c r="B1188" t="s">
        <v>3</v>
      </c>
      <c r="D1188" s="3" t="s">
        <v>124</v>
      </c>
      <c r="E1188" s="3"/>
    </row>
    <row r="1189" spans="1:11">
      <c r="A1189" t="s">
        <v>9</v>
      </c>
      <c r="B1189" t="s">
        <v>3</v>
      </c>
      <c r="D1189" s="3" t="s">
        <v>10</v>
      </c>
      <c r="E1189" s="3"/>
    </row>
    <row r="1190" spans="1:11">
      <c r="G1190" s="12"/>
    </row>
    <row r="1191" spans="1:11">
      <c r="A1191" t="s">
        <v>11</v>
      </c>
      <c r="B1191" t="s">
        <v>3</v>
      </c>
      <c r="C1191" t="s">
        <v>12</v>
      </c>
      <c r="D1191" t="s">
        <v>13</v>
      </c>
      <c r="E1191" s="4">
        <v>1156950</v>
      </c>
      <c r="F1191" s="5"/>
      <c r="G1191" s="5"/>
      <c r="H1191" s="6" t="s">
        <v>14</v>
      </c>
      <c r="I1191" s="7" t="s">
        <v>15</v>
      </c>
      <c r="J1191" t="s">
        <v>16</v>
      </c>
      <c r="K1191" s="8">
        <f>E1191</f>
        <v>1156950</v>
      </c>
    </row>
    <row r="1192" spans="1:11">
      <c r="C1192" t="s">
        <v>12</v>
      </c>
      <c r="D1192" t="s">
        <v>17</v>
      </c>
      <c r="E1192" s="9">
        <v>5000</v>
      </c>
      <c r="F1192" t="s">
        <v>18</v>
      </c>
      <c r="G1192" s="10">
        <v>21</v>
      </c>
      <c r="H1192" s="6" t="s">
        <v>19</v>
      </c>
      <c r="I1192" s="7" t="s">
        <v>15</v>
      </c>
      <c r="J1192" t="s">
        <v>16</v>
      </c>
      <c r="K1192" s="11">
        <f>E1192*G1192</f>
        <v>105000</v>
      </c>
    </row>
    <row r="1193" spans="1:11">
      <c r="C1193" t="s">
        <v>12</v>
      </c>
      <c r="D1193" t="s">
        <v>20</v>
      </c>
      <c r="E1193" s="9">
        <v>10000</v>
      </c>
      <c r="F1193" s="12" t="s">
        <v>18</v>
      </c>
      <c r="G1193" s="10">
        <v>21</v>
      </c>
      <c r="H1193" s="6" t="s">
        <v>19</v>
      </c>
      <c r="I1193" s="7" t="s">
        <v>15</v>
      </c>
      <c r="J1193" t="s">
        <v>16</v>
      </c>
      <c r="K1193" s="11">
        <f>E1193*G1193</f>
        <v>210000</v>
      </c>
    </row>
    <row r="1194" spans="1:11">
      <c r="C1194" t="s">
        <v>12</v>
      </c>
      <c r="D1194" t="s">
        <v>21</v>
      </c>
      <c r="E1194" s="9">
        <v>0</v>
      </c>
      <c r="F1194" s="5"/>
      <c r="G1194" s="5"/>
      <c r="H1194" s="6"/>
      <c r="I1194" s="7" t="s">
        <v>15</v>
      </c>
      <c r="J1194" t="s">
        <v>16</v>
      </c>
      <c r="K1194" s="8">
        <f>E1194</f>
        <v>0</v>
      </c>
    </row>
    <row r="1195" spans="1:11">
      <c r="C1195" t="s">
        <v>12</v>
      </c>
      <c r="D1195" t="s">
        <v>22</v>
      </c>
      <c r="E1195" s="9">
        <v>30000</v>
      </c>
      <c r="F1195" t="s">
        <v>18</v>
      </c>
      <c r="G1195" s="10">
        <v>0</v>
      </c>
      <c r="H1195" s="6" t="s">
        <v>19</v>
      </c>
      <c r="I1195" s="7" t="s">
        <v>15</v>
      </c>
      <c r="J1195" t="s">
        <v>16</v>
      </c>
      <c r="K1195" s="11">
        <f>E1195*G1195</f>
        <v>0</v>
      </c>
    </row>
    <row r="1196" spans="1:11">
      <c r="C1196" t="s">
        <v>12</v>
      </c>
      <c r="D1196" t="s">
        <v>23</v>
      </c>
      <c r="E1196" s="9">
        <v>10000</v>
      </c>
      <c r="F1196" t="s">
        <v>18</v>
      </c>
      <c r="G1196" s="10">
        <v>21</v>
      </c>
      <c r="H1196" s="6" t="s">
        <v>19</v>
      </c>
      <c r="I1196" s="7"/>
      <c r="J1196" t="s">
        <v>16</v>
      </c>
      <c r="K1196" s="11">
        <f>E1196*G1196</f>
        <v>210000</v>
      </c>
    </row>
    <row r="1197" spans="1:11">
      <c r="C1197" t="s">
        <v>12</v>
      </c>
      <c r="D1197" t="s">
        <v>24</v>
      </c>
      <c r="E1197" s="9">
        <v>15000</v>
      </c>
      <c r="F1197" s="5"/>
      <c r="G1197" s="10"/>
      <c r="H1197" s="6" t="s">
        <v>14</v>
      </c>
      <c r="I1197" s="7"/>
      <c r="J1197" t="s">
        <v>16</v>
      </c>
      <c r="K1197" s="8">
        <f>E1197</f>
        <v>15000</v>
      </c>
    </row>
    <row r="1198" spans="1:11">
      <c r="C1198" t="s">
        <v>12</v>
      </c>
      <c r="D1198" t="s">
        <v>25</v>
      </c>
      <c r="E1198" s="9">
        <v>0</v>
      </c>
      <c r="F1198" s="5"/>
      <c r="G1198" s="10"/>
      <c r="I1198" s="7" t="s">
        <v>15</v>
      </c>
      <c r="J1198" t="s">
        <v>16</v>
      </c>
      <c r="K1198" s="8">
        <f>E1198</f>
        <v>0</v>
      </c>
    </row>
    <row r="1199" spans="1:11">
      <c r="E1199" s="13"/>
      <c r="F1199" t="s">
        <v>26</v>
      </c>
      <c r="J1199" t="s">
        <v>16</v>
      </c>
      <c r="K1199" s="8">
        <f>SUM(K1191:K1198)</f>
        <v>1696950</v>
      </c>
    </row>
    <row r="1200" spans="1:11">
      <c r="E1200" s="14"/>
      <c r="F1200" s="15"/>
      <c r="G1200" s="15"/>
      <c r="K1200" s="16"/>
    </row>
    <row r="1201" spans="1:11">
      <c r="C1201" t="s">
        <v>12</v>
      </c>
      <c r="D1201" t="s">
        <v>27</v>
      </c>
      <c r="E1201" s="4">
        <f>(K1191+K1197)*5/30</f>
        <v>195325</v>
      </c>
      <c r="F1201" s="5"/>
      <c r="G1201" s="5"/>
      <c r="I1201" s="7" t="s">
        <v>15</v>
      </c>
      <c r="J1201" t="s">
        <v>16</v>
      </c>
      <c r="K1201" s="8">
        <f>E1201</f>
        <v>195325</v>
      </c>
    </row>
    <row r="1202" spans="1:11">
      <c r="G1202" t="s">
        <v>28</v>
      </c>
      <c r="J1202" t="s">
        <v>16</v>
      </c>
      <c r="K1202" s="8">
        <f>SUM(K1199-K1201)</f>
        <v>1501625</v>
      </c>
    </row>
    <row r="1204" spans="1:11">
      <c r="A1204" t="s">
        <v>29</v>
      </c>
    </row>
    <row r="1205" spans="1:11">
      <c r="B1205" s="17" t="s">
        <v>30</v>
      </c>
      <c r="C1205" s="18"/>
      <c r="D1205" s="19"/>
      <c r="E1205" s="17" t="s">
        <v>31</v>
      </c>
      <c r="F1205" s="19"/>
      <c r="G1205" s="17" t="s">
        <v>32</v>
      </c>
      <c r="H1205" s="18"/>
      <c r="I1205" s="18"/>
      <c r="J1205" s="19"/>
    </row>
    <row r="1206" spans="1:11">
      <c r="B1206" s="20"/>
      <c r="C1206" s="12"/>
      <c r="D1206" s="21"/>
      <c r="E1206" s="20"/>
      <c r="F1206" s="21"/>
      <c r="G1206" s="20"/>
      <c r="H1206" s="12"/>
      <c r="I1206" s="12"/>
      <c r="J1206" s="21"/>
    </row>
    <row r="1207" spans="1:11">
      <c r="B1207" s="20"/>
      <c r="C1207" s="12"/>
      <c r="D1207" s="21"/>
      <c r="E1207" s="20"/>
      <c r="F1207" s="21"/>
      <c r="G1207" s="20"/>
      <c r="H1207" s="12"/>
      <c r="I1207" s="12"/>
      <c r="J1207" s="21"/>
    </row>
    <row r="1208" spans="1:11">
      <c r="B1208" s="20"/>
      <c r="C1208" s="12"/>
      <c r="D1208" s="21"/>
      <c r="E1208" s="20"/>
      <c r="F1208" s="21"/>
      <c r="G1208" s="20"/>
      <c r="H1208" s="12"/>
      <c r="I1208" s="12"/>
      <c r="J1208" s="21"/>
    </row>
    <row r="1209" spans="1:11">
      <c r="B1209" s="20"/>
      <c r="C1209" s="12"/>
      <c r="D1209" s="21"/>
      <c r="E1209" s="20"/>
      <c r="F1209" s="21"/>
      <c r="G1209" s="20"/>
      <c r="H1209" s="12"/>
      <c r="I1209" s="12"/>
      <c r="J1209" s="21"/>
    </row>
    <row r="1210" spans="1:11">
      <c r="B1210" s="22" t="s">
        <v>127</v>
      </c>
      <c r="C1210" s="23"/>
      <c r="D1210" s="24"/>
      <c r="E1210" s="25" t="s">
        <v>34</v>
      </c>
      <c r="F1210" s="26"/>
      <c r="G1210" s="25" t="s">
        <v>35</v>
      </c>
      <c r="H1210" s="27"/>
      <c r="I1210" s="27"/>
      <c r="J1210" s="26"/>
    </row>
    <row r="1211" spans="1:11">
      <c r="B1211" s="28" t="s">
        <v>36</v>
      </c>
      <c r="C1211" s="29"/>
      <c r="D1211" s="30"/>
      <c r="E1211" s="28" t="s">
        <v>37</v>
      </c>
      <c r="F1211" s="30"/>
      <c r="G1211" s="28" t="s">
        <v>38</v>
      </c>
      <c r="H1211" s="29"/>
      <c r="I1211" s="29"/>
      <c r="J1211" s="30"/>
    </row>
    <row r="1215" spans="1:11" ht="18">
      <c r="A1215" s="1" t="s">
        <v>0</v>
      </c>
      <c r="B1215" s="1"/>
      <c r="C1215" s="1"/>
      <c r="D1215" s="1"/>
      <c r="E1215" s="1"/>
      <c r="F1215" s="1"/>
      <c r="G1215" s="1"/>
      <c r="H1215" s="1"/>
      <c r="I1215" s="1"/>
      <c r="J1215" s="1"/>
      <c r="K1215" s="1"/>
    </row>
    <row r="1216" spans="1:11" ht="18">
      <c r="A1216" s="1" t="s">
        <v>1</v>
      </c>
      <c r="B1216" s="1"/>
      <c r="C1216" s="1"/>
      <c r="D1216" s="1"/>
      <c r="E1216" s="1"/>
      <c r="F1216" s="1"/>
      <c r="G1216" s="1"/>
      <c r="H1216" s="1"/>
      <c r="I1216" s="1"/>
      <c r="J1216" s="1"/>
      <c r="K1216" s="1"/>
    </row>
    <row r="1218" spans="1:11">
      <c r="A1218" t="s">
        <v>2</v>
      </c>
      <c r="B1218" t="s">
        <v>3</v>
      </c>
      <c r="D1218" s="2" t="s">
        <v>128</v>
      </c>
      <c r="E1218" s="2"/>
    </row>
    <row r="1219" spans="1:11">
      <c r="A1219" t="s">
        <v>5</v>
      </c>
      <c r="B1219" t="s">
        <v>3</v>
      </c>
      <c r="D1219" s="3" t="s">
        <v>54</v>
      </c>
      <c r="E1219" s="3"/>
    </row>
    <row r="1220" spans="1:11">
      <c r="A1220" t="s">
        <v>7</v>
      </c>
      <c r="B1220" t="s">
        <v>3</v>
      </c>
      <c r="D1220" s="3" t="s">
        <v>124</v>
      </c>
      <c r="E1220" s="3"/>
    </row>
    <row r="1221" spans="1:11">
      <c r="A1221" t="s">
        <v>9</v>
      </c>
      <c r="B1221" t="s">
        <v>3</v>
      </c>
      <c r="D1221" s="3" t="s">
        <v>10</v>
      </c>
      <c r="E1221" s="3"/>
    </row>
    <row r="1222" spans="1:11">
      <c r="G1222" s="12"/>
    </row>
    <row r="1223" spans="1:11">
      <c r="A1223" t="s">
        <v>11</v>
      </c>
      <c r="B1223" t="s">
        <v>3</v>
      </c>
      <c r="C1223" t="s">
        <v>12</v>
      </c>
      <c r="D1223" t="s">
        <v>13</v>
      </c>
      <c r="E1223" s="4">
        <v>1156950</v>
      </c>
      <c r="F1223" s="5"/>
      <c r="G1223" s="5"/>
      <c r="H1223" s="6" t="s">
        <v>14</v>
      </c>
      <c r="I1223" s="7" t="s">
        <v>15</v>
      </c>
      <c r="J1223" t="s">
        <v>16</v>
      </c>
      <c r="K1223" s="8">
        <f>E1223</f>
        <v>1156950</v>
      </c>
    </row>
    <row r="1224" spans="1:11">
      <c r="C1224" t="s">
        <v>12</v>
      </c>
      <c r="D1224" t="s">
        <v>17</v>
      </c>
      <c r="E1224" s="9">
        <v>5000</v>
      </c>
      <c r="F1224" t="s">
        <v>18</v>
      </c>
      <c r="G1224" s="10">
        <v>26</v>
      </c>
      <c r="H1224" s="6" t="s">
        <v>19</v>
      </c>
      <c r="I1224" s="7" t="s">
        <v>15</v>
      </c>
      <c r="J1224" t="s">
        <v>16</v>
      </c>
      <c r="K1224" s="11">
        <f>E1224*G1224</f>
        <v>130000</v>
      </c>
    </row>
    <row r="1225" spans="1:11">
      <c r="C1225" t="s">
        <v>12</v>
      </c>
      <c r="D1225" t="s">
        <v>20</v>
      </c>
      <c r="E1225" s="9">
        <v>17500</v>
      </c>
      <c r="F1225" s="12" t="s">
        <v>18</v>
      </c>
      <c r="G1225" s="10">
        <v>26</v>
      </c>
      <c r="H1225" s="6" t="s">
        <v>19</v>
      </c>
      <c r="I1225" s="7" t="s">
        <v>15</v>
      </c>
      <c r="J1225" t="s">
        <v>16</v>
      </c>
      <c r="K1225" s="11">
        <f>E1225*G1225</f>
        <v>455000</v>
      </c>
    </row>
    <row r="1226" spans="1:11">
      <c r="C1226" t="s">
        <v>12</v>
      </c>
      <c r="D1226" t="s">
        <v>21</v>
      </c>
      <c r="E1226" s="9">
        <v>0</v>
      </c>
      <c r="F1226" s="5"/>
      <c r="G1226" s="5"/>
      <c r="H1226" s="6"/>
      <c r="I1226" s="7" t="s">
        <v>15</v>
      </c>
      <c r="J1226" t="s">
        <v>16</v>
      </c>
      <c r="K1226" s="8">
        <f>E1226</f>
        <v>0</v>
      </c>
    </row>
    <row r="1227" spans="1:11">
      <c r="C1227" t="s">
        <v>12</v>
      </c>
      <c r="D1227" t="s">
        <v>22</v>
      </c>
      <c r="E1227" s="9">
        <v>30000</v>
      </c>
      <c r="F1227" t="s">
        <v>18</v>
      </c>
      <c r="G1227" s="10">
        <v>0</v>
      </c>
      <c r="H1227" s="6" t="s">
        <v>19</v>
      </c>
      <c r="I1227" s="7" t="s">
        <v>15</v>
      </c>
      <c r="J1227" t="s">
        <v>16</v>
      </c>
      <c r="K1227" s="11">
        <f>E1227*G1227</f>
        <v>0</v>
      </c>
    </row>
    <row r="1228" spans="1:11">
      <c r="C1228" t="s">
        <v>12</v>
      </c>
      <c r="D1228" t="s">
        <v>23</v>
      </c>
      <c r="E1228" s="9">
        <v>10000</v>
      </c>
      <c r="F1228" t="s">
        <v>18</v>
      </c>
      <c r="G1228" s="10">
        <v>26</v>
      </c>
      <c r="H1228" s="6" t="s">
        <v>19</v>
      </c>
      <c r="I1228" s="7"/>
      <c r="J1228" t="s">
        <v>16</v>
      </c>
      <c r="K1228" s="11">
        <f>E1228*G1228</f>
        <v>260000</v>
      </c>
    </row>
    <row r="1229" spans="1:11">
      <c r="C1229" t="s">
        <v>12</v>
      </c>
      <c r="D1229" t="s">
        <v>24</v>
      </c>
      <c r="E1229" s="9">
        <v>75000</v>
      </c>
      <c r="F1229" s="5"/>
      <c r="G1229" s="10"/>
      <c r="H1229" s="6" t="s">
        <v>14</v>
      </c>
      <c r="I1229" s="7"/>
      <c r="J1229" t="s">
        <v>16</v>
      </c>
      <c r="K1229" s="8">
        <f>E1229</f>
        <v>75000</v>
      </c>
    </row>
    <row r="1230" spans="1:11">
      <c r="C1230" t="s">
        <v>12</v>
      </c>
      <c r="D1230" t="s">
        <v>55</v>
      </c>
      <c r="E1230" s="9">
        <v>220695</v>
      </c>
      <c r="F1230" s="5"/>
      <c r="G1230" s="10"/>
      <c r="H1230" s="6" t="s">
        <v>14</v>
      </c>
      <c r="I1230" s="7"/>
      <c r="J1230" t="s">
        <v>16</v>
      </c>
      <c r="K1230" s="8">
        <f>E1230</f>
        <v>220695</v>
      </c>
    </row>
    <row r="1231" spans="1:11">
      <c r="C1231" t="s">
        <v>12</v>
      </c>
      <c r="D1231" t="s">
        <v>25</v>
      </c>
      <c r="E1231" s="9">
        <v>47300</v>
      </c>
      <c r="F1231" s="5"/>
      <c r="G1231" s="10"/>
      <c r="I1231" s="7" t="s">
        <v>15</v>
      </c>
      <c r="J1231" t="s">
        <v>16</v>
      </c>
      <c r="K1231" s="8">
        <f>E1231</f>
        <v>47300</v>
      </c>
    </row>
    <row r="1232" spans="1:11">
      <c r="E1232" s="13"/>
      <c r="F1232" t="s">
        <v>26</v>
      </c>
      <c r="J1232" t="s">
        <v>16</v>
      </c>
      <c r="K1232" s="8">
        <f>SUM(K1223:K1231)</f>
        <v>2344945</v>
      </c>
    </row>
    <row r="1233" spans="1:11">
      <c r="E1233" s="14"/>
      <c r="F1233" s="15"/>
      <c r="G1233" s="15"/>
      <c r="K1233" s="16"/>
    </row>
    <row r="1234" spans="1:11">
      <c r="C1234" t="s">
        <v>12</v>
      </c>
      <c r="D1234" t="s">
        <v>27</v>
      </c>
      <c r="E1234" s="4">
        <v>0</v>
      </c>
      <c r="F1234" s="5"/>
      <c r="G1234" s="5"/>
      <c r="I1234" s="7" t="s">
        <v>15</v>
      </c>
      <c r="J1234" t="s">
        <v>16</v>
      </c>
      <c r="K1234" s="8">
        <f>E1234</f>
        <v>0</v>
      </c>
    </row>
    <row r="1235" spans="1:11">
      <c r="G1235" t="s">
        <v>28</v>
      </c>
      <c r="J1235" t="s">
        <v>16</v>
      </c>
      <c r="K1235" s="8">
        <f>SUM(K1232-K1234)</f>
        <v>2344945</v>
      </c>
    </row>
    <row r="1237" spans="1:11">
      <c r="A1237" t="s">
        <v>29</v>
      </c>
    </row>
    <row r="1238" spans="1:11">
      <c r="B1238" s="17" t="s">
        <v>30</v>
      </c>
      <c r="C1238" s="18"/>
      <c r="D1238" s="19"/>
      <c r="E1238" s="17" t="s">
        <v>31</v>
      </c>
      <c r="F1238" s="19"/>
      <c r="G1238" s="17" t="s">
        <v>32</v>
      </c>
      <c r="H1238" s="18"/>
      <c r="I1238" s="18"/>
      <c r="J1238" s="19"/>
    </row>
    <row r="1239" spans="1:11">
      <c r="B1239" s="20"/>
      <c r="C1239" s="12"/>
      <c r="D1239" s="21"/>
      <c r="E1239" s="20"/>
      <c r="F1239" s="21"/>
      <c r="G1239" s="20"/>
      <c r="H1239" s="12"/>
      <c r="I1239" s="12"/>
      <c r="J1239" s="21"/>
    </row>
    <row r="1240" spans="1:11">
      <c r="B1240" s="20"/>
      <c r="C1240" s="12"/>
      <c r="D1240" s="21"/>
      <c r="E1240" s="20"/>
      <c r="F1240" s="21"/>
      <c r="G1240" s="20"/>
      <c r="H1240" s="12"/>
      <c r="I1240" s="12"/>
      <c r="J1240" s="21"/>
    </row>
    <row r="1241" spans="1:11">
      <c r="B1241" s="20"/>
      <c r="C1241" s="12"/>
      <c r="D1241" s="21"/>
      <c r="E1241" s="20"/>
      <c r="F1241" s="21"/>
      <c r="G1241" s="20"/>
      <c r="H1241" s="12"/>
      <c r="I1241" s="12"/>
      <c r="J1241" s="21"/>
    </row>
    <row r="1242" spans="1:11">
      <c r="B1242" s="20"/>
      <c r="C1242" s="12"/>
      <c r="D1242" s="21"/>
      <c r="E1242" s="20"/>
      <c r="F1242" s="21"/>
      <c r="G1242" s="20"/>
      <c r="H1242" s="12"/>
      <c r="I1242" s="12"/>
      <c r="J1242" s="21"/>
    </row>
    <row r="1243" spans="1:11">
      <c r="B1243" s="22" t="s">
        <v>129</v>
      </c>
      <c r="C1243" s="23"/>
      <c r="D1243" s="24"/>
      <c r="E1243" s="25" t="s">
        <v>34</v>
      </c>
      <c r="F1243" s="26"/>
      <c r="G1243" s="25" t="s">
        <v>35</v>
      </c>
      <c r="H1243" s="27"/>
      <c r="I1243" s="27"/>
      <c r="J1243" s="26"/>
    </row>
    <row r="1244" spans="1:11">
      <c r="B1244" s="28" t="s">
        <v>54</v>
      </c>
      <c r="C1244" s="29"/>
      <c r="D1244" s="30"/>
      <c r="E1244" s="28" t="s">
        <v>37</v>
      </c>
      <c r="F1244" s="30"/>
      <c r="G1244" s="28" t="s">
        <v>38</v>
      </c>
      <c r="H1244" s="29"/>
      <c r="I1244" s="29"/>
      <c r="J1244" s="30"/>
    </row>
    <row r="1246" spans="1:11" ht="18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</row>
    <row r="1247" spans="1:11" ht="18">
      <c r="A1247" s="31"/>
      <c r="B1247" s="31"/>
      <c r="C1247" s="31"/>
      <c r="D1247" s="31"/>
      <c r="E1247" s="31"/>
      <c r="F1247" s="31"/>
      <c r="G1247" s="31"/>
      <c r="H1247" s="31"/>
      <c r="I1247" s="31"/>
      <c r="J1247" s="31"/>
      <c r="K1247" s="31"/>
    </row>
    <row r="1248" spans="1:11" ht="18">
      <c r="A1248" s="1" t="s">
        <v>0</v>
      </c>
      <c r="B1248" s="1"/>
      <c r="C1248" s="1"/>
      <c r="D1248" s="1"/>
      <c r="E1248" s="1"/>
      <c r="F1248" s="1"/>
      <c r="G1248" s="1"/>
      <c r="H1248" s="1"/>
      <c r="I1248" s="1"/>
      <c r="J1248" s="1"/>
      <c r="K1248" s="1"/>
    </row>
    <row r="1249" spans="1:11" ht="18">
      <c r="A1249" s="1" t="s">
        <v>1</v>
      </c>
      <c r="B1249" s="1"/>
      <c r="C1249" s="1"/>
      <c r="D1249" s="1"/>
      <c r="E1249" s="1"/>
      <c r="F1249" s="1"/>
      <c r="G1249" s="1"/>
      <c r="H1249" s="1"/>
      <c r="I1249" s="1"/>
      <c r="J1249" s="1"/>
      <c r="K1249" s="1"/>
    </row>
    <row r="1251" spans="1:11">
      <c r="A1251" t="s">
        <v>2</v>
      </c>
      <c r="B1251" t="s">
        <v>3</v>
      </c>
      <c r="D1251" s="2" t="s">
        <v>130</v>
      </c>
      <c r="E1251" s="2"/>
    </row>
    <row r="1252" spans="1:11">
      <c r="A1252" t="s">
        <v>5</v>
      </c>
      <c r="B1252" t="s">
        <v>3</v>
      </c>
      <c r="D1252" s="3" t="s">
        <v>6</v>
      </c>
      <c r="E1252" s="3"/>
    </row>
    <row r="1253" spans="1:11">
      <c r="A1253" t="s">
        <v>7</v>
      </c>
      <c r="B1253" t="s">
        <v>3</v>
      </c>
      <c r="D1253" s="3" t="s">
        <v>131</v>
      </c>
      <c r="E1253" s="3"/>
    </row>
    <row r="1254" spans="1:11">
      <c r="A1254" t="s">
        <v>9</v>
      </c>
      <c r="B1254" t="s">
        <v>3</v>
      </c>
      <c r="D1254" s="3" t="s">
        <v>10</v>
      </c>
      <c r="E1254" s="3"/>
    </row>
    <row r="1255" spans="1:11">
      <c r="G1255" s="12"/>
    </row>
    <row r="1256" spans="1:11">
      <c r="A1256" t="s">
        <v>11</v>
      </c>
      <c r="B1256" t="s">
        <v>3</v>
      </c>
      <c r="C1256" t="s">
        <v>12</v>
      </c>
      <c r="D1256" t="s">
        <v>13</v>
      </c>
      <c r="E1256" s="4">
        <v>1350000</v>
      </c>
      <c r="F1256" s="5"/>
      <c r="G1256" s="5"/>
      <c r="H1256" s="6" t="s">
        <v>14</v>
      </c>
      <c r="I1256" s="7" t="s">
        <v>15</v>
      </c>
      <c r="J1256" t="s">
        <v>16</v>
      </c>
      <c r="K1256" s="8">
        <f>E1256</f>
        <v>1350000</v>
      </c>
    </row>
    <row r="1257" spans="1:11">
      <c r="C1257" t="s">
        <v>12</v>
      </c>
      <c r="D1257" t="s">
        <v>17</v>
      </c>
      <c r="E1257" s="9">
        <v>7500</v>
      </c>
      <c r="F1257" t="s">
        <v>18</v>
      </c>
      <c r="G1257" s="10">
        <v>25</v>
      </c>
      <c r="H1257" s="6" t="s">
        <v>19</v>
      </c>
      <c r="I1257" s="7" t="s">
        <v>15</v>
      </c>
      <c r="J1257" t="s">
        <v>16</v>
      </c>
      <c r="K1257" s="11">
        <f>E1257*G1257</f>
        <v>187500</v>
      </c>
    </row>
    <row r="1258" spans="1:11">
      <c r="C1258" t="s">
        <v>12</v>
      </c>
      <c r="D1258" t="s">
        <v>20</v>
      </c>
      <c r="E1258" s="9">
        <v>10000</v>
      </c>
      <c r="F1258" s="12" t="s">
        <v>18</v>
      </c>
      <c r="G1258" s="10">
        <v>25</v>
      </c>
      <c r="H1258" s="6" t="s">
        <v>19</v>
      </c>
      <c r="I1258" s="7" t="s">
        <v>15</v>
      </c>
      <c r="J1258" t="s">
        <v>16</v>
      </c>
      <c r="K1258" s="11">
        <f>E1258*G1258</f>
        <v>250000</v>
      </c>
    </row>
    <row r="1259" spans="1:11">
      <c r="C1259" t="s">
        <v>12</v>
      </c>
      <c r="D1259" t="s">
        <v>21</v>
      </c>
      <c r="E1259" s="9">
        <v>0</v>
      </c>
      <c r="F1259" s="5"/>
      <c r="G1259" s="5"/>
      <c r="H1259" s="6"/>
      <c r="I1259" s="7" t="s">
        <v>15</v>
      </c>
      <c r="J1259" t="s">
        <v>16</v>
      </c>
      <c r="K1259" s="8">
        <f>E1259</f>
        <v>0</v>
      </c>
    </row>
    <row r="1260" spans="1:11">
      <c r="C1260" t="s">
        <v>12</v>
      </c>
      <c r="D1260" t="s">
        <v>22</v>
      </c>
      <c r="E1260" s="9">
        <v>30000</v>
      </c>
      <c r="F1260" t="s">
        <v>18</v>
      </c>
      <c r="G1260" s="10">
        <v>0</v>
      </c>
      <c r="H1260" s="6" t="s">
        <v>19</v>
      </c>
      <c r="I1260" s="7" t="s">
        <v>15</v>
      </c>
      <c r="J1260" t="s">
        <v>16</v>
      </c>
      <c r="K1260" s="11">
        <f>E1260*G1260</f>
        <v>0</v>
      </c>
    </row>
    <row r="1261" spans="1:11">
      <c r="C1261" t="s">
        <v>12</v>
      </c>
      <c r="D1261" t="s">
        <v>23</v>
      </c>
      <c r="E1261" s="9">
        <v>10000</v>
      </c>
      <c r="F1261" t="s">
        <v>18</v>
      </c>
      <c r="G1261" s="10">
        <v>25</v>
      </c>
      <c r="H1261" s="6" t="s">
        <v>19</v>
      </c>
      <c r="I1261" s="7"/>
      <c r="J1261" t="s">
        <v>16</v>
      </c>
      <c r="K1261" s="11">
        <f>E1261*G1261</f>
        <v>250000</v>
      </c>
    </row>
    <row r="1262" spans="1:11">
      <c r="C1262" t="s">
        <v>12</v>
      </c>
      <c r="D1262" t="s">
        <v>24</v>
      </c>
      <c r="E1262" s="9">
        <v>15000</v>
      </c>
      <c r="F1262" s="5"/>
      <c r="G1262" s="10"/>
      <c r="H1262" s="6" t="s">
        <v>14</v>
      </c>
      <c r="I1262" s="7"/>
      <c r="J1262" t="s">
        <v>16</v>
      </c>
      <c r="K1262" s="11">
        <f>E1262</f>
        <v>15000</v>
      </c>
    </row>
    <row r="1263" spans="1:11">
      <c r="C1263" t="s">
        <v>12</v>
      </c>
      <c r="D1263" t="s">
        <v>25</v>
      </c>
      <c r="E1263" s="9">
        <v>22000</v>
      </c>
      <c r="F1263" s="5"/>
      <c r="G1263" s="10"/>
      <c r="I1263" s="7" t="s">
        <v>15</v>
      </c>
      <c r="J1263" t="s">
        <v>16</v>
      </c>
      <c r="K1263" s="8">
        <f>E1263</f>
        <v>22000</v>
      </c>
    </row>
    <row r="1264" spans="1:11">
      <c r="E1264" s="13"/>
      <c r="F1264" t="s">
        <v>26</v>
      </c>
      <c r="J1264" t="s">
        <v>16</v>
      </c>
      <c r="K1264" s="8">
        <f>SUM(K1256:K1263)</f>
        <v>2074500</v>
      </c>
    </row>
    <row r="1265" spans="1:11">
      <c r="E1265" s="14"/>
      <c r="F1265" s="15"/>
      <c r="G1265" s="15"/>
      <c r="K1265" s="16"/>
    </row>
    <row r="1266" spans="1:11">
      <c r="C1266" t="s">
        <v>12</v>
      </c>
      <c r="D1266" t="s">
        <v>27</v>
      </c>
      <c r="E1266" s="4">
        <f>(K1256+K1262)*1/30</f>
        <v>45500</v>
      </c>
      <c r="F1266" s="5"/>
      <c r="G1266" s="5"/>
      <c r="I1266" s="7" t="s">
        <v>15</v>
      </c>
      <c r="J1266" t="s">
        <v>16</v>
      </c>
      <c r="K1266" s="8">
        <f>E1266</f>
        <v>45500</v>
      </c>
    </row>
    <row r="1267" spans="1:11">
      <c r="G1267" t="s">
        <v>28</v>
      </c>
      <c r="J1267" t="s">
        <v>16</v>
      </c>
      <c r="K1267" s="8">
        <f>SUM(K1264-K1266)</f>
        <v>2029000</v>
      </c>
    </row>
    <row r="1269" spans="1:11">
      <c r="A1269" t="s">
        <v>29</v>
      </c>
    </row>
    <row r="1270" spans="1:11">
      <c r="B1270" s="17" t="s">
        <v>30</v>
      </c>
      <c r="C1270" s="18"/>
      <c r="D1270" s="19"/>
      <c r="E1270" s="17" t="s">
        <v>31</v>
      </c>
      <c r="F1270" s="19"/>
      <c r="G1270" s="17" t="s">
        <v>32</v>
      </c>
      <c r="H1270" s="18"/>
      <c r="I1270" s="18"/>
      <c r="J1270" s="19"/>
    </row>
    <row r="1271" spans="1:11">
      <c r="B1271" s="20"/>
      <c r="C1271" s="12"/>
      <c r="D1271" s="21"/>
      <c r="E1271" s="20"/>
      <c r="F1271" s="21"/>
      <c r="G1271" s="20"/>
      <c r="H1271" s="12"/>
      <c r="I1271" s="12"/>
      <c r="J1271" s="21"/>
    </row>
    <row r="1272" spans="1:11">
      <c r="B1272" s="20"/>
      <c r="C1272" s="12"/>
      <c r="D1272" s="21"/>
      <c r="E1272" s="20"/>
      <c r="F1272" s="21"/>
      <c r="G1272" s="20"/>
      <c r="H1272" s="12"/>
      <c r="I1272" s="12"/>
      <c r="J1272" s="21"/>
    </row>
    <row r="1273" spans="1:11">
      <c r="B1273" s="20"/>
      <c r="C1273" s="12"/>
      <c r="D1273" s="21"/>
      <c r="E1273" s="20"/>
      <c r="F1273" s="21"/>
      <c r="G1273" s="20"/>
      <c r="H1273" s="12"/>
      <c r="I1273" s="12"/>
      <c r="J1273" s="21"/>
    </row>
    <row r="1274" spans="1:11">
      <c r="B1274" s="20"/>
      <c r="C1274" s="12"/>
      <c r="D1274" s="21"/>
      <c r="E1274" s="20"/>
      <c r="F1274" s="21"/>
      <c r="G1274" s="20"/>
      <c r="H1274" s="12"/>
      <c r="I1274" s="12"/>
      <c r="J1274" s="21"/>
    </row>
    <row r="1275" spans="1:11">
      <c r="B1275" s="22" t="s">
        <v>132</v>
      </c>
      <c r="C1275" s="23"/>
      <c r="D1275" s="24"/>
      <c r="E1275" s="25" t="s">
        <v>34</v>
      </c>
      <c r="F1275" s="26"/>
      <c r="G1275" s="25" t="s">
        <v>35</v>
      </c>
      <c r="H1275" s="27"/>
      <c r="I1275" s="27"/>
      <c r="J1275" s="26"/>
    </row>
    <row r="1276" spans="1:11">
      <c r="B1276" s="28" t="s">
        <v>36</v>
      </c>
      <c r="C1276" s="29"/>
      <c r="D1276" s="30"/>
      <c r="E1276" s="28" t="s">
        <v>37</v>
      </c>
      <c r="F1276" s="30"/>
      <c r="G1276" s="28" t="s">
        <v>38</v>
      </c>
      <c r="H1276" s="29"/>
      <c r="I1276" s="29"/>
      <c r="J1276" s="30"/>
    </row>
    <row r="1282" spans="1:11" ht="18">
      <c r="A1282" s="1" t="s">
        <v>0</v>
      </c>
      <c r="B1282" s="1"/>
      <c r="C1282" s="1"/>
      <c r="D1282" s="1"/>
      <c r="E1282" s="1"/>
      <c r="F1282" s="1"/>
      <c r="G1282" s="1"/>
      <c r="H1282" s="1"/>
      <c r="I1282" s="1"/>
      <c r="J1282" s="1"/>
      <c r="K1282" s="1"/>
    </row>
    <row r="1283" spans="1:11" ht="18">
      <c r="A1283" s="1" t="s">
        <v>1</v>
      </c>
      <c r="B1283" s="1"/>
      <c r="C1283" s="1"/>
      <c r="D1283" s="1"/>
      <c r="E1283" s="1"/>
      <c r="F1283" s="1"/>
      <c r="G1283" s="1"/>
      <c r="H1283" s="1"/>
      <c r="I1283" s="1"/>
      <c r="J1283" s="1"/>
      <c r="K1283" s="1"/>
    </row>
    <row r="1285" spans="1:11">
      <c r="A1285" t="s">
        <v>2</v>
      </c>
      <c r="B1285" t="s">
        <v>3</v>
      </c>
      <c r="D1285" s="2" t="s">
        <v>133</v>
      </c>
      <c r="E1285" s="2"/>
    </row>
    <row r="1286" spans="1:11">
      <c r="A1286" t="s">
        <v>5</v>
      </c>
      <c r="B1286" t="s">
        <v>3</v>
      </c>
      <c r="D1286" s="3" t="s">
        <v>6</v>
      </c>
      <c r="E1286" s="3"/>
    </row>
    <row r="1287" spans="1:11">
      <c r="A1287" t="s">
        <v>7</v>
      </c>
      <c r="B1287" t="s">
        <v>3</v>
      </c>
      <c r="D1287" s="3" t="s">
        <v>134</v>
      </c>
      <c r="E1287" s="3"/>
    </row>
    <row r="1288" spans="1:11">
      <c r="A1288" t="s">
        <v>9</v>
      </c>
      <c r="B1288" t="s">
        <v>3</v>
      </c>
      <c r="D1288" s="3" t="s">
        <v>10</v>
      </c>
      <c r="E1288" s="3"/>
    </row>
    <row r="1290" spans="1:11">
      <c r="A1290" t="s">
        <v>11</v>
      </c>
      <c r="B1290" t="s">
        <v>3</v>
      </c>
      <c r="C1290" t="s">
        <v>12</v>
      </c>
      <c r="D1290" t="s">
        <v>13</v>
      </c>
      <c r="E1290" s="4">
        <v>1387500</v>
      </c>
      <c r="F1290" s="5"/>
      <c r="G1290" s="5"/>
      <c r="H1290" s="6" t="s">
        <v>14</v>
      </c>
      <c r="I1290" s="7" t="s">
        <v>15</v>
      </c>
      <c r="J1290" t="s">
        <v>16</v>
      </c>
      <c r="K1290" s="8">
        <f>E1290</f>
        <v>1387500</v>
      </c>
    </row>
    <row r="1291" spans="1:11">
      <c r="C1291" t="s">
        <v>12</v>
      </c>
      <c r="D1291" t="s">
        <v>17</v>
      </c>
      <c r="E1291" s="9">
        <v>7000</v>
      </c>
      <c r="F1291" t="s">
        <v>18</v>
      </c>
      <c r="G1291" s="10">
        <v>26</v>
      </c>
      <c r="H1291" s="6" t="s">
        <v>19</v>
      </c>
      <c r="I1291" s="7" t="s">
        <v>15</v>
      </c>
      <c r="J1291" t="s">
        <v>16</v>
      </c>
      <c r="K1291" s="11">
        <f>E1291*G1291</f>
        <v>182000</v>
      </c>
    </row>
    <row r="1292" spans="1:11">
      <c r="C1292" t="s">
        <v>12</v>
      </c>
      <c r="D1292" t="s">
        <v>20</v>
      </c>
      <c r="E1292" s="9">
        <v>11000</v>
      </c>
      <c r="F1292" s="12" t="s">
        <v>18</v>
      </c>
      <c r="G1292" s="10">
        <v>26</v>
      </c>
      <c r="H1292" s="6" t="s">
        <v>19</v>
      </c>
      <c r="I1292" s="7" t="s">
        <v>15</v>
      </c>
      <c r="J1292" t="s">
        <v>16</v>
      </c>
      <c r="K1292" s="11">
        <f>E1292*G1292</f>
        <v>286000</v>
      </c>
    </row>
    <row r="1293" spans="1:11">
      <c r="C1293" t="s">
        <v>12</v>
      </c>
      <c r="D1293" t="s">
        <v>21</v>
      </c>
      <c r="E1293" s="9">
        <v>0</v>
      </c>
      <c r="F1293" s="5"/>
      <c r="G1293" s="5"/>
      <c r="H1293" s="6"/>
      <c r="I1293" s="7" t="s">
        <v>15</v>
      </c>
      <c r="J1293" t="s">
        <v>16</v>
      </c>
      <c r="K1293" s="8">
        <f>E1293</f>
        <v>0</v>
      </c>
    </row>
    <row r="1294" spans="1:11">
      <c r="C1294" t="s">
        <v>12</v>
      </c>
      <c r="D1294" t="s">
        <v>22</v>
      </c>
      <c r="E1294" s="9">
        <v>30000</v>
      </c>
      <c r="F1294" t="s">
        <v>18</v>
      </c>
      <c r="G1294" s="10">
        <v>1</v>
      </c>
      <c r="H1294" s="6" t="s">
        <v>19</v>
      </c>
      <c r="I1294" s="7" t="s">
        <v>15</v>
      </c>
      <c r="J1294" t="s">
        <v>16</v>
      </c>
      <c r="K1294" s="11">
        <f>E1294*G1294</f>
        <v>30000</v>
      </c>
    </row>
    <row r="1295" spans="1:11">
      <c r="C1295" t="s">
        <v>12</v>
      </c>
      <c r="D1295" t="s">
        <v>23</v>
      </c>
      <c r="E1295" s="9">
        <v>10000</v>
      </c>
      <c r="F1295" t="s">
        <v>18</v>
      </c>
      <c r="G1295" s="10">
        <v>26</v>
      </c>
      <c r="H1295" s="6" t="s">
        <v>19</v>
      </c>
      <c r="I1295" s="7"/>
      <c r="J1295" t="s">
        <v>16</v>
      </c>
      <c r="K1295" s="11">
        <f>E1295*G1295</f>
        <v>260000</v>
      </c>
    </row>
    <row r="1296" spans="1:11">
      <c r="C1296" t="s">
        <v>12</v>
      </c>
      <c r="D1296" t="s">
        <v>24</v>
      </c>
      <c r="E1296" s="9">
        <v>15000</v>
      </c>
      <c r="F1296" s="5"/>
      <c r="G1296" s="10"/>
      <c r="H1296" s="6" t="s">
        <v>14</v>
      </c>
      <c r="I1296" s="7"/>
      <c r="J1296" t="s">
        <v>16</v>
      </c>
      <c r="K1296" s="11">
        <f>E1296</f>
        <v>15000</v>
      </c>
    </row>
    <row r="1297" spans="1:11">
      <c r="C1297" t="s">
        <v>12</v>
      </c>
      <c r="D1297" t="s">
        <v>25</v>
      </c>
      <c r="E1297" s="9">
        <v>19000</v>
      </c>
      <c r="F1297" s="5"/>
      <c r="G1297" s="10"/>
      <c r="I1297" s="7" t="s">
        <v>15</v>
      </c>
      <c r="J1297" t="s">
        <v>16</v>
      </c>
      <c r="K1297" s="8">
        <f>E1297</f>
        <v>19000</v>
      </c>
    </row>
    <row r="1298" spans="1:11">
      <c r="E1298" s="13"/>
      <c r="F1298" t="s">
        <v>26</v>
      </c>
      <c r="J1298" t="s">
        <v>16</v>
      </c>
      <c r="K1298" s="8">
        <f>SUM(K1290:K1297)</f>
        <v>2179500</v>
      </c>
    </row>
    <row r="1299" spans="1:11">
      <c r="E1299" s="14"/>
      <c r="F1299" s="15"/>
      <c r="G1299" s="15"/>
      <c r="K1299" s="16"/>
    </row>
    <row r="1300" spans="1:11">
      <c r="C1300" t="s">
        <v>12</v>
      </c>
      <c r="D1300" t="s">
        <v>27</v>
      </c>
      <c r="E1300" s="4">
        <v>0</v>
      </c>
      <c r="F1300" s="5"/>
      <c r="G1300" s="5"/>
      <c r="I1300" s="7" t="s">
        <v>15</v>
      </c>
      <c r="J1300" t="s">
        <v>16</v>
      </c>
      <c r="K1300" s="8">
        <f>E1300</f>
        <v>0</v>
      </c>
    </row>
    <row r="1301" spans="1:11">
      <c r="G1301" t="s">
        <v>28</v>
      </c>
      <c r="J1301" t="s">
        <v>16</v>
      </c>
      <c r="K1301" s="8">
        <f>SUM(K1298-K1300)</f>
        <v>2179500</v>
      </c>
    </row>
    <row r="1303" spans="1:11">
      <c r="A1303" t="s">
        <v>29</v>
      </c>
    </row>
    <row r="1304" spans="1:11">
      <c r="B1304" s="17" t="s">
        <v>30</v>
      </c>
      <c r="C1304" s="18"/>
      <c r="D1304" s="19"/>
      <c r="E1304" s="17" t="s">
        <v>31</v>
      </c>
      <c r="F1304" s="19"/>
      <c r="G1304" s="17" t="s">
        <v>32</v>
      </c>
      <c r="H1304" s="18"/>
      <c r="I1304" s="18"/>
      <c r="J1304" s="19"/>
    </row>
    <row r="1305" spans="1:11">
      <c r="B1305" s="20"/>
      <c r="C1305" s="12"/>
      <c r="D1305" s="21"/>
      <c r="E1305" s="20"/>
      <c r="F1305" s="21"/>
      <c r="G1305" s="20"/>
      <c r="H1305" s="12"/>
      <c r="I1305" s="12"/>
      <c r="J1305" s="21"/>
    </row>
    <row r="1306" spans="1:11">
      <c r="B1306" s="20"/>
      <c r="C1306" s="12"/>
      <c r="D1306" s="21"/>
      <c r="E1306" s="20"/>
      <c r="F1306" s="21"/>
      <c r="G1306" s="20"/>
      <c r="H1306" s="12"/>
      <c r="I1306" s="12"/>
      <c r="J1306" s="21"/>
    </row>
    <row r="1307" spans="1:11">
      <c r="B1307" s="20"/>
      <c r="C1307" s="12"/>
      <c r="D1307" s="21"/>
      <c r="E1307" s="20"/>
      <c r="F1307" s="21"/>
      <c r="G1307" s="20"/>
      <c r="H1307" s="12"/>
      <c r="I1307" s="12"/>
      <c r="J1307" s="21"/>
    </row>
    <row r="1308" spans="1:11">
      <c r="B1308" s="20"/>
      <c r="C1308" s="12"/>
      <c r="D1308" s="21"/>
      <c r="E1308" s="20"/>
      <c r="F1308" s="21"/>
      <c r="G1308" s="20"/>
      <c r="H1308" s="12"/>
      <c r="I1308" s="12"/>
      <c r="J1308" s="21"/>
    </row>
    <row r="1309" spans="1:11">
      <c r="B1309" s="22" t="s">
        <v>135</v>
      </c>
      <c r="C1309" s="23"/>
      <c r="D1309" s="24"/>
      <c r="E1309" s="25" t="s">
        <v>34</v>
      </c>
      <c r="F1309" s="26"/>
      <c r="G1309" s="25" t="s">
        <v>35</v>
      </c>
      <c r="H1309" s="27"/>
      <c r="I1309" s="27"/>
      <c r="J1309" s="26"/>
    </row>
    <row r="1310" spans="1:11">
      <c r="B1310" s="28" t="s">
        <v>36</v>
      </c>
      <c r="C1310" s="29"/>
      <c r="D1310" s="30"/>
      <c r="E1310" s="28" t="s">
        <v>37</v>
      </c>
      <c r="F1310" s="30"/>
      <c r="G1310" s="28" t="s">
        <v>38</v>
      </c>
      <c r="H1310" s="29"/>
      <c r="I1310" s="29"/>
      <c r="J1310" s="30"/>
    </row>
    <row r="1311" spans="1:11">
      <c r="B1311" s="33"/>
      <c r="C1311" s="33"/>
      <c r="D1311" s="33"/>
      <c r="E1311" s="33"/>
      <c r="F1311" s="33"/>
      <c r="G1311" s="33"/>
      <c r="H1311" s="33"/>
      <c r="I1311" s="33"/>
      <c r="J1311" s="33"/>
    </row>
    <row r="1313" spans="1:11" ht="18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</row>
    <row r="1315" spans="1:11" ht="18">
      <c r="A1315" s="1" t="s">
        <v>0</v>
      </c>
      <c r="B1315" s="1"/>
      <c r="C1315" s="1"/>
      <c r="D1315" s="1"/>
      <c r="E1315" s="1"/>
      <c r="F1315" s="1"/>
      <c r="G1315" s="1"/>
      <c r="H1315" s="1"/>
      <c r="I1315" s="1"/>
      <c r="J1315" s="1"/>
      <c r="K1315" s="1"/>
    </row>
    <row r="1316" spans="1:11" ht="18">
      <c r="A1316" s="1" t="s">
        <v>1</v>
      </c>
      <c r="B1316" s="1"/>
      <c r="C1316" s="1"/>
      <c r="D1316" s="1"/>
      <c r="E1316" s="1"/>
      <c r="F1316" s="1"/>
      <c r="G1316" s="1"/>
      <c r="H1316" s="1"/>
      <c r="I1316" s="1"/>
      <c r="J1316" s="1"/>
      <c r="K1316" s="1"/>
    </row>
    <row r="1318" spans="1:11">
      <c r="A1318" t="s">
        <v>2</v>
      </c>
      <c r="B1318" t="s">
        <v>3</v>
      </c>
      <c r="D1318" s="2" t="s">
        <v>136</v>
      </c>
      <c r="E1318" s="2"/>
    </row>
    <row r="1319" spans="1:11">
      <c r="A1319" t="s">
        <v>5</v>
      </c>
      <c r="B1319" t="s">
        <v>3</v>
      </c>
      <c r="D1319" s="3" t="s">
        <v>6</v>
      </c>
      <c r="E1319" s="3"/>
    </row>
    <row r="1320" spans="1:11">
      <c r="A1320" t="s">
        <v>7</v>
      </c>
      <c r="B1320" t="s">
        <v>3</v>
      </c>
      <c r="D1320" s="3" t="s">
        <v>134</v>
      </c>
      <c r="E1320" s="3"/>
    </row>
    <row r="1321" spans="1:11">
      <c r="A1321" t="s">
        <v>9</v>
      </c>
      <c r="B1321" t="s">
        <v>3</v>
      </c>
      <c r="D1321" s="3" t="s">
        <v>10</v>
      </c>
      <c r="E1321" s="3"/>
    </row>
    <row r="1323" spans="1:11">
      <c r="A1323" t="s">
        <v>11</v>
      </c>
      <c r="B1323" t="s">
        <v>3</v>
      </c>
      <c r="C1323" t="s">
        <v>12</v>
      </c>
      <c r="D1323" t="s">
        <v>13</v>
      </c>
      <c r="E1323" s="4">
        <v>1387500</v>
      </c>
      <c r="F1323" s="5"/>
      <c r="G1323" s="5"/>
      <c r="H1323" s="6" t="s">
        <v>14</v>
      </c>
      <c r="I1323" s="7" t="s">
        <v>15</v>
      </c>
      <c r="J1323" t="s">
        <v>16</v>
      </c>
      <c r="K1323" s="8">
        <f>E1323</f>
        <v>1387500</v>
      </c>
    </row>
    <row r="1324" spans="1:11">
      <c r="C1324" t="s">
        <v>12</v>
      </c>
      <c r="D1324" t="s">
        <v>17</v>
      </c>
      <c r="E1324" s="9">
        <v>7000</v>
      </c>
      <c r="F1324" t="s">
        <v>18</v>
      </c>
      <c r="G1324" s="10">
        <v>8</v>
      </c>
      <c r="H1324" s="6" t="s">
        <v>19</v>
      </c>
      <c r="I1324" s="7" t="s">
        <v>15</v>
      </c>
      <c r="J1324" t="s">
        <v>16</v>
      </c>
      <c r="K1324" s="11">
        <f>E1324*G1324</f>
        <v>56000</v>
      </c>
    </row>
    <row r="1325" spans="1:11">
      <c r="C1325" t="s">
        <v>12</v>
      </c>
      <c r="D1325" t="s">
        <v>20</v>
      </c>
      <c r="E1325" s="9">
        <v>11000</v>
      </c>
      <c r="F1325" s="12" t="s">
        <v>18</v>
      </c>
      <c r="G1325" s="10">
        <v>8</v>
      </c>
      <c r="H1325" s="6" t="s">
        <v>19</v>
      </c>
      <c r="I1325" s="7" t="s">
        <v>15</v>
      </c>
      <c r="J1325" t="s">
        <v>16</v>
      </c>
      <c r="K1325" s="11">
        <f>E1325*G1325</f>
        <v>88000</v>
      </c>
    </row>
    <row r="1326" spans="1:11">
      <c r="C1326" t="s">
        <v>12</v>
      </c>
      <c r="D1326" t="s">
        <v>21</v>
      </c>
      <c r="E1326" s="9">
        <v>0</v>
      </c>
      <c r="F1326" s="5"/>
      <c r="G1326" s="5"/>
      <c r="H1326" s="6"/>
      <c r="I1326" s="7" t="s">
        <v>15</v>
      </c>
      <c r="J1326" t="s">
        <v>16</v>
      </c>
      <c r="K1326" s="8">
        <f>E1326</f>
        <v>0</v>
      </c>
    </row>
    <row r="1327" spans="1:11">
      <c r="C1327" t="s">
        <v>12</v>
      </c>
      <c r="D1327" t="s">
        <v>22</v>
      </c>
      <c r="E1327" s="9">
        <v>30000</v>
      </c>
      <c r="F1327" t="s">
        <v>18</v>
      </c>
      <c r="G1327" s="10">
        <v>0</v>
      </c>
      <c r="H1327" s="6" t="s">
        <v>19</v>
      </c>
      <c r="I1327" s="7" t="s">
        <v>15</v>
      </c>
      <c r="J1327" t="s">
        <v>16</v>
      </c>
      <c r="K1327" s="11">
        <f>E1327*G1327</f>
        <v>0</v>
      </c>
    </row>
    <row r="1328" spans="1:11">
      <c r="C1328" t="s">
        <v>12</v>
      </c>
      <c r="D1328" t="s">
        <v>23</v>
      </c>
      <c r="E1328" s="9">
        <v>10000</v>
      </c>
      <c r="F1328" t="s">
        <v>18</v>
      </c>
      <c r="G1328" s="10">
        <v>8</v>
      </c>
      <c r="H1328" s="6" t="s">
        <v>19</v>
      </c>
      <c r="I1328" s="7"/>
      <c r="J1328" t="s">
        <v>16</v>
      </c>
      <c r="K1328" s="11">
        <f>E1328*G1328</f>
        <v>80000</v>
      </c>
    </row>
    <row r="1329" spans="1:11">
      <c r="C1329" t="s">
        <v>12</v>
      </c>
      <c r="D1329" t="s">
        <v>24</v>
      </c>
      <c r="E1329" s="9">
        <v>15000</v>
      </c>
      <c r="F1329" s="5"/>
      <c r="G1329" s="10"/>
      <c r="H1329" s="6" t="s">
        <v>14</v>
      </c>
      <c r="I1329" s="7"/>
      <c r="J1329" t="s">
        <v>16</v>
      </c>
      <c r="K1329" s="11">
        <f>E1329</f>
        <v>15000</v>
      </c>
    </row>
    <row r="1330" spans="1:11">
      <c r="C1330" t="s">
        <v>12</v>
      </c>
      <c r="D1330" t="s">
        <v>25</v>
      </c>
      <c r="E1330" s="9">
        <v>0</v>
      </c>
      <c r="F1330" s="5"/>
      <c r="G1330" s="10"/>
      <c r="I1330" s="7" t="s">
        <v>15</v>
      </c>
      <c r="J1330" t="s">
        <v>16</v>
      </c>
      <c r="K1330" s="8">
        <f>E1330</f>
        <v>0</v>
      </c>
    </row>
    <row r="1331" spans="1:11">
      <c r="E1331" s="13"/>
      <c r="F1331" t="s">
        <v>26</v>
      </c>
      <c r="J1331" t="s">
        <v>16</v>
      </c>
      <c r="K1331" s="8">
        <f>SUM(K1323:K1330)</f>
        <v>1626500</v>
      </c>
    </row>
    <row r="1332" spans="1:11">
      <c r="E1332" s="14"/>
      <c r="F1332" s="15"/>
      <c r="G1332" s="15"/>
      <c r="K1332" s="16"/>
    </row>
    <row r="1333" spans="1:11">
      <c r="C1333" t="s">
        <v>12</v>
      </c>
      <c r="D1333" t="s">
        <v>27</v>
      </c>
      <c r="E1333" s="4">
        <f>(K1323+K1329)*18/30</f>
        <v>841500</v>
      </c>
      <c r="F1333" s="5"/>
      <c r="G1333" s="5"/>
      <c r="I1333" s="7" t="s">
        <v>15</v>
      </c>
      <c r="J1333" t="s">
        <v>16</v>
      </c>
      <c r="K1333" s="8">
        <f>E1333</f>
        <v>841500</v>
      </c>
    </row>
    <row r="1334" spans="1:11">
      <c r="G1334" t="s">
        <v>28</v>
      </c>
      <c r="J1334" t="s">
        <v>16</v>
      </c>
      <c r="K1334" s="8">
        <f>SUM(K1331-K1333)</f>
        <v>785000</v>
      </c>
    </row>
    <row r="1336" spans="1:11">
      <c r="A1336" t="s">
        <v>29</v>
      </c>
    </row>
    <row r="1337" spans="1:11">
      <c r="B1337" s="17" t="s">
        <v>30</v>
      </c>
      <c r="C1337" s="18"/>
      <c r="D1337" s="19"/>
      <c r="E1337" s="17" t="s">
        <v>31</v>
      </c>
      <c r="F1337" s="19"/>
      <c r="G1337" s="17" t="s">
        <v>32</v>
      </c>
      <c r="H1337" s="18"/>
      <c r="I1337" s="18"/>
      <c r="J1337" s="19"/>
    </row>
    <row r="1338" spans="1:11">
      <c r="B1338" s="20"/>
      <c r="C1338" s="12"/>
      <c r="D1338" s="21"/>
      <c r="E1338" s="20"/>
      <c r="F1338" s="21"/>
      <c r="G1338" s="20"/>
      <c r="H1338" s="12"/>
      <c r="I1338" s="12"/>
      <c r="J1338" s="21"/>
    </row>
    <row r="1339" spans="1:11">
      <c r="B1339" s="20"/>
      <c r="C1339" s="12"/>
      <c r="D1339" s="21"/>
      <c r="E1339" s="20"/>
      <c r="F1339" s="21"/>
      <c r="G1339" s="20"/>
      <c r="H1339" s="12"/>
      <c r="I1339" s="12"/>
      <c r="J1339" s="21"/>
    </row>
    <row r="1340" spans="1:11">
      <c r="B1340" s="20"/>
      <c r="C1340" s="12"/>
      <c r="D1340" s="21"/>
      <c r="E1340" s="20"/>
      <c r="F1340" s="21"/>
      <c r="G1340" s="20"/>
      <c r="H1340" s="12"/>
      <c r="I1340" s="12"/>
      <c r="J1340" s="21"/>
    </row>
    <row r="1341" spans="1:11">
      <c r="B1341" s="20"/>
      <c r="C1341" s="12"/>
      <c r="D1341" s="21"/>
      <c r="E1341" s="20"/>
      <c r="F1341" s="21"/>
      <c r="G1341" s="20"/>
      <c r="H1341" s="12"/>
      <c r="I1341" s="12"/>
      <c r="J1341" s="21"/>
    </row>
    <row r="1342" spans="1:11">
      <c r="B1342" s="22" t="s">
        <v>137</v>
      </c>
      <c r="C1342" s="23"/>
      <c r="D1342" s="24"/>
      <c r="E1342" s="25" t="s">
        <v>34</v>
      </c>
      <c r="F1342" s="26"/>
      <c r="G1342" s="25" t="s">
        <v>35</v>
      </c>
      <c r="H1342" s="27"/>
      <c r="I1342" s="27"/>
      <c r="J1342" s="26"/>
    </row>
    <row r="1343" spans="1:11">
      <c r="B1343" s="28" t="s">
        <v>36</v>
      </c>
      <c r="C1343" s="29"/>
      <c r="D1343" s="30"/>
      <c r="E1343" s="28" t="s">
        <v>37</v>
      </c>
      <c r="F1343" s="30"/>
      <c r="G1343" s="28" t="s">
        <v>38</v>
      </c>
      <c r="H1343" s="29"/>
      <c r="I1343" s="29"/>
      <c r="J1343" s="30"/>
    </row>
    <row r="1344" spans="1:11">
      <c r="B1344" s="33"/>
      <c r="C1344" s="33"/>
      <c r="D1344" s="33"/>
      <c r="E1344" s="33"/>
      <c r="F1344" s="33"/>
      <c r="G1344" s="33"/>
      <c r="H1344" s="33"/>
      <c r="I1344" s="33"/>
      <c r="J1344" s="33"/>
    </row>
    <row r="1345" spans="1:11" ht="18">
      <c r="A1345" s="32"/>
      <c r="B1345" s="32"/>
      <c r="C1345" s="32"/>
      <c r="D1345" s="32"/>
      <c r="E1345" s="32"/>
      <c r="F1345" s="32"/>
      <c r="G1345" s="32"/>
      <c r="H1345" s="32"/>
      <c r="I1345" s="32"/>
      <c r="J1345" s="32"/>
      <c r="K1345" s="32"/>
    </row>
    <row r="1346" spans="1:11" ht="18">
      <c r="A1346" s="31"/>
      <c r="B1346" s="31"/>
      <c r="C1346" s="31"/>
      <c r="D1346" s="31"/>
      <c r="E1346" s="31"/>
      <c r="F1346" s="31"/>
      <c r="G1346" s="31"/>
      <c r="H1346" s="31"/>
      <c r="I1346" s="31"/>
      <c r="J1346" s="31"/>
      <c r="K1346" s="31"/>
    </row>
    <row r="1347" spans="1:11" ht="18">
      <c r="A1347" s="1" t="s">
        <v>0</v>
      </c>
      <c r="B1347" s="1"/>
      <c r="C1347" s="1"/>
      <c r="D1347" s="1"/>
      <c r="E1347" s="1"/>
      <c r="F1347" s="1"/>
      <c r="G1347" s="1"/>
      <c r="H1347" s="1"/>
      <c r="I1347" s="1"/>
      <c r="J1347" s="1"/>
      <c r="K1347" s="1"/>
    </row>
    <row r="1348" spans="1:11" ht="18">
      <c r="A1348" s="1" t="s">
        <v>1</v>
      </c>
      <c r="B1348" s="1"/>
      <c r="C1348" s="1"/>
      <c r="D1348" s="1"/>
      <c r="E1348" s="1"/>
      <c r="F1348" s="1"/>
      <c r="G1348" s="1"/>
      <c r="H1348" s="1"/>
      <c r="I1348" s="1"/>
      <c r="J1348" s="1"/>
      <c r="K1348" s="1"/>
    </row>
    <row r="1350" spans="1:11">
      <c r="A1350" t="s">
        <v>2</v>
      </c>
      <c r="B1350" t="s">
        <v>3</v>
      </c>
      <c r="D1350" s="2" t="s">
        <v>138</v>
      </c>
      <c r="E1350" s="2"/>
    </row>
    <row r="1351" spans="1:11">
      <c r="A1351" t="s">
        <v>5</v>
      </c>
      <c r="B1351" t="s">
        <v>3</v>
      </c>
      <c r="D1351" s="3" t="s">
        <v>6</v>
      </c>
      <c r="E1351" s="3"/>
    </row>
    <row r="1352" spans="1:11">
      <c r="A1352" t="s">
        <v>7</v>
      </c>
      <c r="B1352" t="s">
        <v>3</v>
      </c>
      <c r="D1352" s="3" t="s">
        <v>134</v>
      </c>
      <c r="E1352" s="3"/>
    </row>
    <row r="1353" spans="1:11">
      <c r="A1353" t="s">
        <v>9</v>
      </c>
      <c r="B1353" t="s">
        <v>3</v>
      </c>
      <c r="D1353" s="3" t="s">
        <v>10</v>
      </c>
      <c r="E1353" s="3"/>
    </row>
    <row r="1355" spans="1:11">
      <c r="A1355" t="s">
        <v>11</v>
      </c>
      <c r="B1355" t="s">
        <v>3</v>
      </c>
      <c r="C1355" t="s">
        <v>12</v>
      </c>
      <c r="D1355" t="s">
        <v>13</v>
      </c>
      <c r="E1355" s="4">
        <v>1387500</v>
      </c>
      <c r="F1355" s="5"/>
      <c r="G1355" s="5"/>
      <c r="H1355" s="6" t="s">
        <v>14</v>
      </c>
      <c r="I1355" s="7" t="s">
        <v>15</v>
      </c>
      <c r="J1355" t="s">
        <v>16</v>
      </c>
      <c r="K1355" s="8">
        <f>E1355</f>
        <v>1387500</v>
      </c>
    </row>
    <row r="1356" spans="1:11">
      <c r="C1356" t="s">
        <v>12</v>
      </c>
      <c r="D1356" t="s">
        <v>17</v>
      </c>
      <c r="E1356" s="9">
        <v>7000</v>
      </c>
      <c r="F1356" t="s">
        <v>18</v>
      </c>
      <c r="G1356" s="10">
        <v>12</v>
      </c>
      <c r="H1356" s="6" t="s">
        <v>19</v>
      </c>
      <c r="I1356" s="7" t="s">
        <v>15</v>
      </c>
      <c r="J1356" t="s">
        <v>16</v>
      </c>
      <c r="K1356" s="11">
        <f>E1356*G1356</f>
        <v>84000</v>
      </c>
    </row>
    <row r="1357" spans="1:11">
      <c r="C1357" t="s">
        <v>12</v>
      </c>
      <c r="D1357" t="s">
        <v>20</v>
      </c>
      <c r="E1357" s="9">
        <v>11000</v>
      </c>
      <c r="F1357" s="12" t="s">
        <v>18</v>
      </c>
      <c r="G1357" s="10">
        <v>12</v>
      </c>
      <c r="H1357" s="6" t="s">
        <v>19</v>
      </c>
      <c r="I1357" s="7" t="s">
        <v>15</v>
      </c>
      <c r="J1357" t="s">
        <v>16</v>
      </c>
      <c r="K1357" s="11">
        <f>E1357*G1357</f>
        <v>132000</v>
      </c>
    </row>
    <row r="1358" spans="1:11">
      <c r="C1358" t="s">
        <v>12</v>
      </c>
      <c r="D1358" t="s">
        <v>21</v>
      </c>
      <c r="E1358" s="9">
        <v>0</v>
      </c>
      <c r="F1358" s="5"/>
      <c r="G1358" s="5"/>
      <c r="H1358" s="6"/>
      <c r="I1358" s="7" t="s">
        <v>15</v>
      </c>
      <c r="J1358" t="s">
        <v>16</v>
      </c>
      <c r="K1358" s="8">
        <f>E1358</f>
        <v>0</v>
      </c>
    </row>
    <row r="1359" spans="1:11">
      <c r="C1359" t="s">
        <v>12</v>
      </c>
      <c r="D1359" t="s">
        <v>22</v>
      </c>
      <c r="E1359" s="9">
        <v>30000</v>
      </c>
      <c r="F1359" t="s">
        <v>18</v>
      </c>
      <c r="G1359" s="10">
        <v>0</v>
      </c>
      <c r="H1359" s="6" t="s">
        <v>19</v>
      </c>
      <c r="I1359" s="7" t="s">
        <v>15</v>
      </c>
      <c r="J1359" t="s">
        <v>16</v>
      </c>
      <c r="K1359" s="11">
        <f>E1359*G1359</f>
        <v>0</v>
      </c>
    </row>
    <row r="1360" spans="1:11">
      <c r="C1360" t="s">
        <v>12</v>
      </c>
      <c r="D1360" t="s">
        <v>23</v>
      </c>
      <c r="E1360" s="9">
        <v>10000</v>
      </c>
      <c r="F1360" t="s">
        <v>18</v>
      </c>
      <c r="G1360" s="10">
        <v>12</v>
      </c>
      <c r="H1360" s="6" t="s">
        <v>19</v>
      </c>
      <c r="I1360" s="7"/>
      <c r="J1360" t="s">
        <v>16</v>
      </c>
      <c r="K1360" s="11">
        <f>E1360*G1360</f>
        <v>120000</v>
      </c>
    </row>
    <row r="1361" spans="1:11">
      <c r="C1361" t="s">
        <v>12</v>
      </c>
      <c r="D1361" t="s">
        <v>24</v>
      </c>
      <c r="E1361" s="9">
        <v>15000</v>
      </c>
      <c r="F1361" s="5"/>
      <c r="G1361" s="10"/>
      <c r="H1361" s="6" t="s">
        <v>14</v>
      </c>
      <c r="I1361" s="7"/>
      <c r="J1361" t="s">
        <v>16</v>
      </c>
      <c r="K1361" s="11">
        <f>E1361</f>
        <v>15000</v>
      </c>
    </row>
    <row r="1362" spans="1:11">
      <c r="C1362" t="s">
        <v>12</v>
      </c>
      <c r="D1362" t="s">
        <v>25</v>
      </c>
      <c r="E1362" s="9">
        <v>0</v>
      </c>
      <c r="F1362" s="5"/>
      <c r="G1362" s="10"/>
      <c r="I1362" s="7" t="s">
        <v>15</v>
      </c>
      <c r="J1362" t="s">
        <v>16</v>
      </c>
      <c r="K1362" s="8">
        <f>E1362</f>
        <v>0</v>
      </c>
    </row>
    <row r="1363" spans="1:11">
      <c r="E1363" s="13"/>
      <c r="F1363" t="s">
        <v>26</v>
      </c>
      <c r="J1363" t="s">
        <v>16</v>
      </c>
      <c r="K1363" s="8">
        <f>SUM(K1355:K1362)</f>
        <v>1738500</v>
      </c>
    </row>
    <row r="1364" spans="1:11">
      <c r="E1364" s="14"/>
      <c r="F1364" s="15"/>
      <c r="G1364" s="15"/>
      <c r="K1364" s="16"/>
    </row>
    <row r="1365" spans="1:11">
      <c r="C1365" t="s">
        <v>12</v>
      </c>
      <c r="D1365" t="s">
        <v>27</v>
      </c>
      <c r="E1365" s="4">
        <f>(K1355+K1361)*14/30</f>
        <v>654500</v>
      </c>
      <c r="F1365" s="5"/>
      <c r="G1365" s="5"/>
      <c r="I1365" s="7" t="s">
        <v>15</v>
      </c>
      <c r="J1365" t="s">
        <v>16</v>
      </c>
      <c r="K1365" s="8">
        <f>E1365</f>
        <v>654500</v>
      </c>
    </row>
    <row r="1366" spans="1:11">
      <c r="G1366" t="s">
        <v>28</v>
      </c>
      <c r="J1366" t="s">
        <v>16</v>
      </c>
      <c r="K1366" s="8">
        <f>SUM(K1363-K1365)</f>
        <v>1084000</v>
      </c>
    </row>
    <row r="1368" spans="1:11">
      <c r="A1368" t="s">
        <v>29</v>
      </c>
    </row>
    <row r="1369" spans="1:11">
      <c r="B1369" s="17" t="s">
        <v>30</v>
      </c>
      <c r="C1369" s="18"/>
      <c r="D1369" s="19"/>
      <c r="E1369" s="17" t="s">
        <v>31</v>
      </c>
      <c r="F1369" s="19"/>
      <c r="G1369" s="17" t="s">
        <v>32</v>
      </c>
      <c r="H1369" s="18"/>
      <c r="I1369" s="18"/>
      <c r="J1369" s="19"/>
    </row>
    <row r="1370" spans="1:11">
      <c r="B1370" s="20"/>
      <c r="C1370" s="12"/>
      <c r="D1370" s="21"/>
      <c r="E1370" s="20"/>
      <c r="F1370" s="21"/>
      <c r="G1370" s="20"/>
      <c r="H1370" s="12"/>
      <c r="I1370" s="12"/>
      <c r="J1370" s="21"/>
    </row>
    <row r="1371" spans="1:11">
      <c r="B1371" s="20"/>
      <c r="C1371" s="12"/>
      <c r="D1371" s="21"/>
      <c r="E1371" s="20"/>
      <c r="F1371" s="21"/>
      <c r="G1371" s="20"/>
      <c r="H1371" s="12"/>
      <c r="I1371" s="12"/>
      <c r="J1371" s="21"/>
    </row>
    <row r="1372" spans="1:11">
      <c r="B1372" s="20"/>
      <c r="C1372" s="12"/>
      <c r="D1372" s="21"/>
      <c r="E1372" s="20"/>
      <c r="F1372" s="21"/>
      <c r="G1372" s="20"/>
      <c r="H1372" s="12"/>
      <c r="I1372" s="12"/>
      <c r="J1372" s="21"/>
    </row>
    <row r="1373" spans="1:11">
      <c r="B1373" s="20"/>
      <c r="C1373" s="12"/>
      <c r="D1373" s="21"/>
      <c r="E1373" s="20"/>
      <c r="F1373" s="21"/>
      <c r="G1373" s="20"/>
      <c r="H1373" s="12"/>
      <c r="I1373" s="12"/>
      <c r="J1373" s="21"/>
    </row>
    <row r="1374" spans="1:11">
      <c r="B1374" s="22" t="s">
        <v>139</v>
      </c>
      <c r="C1374" s="23"/>
      <c r="D1374" s="24"/>
      <c r="E1374" s="25" t="s">
        <v>34</v>
      </c>
      <c r="F1374" s="26"/>
      <c r="G1374" s="25" t="s">
        <v>35</v>
      </c>
      <c r="H1374" s="27"/>
      <c r="I1374" s="27"/>
      <c r="J1374" s="26"/>
    </row>
    <row r="1375" spans="1:11">
      <c r="B1375" s="28" t="s">
        <v>36</v>
      </c>
      <c r="C1375" s="29"/>
      <c r="D1375" s="30"/>
      <c r="E1375" s="28" t="s">
        <v>37</v>
      </c>
      <c r="F1375" s="30"/>
      <c r="G1375" s="28" t="s">
        <v>38</v>
      </c>
      <c r="H1375" s="29"/>
      <c r="I1375" s="29"/>
      <c r="J1375" s="30"/>
    </row>
    <row r="1381" spans="1:11" ht="18">
      <c r="A1381" s="1" t="s">
        <v>0</v>
      </c>
      <c r="B1381" s="1"/>
      <c r="C1381" s="1"/>
      <c r="D1381" s="1"/>
      <c r="E1381" s="1"/>
      <c r="F1381" s="1"/>
      <c r="G1381" s="1"/>
      <c r="H1381" s="1"/>
      <c r="I1381" s="1"/>
      <c r="J1381" s="1"/>
      <c r="K1381" s="1"/>
    </row>
    <row r="1382" spans="1:11" ht="18">
      <c r="A1382" s="1" t="s">
        <v>1</v>
      </c>
      <c r="B1382" s="1"/>
      <c r="C1382" s="1"/>
      <c r="D1382" s="1"/>
      <c r="E1382" s="1"/>
      <c r="F1382" s="1"/>
      <c r="G1382" s="1"/>
      <c r="H1382" s="1"/>
      <c r="I1382" s="1"/>
      <c r="J1382" s="1"/>
      <c r="K1382" s="1"/>
    </row>
    <row r="1384" spans="1:11">
      <c r="A1384" t="s">
        <v>2</v>
      </c>
      <c r="B1384" t="s">
        <v>3</v>
      </c>
      <c r="D1384" s="2" t="s">
        <v>140</v>
      </c>
      <c r="E1384" s="2"/>
    </row>
    <row r="1385" spans="1:11">
      <c r="A1385" t="s">
        <v>5</v>
      </c>
      <c r="B1385" t="s">
        <v>3</v>
      </c>
      <c r="D1385" s="3" t="s">
        <v>6</v>
      </c>
      <c r="E1385" s="3"/>
    </row>
    <row r="1386" spans="1:11">
      <c r="A1386" t="s">
        <v>7</v>
      </c>
      <c r="B1386" t="s">
        <v>3</v>
      </c>
      <c r="D1386" s="3" t="s">
        <v>141</v>
      </c>
      <c r="E1386" s="3"/>
    </row>
    <row r="1387" spans="1:11">
      <c r="A1387" t="s">
        <v>9</v>
      </c>
      <c r="B1387" t="s">
        <v>3</v>
      </c>
      <c r="D1387" s="3" t="s">
        <v>10</v>
      </c>
      <c r="E1387" s="3"/>
    </row>
    <row r="1388" spans="1:11">
      <c r="G1388" s="12"/>
    </row>
    <row r="1389" spans="1:11">
      <c r="A1389" t="s">
        <v>11</v>
      </c>
      <c r="B1389" t="s">
        <v>3</v>
      </c>
      <c r="C1389" t="s">
        <v>12</v>
      </c>
      <c r="D1389" t="s">
        <v>13</v>
      </c>
      <c r="E1389" s="4">
        <v>1067625</v>
      </c>
      <c r="F1389" s="5"/>
      <c r="G1389" s="5"/>
      <c r="H1389" s="6" t="s">
        <v>14</v>
      </c>
      <c r="I1389" s="7" t="s">
        <v>15</v>
      </c>
      <c r="J1389" t="s">
        <v>16</v>
      </c>
      <c r="K1389" s="8">
        <f>E1389</f>
        <v>1067625</v>
      </c>
    </row>
    <row r="1390" spans="1:11">
      <c r="C1390" t="s">
        <v>12</v>
      </c>
      <c r="D1390" t="s">
        <v>17</v>
      </c>
      <c r="E1390" s="9">
        <v>6000</v>
      </c>
      <c r="F1390" t="s">
        <v>18</v>
      </c>
      <c r="G1390" s="10"/>
      <c r="H1390" s="6" t="s">
        <v>19</v>
      </c>
      <c r="I1390" s="7" t="s">
        <v>15</v>
      </c>
      <c r="J1390" t="s">
        <v>16</v>
      </c>
      <c r="K1390" s="11">
        <f>E1390*G1390</f>
        <v>0</v>
      </c>
    </row>
    <row r="1391" spans="1:11">
      <c r="C1391" t="s">
        <v>12</v>
      </c>
      <c r="D1391" t="s">
        <v>20</v>
      </c>
      <c r="E1391" s="9">
        <v>8000</v>
      </c>
      <c r="F1391" s="12" t="s">
        <v>18</v>
      </c>
      <c r="G1391" s="10"/>
      <c r="H1391" s="6" t="s">
        <v>19</v>
      </c>
      <c r="I1391" s="7" t="s">
        <v>15</v>
      </c>
      <c r="J1391" t="s">
        <v>16</v>
      </c>
      <c r="K1391" s="11">
        <f>E1391*G1391</f>
        <v>0</v>
      </c>
    </row>
    <row r="1392" spans="1:11">
      <c r="C1392" t="s">
        <v>12</v>
      </c>
      <c r="D1392" t="s">
        <v>21</v>
      </c>
      <c r="E1392" s="9">
        <v>0</v>
      </c>
      <c r="F1392" s="5"/>
      <c r="G1392" s="5"/>
      <c r="H1392" s="6"/>
      <c r="I1392" s="7" t="s">
        <v>15</v>
      </c>
      <c r="J1392" t="s">
        <v>16</v>
      </c>
      <c r="K1392" s="8">
        <f>E1392</f>
        <v>0</v>
      </c>
    </row>
    <row r="1393" spans="1:11">
      <c r="C1393" t="s">
        <v>12</v>
      </c>
      <c r="D1393" t="s">
        <v>22</v>
      </c>
      <c r="E1393" s="9">
        <v>30000</v>
      </c>
      <c r="F1393" t="s">
        <v>18</v>
      </c>
      <c r="G1393" s="10"/>
      <c r="H1393" s="6" t="s">
        <v>19</v>
      </c>
      <c r="I1393" s="7" t="s">
        <v>15</v>
      </c>
      <c r="J1393" t="s">
        <v>16</v>
      </c>
      <c r="K1393" s="11">
        <f>E1393*G1393</f>
        <v>0</v>
      </c>
    </row>
    <row r="1394" spans="1:11">
      <c r="C1394" t="s">
        <v>12</v>
      </c>
      <c r="D1394" t="s">
        <v>23</v>
      </c>
      <c r="E1394" s="9">
        <v>10000</v>
      </c>
      <c r="F1394" t="s">
        <v>18</v>
      </c>
      <c r="G1394" s="10"/>
      <c r="H1394" s="6" t="s">
        <v>19</v>
      </c>
      <c r="I1394" s="7"/>
      <c r="J1394" t="s">
        <v>16</v>
      </c>
      <c r="K1394" s="11">
        <f>E1394*G1394</f>
        <v>0</v>
      </c>
    </row>
    <row r="1395" spans="1:11">
      <c r="C1395" t="s">
        <v>12</v>
      </c>
      <c r="D1395" t="s">
        <v>24</v>
      </c>
      <c r="E1395" s="9">
        <v>15000</v>
      </c>
      <c r="F1395" s="5"/>
      <c r="G1395" s="10"/>
      <c r="H1395" s="6" t="s">
        <v>14</v>
      </c>
      <c r="I1395" s="7"/>
      <c r="J1395" t="s">
        <v>16</v>
      </c>
      <c r="K1395" s="8">
        <f>E1395</f>
        <v>15000</v>
      </c>
    </row>
    <row r="1396" spans="1:11">
      <c r="C1396" t="s">
        <v>12</v>
      </c>
      <c r="D1396" t="s">
        <v>25</v>
      </c>
      <c r="E1396" s="9">
        <v>0</v>
      </c>
      <c r="F1396" s="5"/>
      <c r="G1396" s="10"/>
      <c r="I1396" s="7" t="s">
        <v>15</v>
      </c>
      <c r="J1396" t="s">
        <v>16</v>
      </c>
      <c r="K1396" s="8">
        <f>E1396</f>
        <v>0</v>
      </c>
    </row>
    <row r="1397" spans="1:11">
      <c r="E1397" s="13"/>
      <c r="F1397" t="s">
        <v>26</v>
      </c>
      <c r="J1397" t="s">
        <v>16</v>
      </c>
      <c r="K1397" s="8">
        <f>SUM(K1389:K1396)</f>
        <v>1082625</v>
      </c>
    </row>
    <row r="1398" spans="1:11">
      <c r="E1398" s="14"/>
      <c r="F1398" s="15"/>
      <c r="G1398" s="15"/>
      <c r="K1398" s="16"/>
    </row>
    <row r="1399" spans="1:11">
      <c r="C1399" t="s">
        <v>12</v>
      </c>
      <c r="D1399" t="s">
        <v>27</v>
      </c>
      <c r="E1399" s="4">
        <v>0</v>
      </c>
      <c r="F1399" s="5"/>
      <c r="G1399" s="5"/>
      <c r="I1399" s="7" t="s">
        <v>15</v>
      </c>
      <c r="J1399" t="s">
        <v>16</v>
      </c>
      <c r="K1399" s="8">
        <f>E1399</f>
        <v>0</v>
      </c>
    </row>
    <row r="1400" spans="1:11">
      <c r="G1400" t="s">
        <v>28</v>
      </c>
      <c r="J1400" t="s">
        <v>16</v>
      </c>
      <c r="K1400" s="8">
        <f>SUM(K1397-K1399)</f>
        <v>1082625</v>
      </c>
    </row>
    <row r="1402" spans="1:11">
      <c r="A1402" t="s">
        <v>29</v>
      </c>
    </row>
    <row r="1403" spans="1:11">
      <c r="B1403" s="17" t="s">
        <v>30</v>
      </c>
      <c r="C1403" s="18"/>
      <c r="D1403" s="19"/>
      <c r="E1403" s="17" t="s">
        <v>31</v>
      </c>
      <c r="F1403" s="19"/>
      <c r="G1403" s="17" t="s">
        <v>32</v>
      </c>
      <c r="H1403" s="18"/>
      <c r="I1403" s="18"/>
      <c r="J1403" s="19"/>
    </row>
    <row r="1404" spans="1:11">
      <c r="B1404" s="20"/>
      <c r="C1404" s="12"/>
      <c r="D1404" s="21"/>
      <c r="E1404" s="20"/>
      <c r="F1404" s="21"/>
      <c r="G1404" s="20"/>
      <c r="H1404" s="12"/>
      <c r="I1404" s="12"/>
      <c r="J1404" s="21"/>
    </row>
    <row r="1405" spans="1:11">
      <c r="B1405" s="20"/>
      <c r="C1405" s="12"/>
      <c r="D1405" s="21"/>
      <c r="E1405" s="20"/>
      <c r="F1405" s="21"/>
      <c r="G1405" s="20"/>
      <c r="H1405" s="12"/>
      <c r="I1405" s="12"/>
      <c r="J1405" s="21"/>
    </row>
    <row r="1406" spans="1:11">
      <c r="B1406" s="20"/>
      <c r="C1406" s="12"/>
      <c r="D1406" s="21"/>
      <c r="E1406" s="20"/>
      <c r="F1406" s="21"/>
      <c r="G1406" s="20"/>
      <c r="H1406" s="12"/>
      <c r="I1406" s="12"/>
      <c r="J1406" s="21"/>
    </row>
    <row r="1407" spans="1:11">
      <c r="B1407" s="20"/>
      <c r="C1407" s="12"/>
      <c r="D1407" s="21"/>
      <c r="E1407" s="20"/>
      <c r="F1407" s="21"/>
      <c r="G1407" s="20"/>
      <c r="H1407" s="12"/>
      <c r="I1407" s="12"/>
      <c r="J1407" s="21"/>
    </row>
    <row r="1408" spans="1:11">
      <c r="B1408" s="22" t="s">
        <v>142</v>
      </c>
      <c r="C1408" s="23"/>
      <c r="D1408" s="24"/>
      <c r="E1408" s="25" t="s">
        <v>34</v>
      </c>
      <c r="F1408" s="26"/>
      <c r="G1408" s="25" t="s">
        <v>35</v>
      </c>
      <c r="H1408" s="27"/>
      <c r="I1408" s="27"/>
      <c r="J1408" s="26"/>
    </row>
    <row r="1409" spans="1:11">
      <c r="B1409" s="28" t="s">
        <v>36</v>
      </c>
      <c r="C1409" s="29"/>
      <c r="D1409" s="30"/>
      <c r="E1409" s="28" t="s">
        <v>37</v>
      </c>
      <c r="F1409" s="30"/>
      <c r="G1409" s="28" t="s">
        <v>38</v>
      </c>
      <c r="H1409" s="29"/>
      <c r="I1409" s="29"/>
      <c r="J1409" s="30"/>
    </row>
    <row r="1411" spans="1:11" ht="18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</row>
    <row r="1412" spans="1:11" ht="18">
      <c r="A1412" s="31"/>
      <c r="B1412" s="31"/>
      <c r="C1412" s="31"/>
      <c r="D1412" s="31"/>
      <c r="E1412" s="31"/>
      <c r="F1412" s="31"/>
      <c r="G1412" s="31"/>
      <c r="H1412" s="31"/>
      <c r="I1412" s="31"/>
      <c r="J1412" s="31"/>
      <c r="K1412" s="31"/>
    </row>
    <row r="1413" spans="1:11" ht="18">
      <c r="A1413" s="1" t="s">
        <v>0</v>
      </c>
      <c r="B1413" s="1"/>
      <c r="C1413" s="1"/>
      <c r="D1413" s="1"/>
      <c r="E1413" s="1"/>
      <c r="F1413" s="1"/>
      <c r="G1413" s="1"/>
      <c r="H1413" s="1"/>
      <c r="I1413" s="1"/>
      <c r="J1413" s="1"/>
      <c r="K1413" s="1"/>
    </row>
    <row r="1414" spans="1:11" ht="18">
      <c r="A1414" s="1" t="s">
        <v>1</v>
      </c>
      <c r="B1414" s="1"/>
      <c r="C1414" s="1"/>
      <c r="D1414" s="1"/>
      <c r="E1414" s="1"/>
      <c r="F1414" s="1"/>
      <c r="G1414" s="1"/>
      <c r="H1414" s="1"/>
      <c r="I1414" s="1"/>
      <c r="J1414" s="1"/>
      <c r="K1414" s="1"/>
    </row>
    <row r="1416" spans="1:11">
      <c r="A1416" t="s">
        <v>2</v>
      </c>
      <c r="B1416" t="s">
        <v>3</v>
      </c>
      <c r="D1416" s="2" t="s">
        <v>143</v>
      </c>
      <c r="E1416" s="2"/>
    </row>
    <row r="1417" spans="1:11">
      <c r="A1417" t="s">
        <v>5</v>
      </c>
      <c r="B1417" t="s">
        <v>3</v>
      </c>
      <c r="D1417" s="3" t="s">
        <v>6</v>
      </c>
      <c r="E1417" s="3"/>
    </row>
    <row r="1418" spans="1:11">
      <c r="A1418" t="s">
        <v>7</v>
      </c>
      <c r="B1418" t="s">
        <v>3</v>
      </c>
      <c r="D1418" s="3" t="s">
        <v>144</v>
      </c>
      <c r="E1418" s="3"/>
    </row>
    <row r="1419" spans="1:11">
      <c r="A1419" t="s">
        <v>9</v>
      </c>
      <c r="B1419" t="s">
        <v>3</v>
      </c>
      <c r="D1419" s="3" t="s">
        <v>10</v>
      </c>
      <c r="E1419" s="3"/>
    </row>
    <row r="1420" spans="1:11">
      <c r="G1420" s="12"/>
    </row>
    <row r="1421" spans="1:11">
      <c r="A1421" t="s">
        <v>11</v>
      </c>
      <c r="B1421" t="s">
        <v>3</v>
      </c>
      <c r="C1421" t="s">
        <v>12</v>
      </c>
      <c r="D1421" t="s">
        <v>13</v>
      </c>
      <c r="E1421" s="4">
        <v>1126673</v>
      </c>
      <c r="F1421" s="5"/>
      <c r="G1421" s="5"/>
      <c r="H1421" s="6" t="s">
        <v>14</v>
      </c>
      <c r="I1421" s="7" t="s">
        <v>15</v>
      </c>
      <c r="J1421" t="s">
        <v>16</v>
      </c>
      <c r="K1421" s="8">
        <f>E1421</f>
        <v>1126673</v>
      </c>
    </row>
    <row r="1422" spans="1:11">
      <c r="C1422" t="s">
        <v>12</v>
      </c>
      <c r="D1422" t="s">
        <v>17</v>
      </c>
      <c r="E1422" s="9">
        <v>5000</v>
      </c>
      <c r="F1422" t="s">
        <v>18</v>
      </c>
      <c r="G1422" s="10">
        <v>26</v>
      </c>
      <c r="H1422" s="6" t="s">
        <v>19</v>
      </c>
      <c r="I1422" s="7" t="s">
        <v>15</v>
      </c>
      <c r="J1422" t="s">
        <v>16</v>
      </c>
      <c r="K1422" s="11">
        <f>E1422*G1422</f>
        <v>130000</v>
      </c>
    </row>
    <row r="1423" spans="1:11">
      <c r="C1423" t="s">
        <v>12</v>
      </c>
      <c r="D1423" t="s">
        <v>20</v>
      </c>
      <c r="E1423" s="9">
        <v>9500</v>
      </c>
      <c r="F1423" s="12" t="s">
        <v>18</v>
      </c>
      <c r="G1423" s="10">
        <v>26</v>
      </c>
      <c r="H1423" s="6" t="s">
        <v>19</v>
      </c>
      <c r="I1423" s="7" t="s">
        <v>15</v>
      </c>
      <c r="J1423" t="s">
        <v>16</v>
      </c>
      <c r="K1423" s="11">
        <f>E1423*G1423</f>
        <v>247000</v>
      </c>
    </row>
    <row r="1424" spans="1:11">
      <c r="C1424" t="s">
        <v>12</v>
      </c>
      <c r="D1424" t="s">
        <v>21</v>
      </c>
      <c r="E1424" s="9">
        <v>0</v>
      </c>
      <c r="F1424" s="5"/>
      <c r="G1424" s="5"/>
      <c r="H1424" s="6"/>
      <c r="I1424" s="7" t="s">
        <v>15</v>
      </c>
      <c r="J1424" t="s">
        <v>16</v>
      </c>
      <c r="K1424" s="8">
        <f>E1424</f>
        <v>0</v>
      </c>
    </row>
    <row r="1425" spans="1:11">
      <c r="C1425" t="s">
        <v>12</v>
      </c>
      <c r="D1425" t="s">
        <v>22</v>
      </c>
      <c r="E1425" s="9">
        <v>30000</v>
      </c>
      <c r="F1425" t="s">
        <v>18</v>
      </c>
      <c r="G1425" s="10">
        <v>0</v>
      </c>
      <c r="H1425" s="6" t="s">
        <v>19</v>
      </c>
      <c r="I1425" s="7" t="s">
        <v>15</v>
      </c>
      <c r="J1425" t="s">
        <v>16</v>
      </c>
      <c r="K1425" s="11">
        <f>E1425*G1425</f>
        <v>0</v>
      </c>
    </row>
    <row r="1426" spans="1:11">
      <c r="C1426" t="s">
        <v>12</v>
      </c>
      <c r="D1426" t="s">
        <v>23</v>
      </c>
      <c r="E1426" s="9">
        <v>10000</v>
      </c>
      <c r="F1426" t="s">
        <v>18</v>
      </c>
      <c r="G1426" s="10">
        <v>26</v>
      </c>
      <c r="H1426" s="6" t="s">
        <v>19</v>
      </c>
      <c r="I1426" s="7"/>
      <c r="J1426" t="s">
        <v>16</v>
      </c>
      <c r="K1426" s="11">
        <f>E1426*G1426</f>
        <v>260000</v>
      </c>
    </row>
    <row r="1427" spans="1:11">
      <c r="C1427" t="s">
        <v>12</v>
      </c>
      <c r="D1427" t="s">
        <v>24</v>
      </c>
      <c r="E1427" s="9">
        <v>15000</v>
      </c>
      <c r="F1427" s="5"/>
      <c r="G1427" s="10"/>
      <c r="H1427" s="6" t="s">
        <v>14</v>
      </c>
      <c r="I1427" s="7"/>
      <c r="J1427" t="s">
        <v>16</v>
      </c>
      <c r="K1427" s="8">
        <f>E1427</f>
        <v>15000</v>
      </c>
    </row>
    <row r="1428" spans="1:11">
      <c r="C1428" t="s">
        <v>12</v>
      </c>
      <c r="D1428" t="s">
        <v>25</v>
      </c>
      <c r="E1428" s="9">
        <v>0</v>
      </c>
      <c r="F1428" s="5"/>
      <c r="G1428" s="10"/>
      <c r="I1428" s="7" t="s">
        <v>15</v>
      </c>
      <c r="J1428" t="s">
        <v>16</v>
      </c>
      <c r="K1428" s="8">
        <f>E1428</f>
        <v>0</v>
      </c>
    </row>
    <row r="1429" spans="1:11">
      <c r="E1429" s="13"/>
      <c r="F1429" t="s">
        <v>26</v>
      </c>
      <c r="J1429" t="s">
        <v>16</v>
      </c>
      <c r="K1429" s="8">
        <f>SUM(K1421:K1428)</f>
        <v>1778673</v>
      </c>
    </row>
    <row r="1430" spans="1:11">
      <c r="E1430" s="14"/>
      <c r="F1430" s="15"/>
      <c r="G1430" s="15"/>
      <c r="K1430" s="16"/>
    </row>
    <row r="1431" spans="1:11">
      <c r="C1431" t="s">
        <v>12</v>
      </c>
      <c r="D1431" t="s">
        <v>27</v>
      </c>
      <c r="E1431" s="4">
        <v>0</v>
      </c>
      <c r="F1431" s="5"/>
      <c r="G1431" s="5"/>
      <c r="I1431" s="7" t="s">
        <v>15</v>
      </c>
      <c r="J1431" t="s">
        <v>16</v>
      </c>
      <c r="K1431" s="8">
        <f>E1431</f>
        <v>0</v>
      </c>
    </row>
    <row r="1432" spans="1:11">
      <c r="G1432" t="s">
        <v>28</v>
      </c>
      <c r="J1432" t="s">
        <v>16</v>
      </c>
      <c r="K1432" s="8">
        <f>SUM(K1429-K1431)</f>
        <v>1778673</v>
      </c>
    </row>
    <row r="1434" spans="1:11">
      <c r="A1434" t="s">
        <v>29</v>
      </c>
    </row>
    <row r="1435" spans="1:11">
      <c r="B1435" s="17" t="s">
        <v>30</v>
      </c>
      <c r="C1435" s="18"/>
      <c r="D1435" s="19"/>
      <c r="E1435" s="17" t="s">
        <v>31</v>
      </c>
      <c r="F1435" s="19"/>
      <c r="G1435" s="17" t="s">
        <v>32</v>
      </c>
      <c r="H1435" s="18"/>
      <c r="I1435" s="18"/>
      <c r="J1435" s="19"/>
    </row>
    <row r="1436" spans="1:11">
      <c r="B1436" s="20"/>
      <c r="C1436" s="12"/>
      <c r="D1436" s="21"/>
      <c r="E1436" s="20"/>
      <c r="F1436" s="21"/>
      <c r="G1436" s="20"/>
      <c r="H1436" s="12"/>
      <c r="I1436" s="12"/>
      <c r="J1436" s="21"/>
    </row>
    <row r="1437" spans="1:11">
      <c r="B1437" s="20"/>
      <c r="C1437" s="12"/>
      <c r="D1437" s="21"/>
      <c r="E1437" s="20"/>
      <c r="F1437" s="21"/>
      <c r="G1437" s="20"/>
      <c r="H1437" s="12"/>
      <c r="I1437" s="12"/>
      <c r="J1437" s="21"/>
    </row>
    <row r="1438" spans="1:11">
      <c r="B1438" s="20"/>
      <c r="C1438" s="12"/>
      <c r="D1438" s="21"/>
      <c r="E1438" s="20"/>
      <c r="F1438" s="21"/>
      <c r="G1438" s="20"/>
      <c r="H1438" s="12"/>
      <c r="I1438" s="12"/>
      <c r="J1438" s="21"/>
    </row>
    <row r="1439" spans="1:11">
      <c r="B1439" s="20"/>
      <c r="C1439" s="12"/>
      <c r="D1439" s="21"/>
      <c r="E1439" s="20"/>
      <c r="F1439" s="21"/>
      <c r="G1439" s="20"/>
      <c r="H1439" s="12"/>
      <c r="I1439" s="12"/>
      <c r="J1439" s="21"/>
    </row>
    <row r="1440" spans="1:11">
      <c r="B1440" s="22" t="s">
        <v>145</v>
      </c>
      <c r="C1440" s="23"/>
      <c r="D1440" s="24"/>
      <c r="E1440" s="25" t="s">
        <v>34</v>
      </c>
      <c r="F1440" s="26"/>
      <c r="G1440" s="25" t="s">
        <v>35</v>
      </c>
      <c r="H1440" s="27"/>
      <c r="I1440" s="27"/>
      <c r="J1440" s="26"/>
    </row>
    <row r="1441" spans="1:11">
      <c r="B1441" s="28" t="s">
        <v>36</v>
      </c>
      <c r="C1441" s="29"/>
      <c r="D1441" s="30"/>
      <c r="E1441" s="28" t="s">
        <v>37</v>
      </c>
      <c r="F1441" s="30"/>
      <c r="G1441" s="28" t="s">
        <v>38</v>
      </c>
      <c r="H1441" s="29"/>
      <c r="I1441" s="29"/>
      <c r="J1441" s="30"/>
    </row>
    <row r="1447" spans="1:11" ht="18">
      <c r="A1447" s="1" t="s">
        <v>0</v>
      </c>
      <c r="B1447" s="1"/>
      <c r="C1447" s="1"/>
      <c r="D1447" s="1"/>
      <c r="E1447" s="1"/>
      <c r="F1447" s="1"/>
      <c r="G1447" s="1"/>
      <c r="H1447" s="1"/>
      <c r="I1447" s="1"/>
      <c r="J1447" s="1"/>
      <c r="K1447" s="1"/>
    </row>
    <row r="1448" spans="1:11" ht="18">
      <c r="A1448" s="1" t="s">
        <v>1</v>
      </c>
      <c r="B1448" s="1"/>
      <c r="C1448" s="1"/>
      <c r="D1448" s="1"/>
      <c r="E1448" s="1"/>
      <c r="F1448" s="1"/>
      <c r="G1448" s="1"/>
      <c r="H1448" s="1"/>
      <c r="I1448" s="1"/>
      <c r="J1448" s="1"/>
      <c r="K1448" s="1"/>
    </row>
    <row r="1450" spans="1:11">
      <c r="A1450" t="s">
        <v>2</v>
      </c>
      <c r="B1450" t="s">
        <v>3</v>
      </c>
      <c r="D1450" s="2" t="s">
        <v>146</v>
      </c>
      <c r="E1450" s="2"/>
    </row>
    <row r="1451" spans="1:11">
      <c r="A1451" t="s">
        <v>5</v>
      </c>
      <c r="B1451" t="s">
        <v>3</v>
      </c>
      <c r="D1451" s="3" t="s">
        <v>6</v>
      </c>
      <c r="E1451" s="3"/>
    </row>
    <row r="1452" spans="1:11">
      <c r="A1452" t="s">
        <v>7</v>
      </c>
      <c r="B1452" t="s">
        <v>3</v>
      </c>
      <c r="D1452" s="3" t="s">
        <v>147</v>
      </c>
      <c r="E1452" s="3"/>
    </row>
    <row r="1453" spans="1:11">
      <c r="A1453" t="s">
        <v>9</v>
      </c>
      <c r="B1453" t="s">
        <v>3</v>
      </c>
      <c r="D1453" s="3" t="s">
        <v>10</v>
      </c>
      <c r="E1453" s="3"/>
    </row>
    <row r="1454" spans="1:11">
      <c r="G1454" s="12"/>
    </row>
    <row r="1455" spans="1:11">
      <c r="A1455" t="s">
        <v>11</v>
      </c>
      <c r="B1455" t="s">
        <v>3</v>
      </c>
      <c r="C1455" t="s">
        <v>12</v>
      </c>
      <c r="D1455" t="s">
        <v>13</v>
      </c>
      <c r="E1455" s="4">
        <v>1067625</v>
      </c>
      <c r="F1455" s="5"/>
      <c r="G1455" s="5"/>
      <c r="H1455" s="6" t="s">
        <v>14</v>
      </c>
      <c r="I1455" s="7" t="s">
        <v>15</v>
      </c>
      <c r="J1455" t="s">
        <v>16</v>
      </c>
      <c r="K1455" s="8">
        <f>E1455</f>
        <v>1067625</v>
      </c>
    </row>
    <row r="1456" spans="1:11">
      <c r="C1456" t="s">
        <v>12</v>
      </c>
      <c r="D1456" t="s">
        <v>17</v>
      </c>
      <c r="E1456" s="9">
        <v>6000</v>
      </c>
      <c r="F1456" t="s">
        <v>18</v>
      </c>
      <c r="G1456" s="10">
        <v>14</v>
      </c>
      <c r="H1456" s="6" t="s">
        <v>19</v>
      </c>
      <c r="I1456" s="7" t="s">
        <v>15</v>
      </c>
      <c r="J1456" t="s">
        <v>16</v>
      </c>
      <c r="K1456" s="11">
        <f>E1456*G1456</f>
        <v>84000</v>
      </c>
    </row>
    <row r="1457" spans="1:11">
      <c r="C1457" t="s">
        <v>12</v>
      </c>
      <c r="D1457" t="s">
        <v>20</v>
      </c>
      <c r="E1457" s="9">
        <v>8000</v>
      </c>
      <c r="F1457" s="12" t="s">
        <v>18</v>
      </c>
      <c r="G1457" s="10">
        <v>14</v>
      </c>
      <c r="H1457" s="6" t="s">
        <v>19</v>
      </c>
      <c r="I1457" s="7" t="s">
        <v>15</v>
      </c>
      <c r="J1457" t="s">
        <v>16</v>
      </c>
      <c r="K1457" s="11">
        <f>E1457*G1457</f>
        <v>112000</v>
      </c>
    </row>
    <row r="1458" spans="1:11">
      <c r="C1458" t="s">
        <v>12</v>
      </c>
      <c r="D1458" t="s">
        <v>21</v>
      </c>
      <c r="E1458" s="9">
        <v>0</v>
      </c>
      <c r="F1458" s="5"/>
      <c r="G1458" s="5"/>
      <c r="H1458" s="6"/>
      <c r="I1458" s="7" t="s">
        <v>15</v>
      </c>
      <c r="J1458" t="s">
        <v>16</v>
      </c>
      <c r="K1458" s="8">
        <f>E1458</f>
        <v>0</v>
      </c>
    </row>
    <row r="1459" spans="1:11">
      <c r="C1459" t="s">
        <v>12</v>
      </c>
      <c r="D1459" t="s">
        <v>22</v>
      </c>
      <c r="E1459" s="9">
        <v>30000</v>
      </c>
      <c r="F1459" t="s">
        <v>18</v>
      </c>
      <c r="G1459" s="10">
        <v>0</v>
      </c>
      <c r="H1459" s="6" t="s">
        <v>19</v>
      </c>
      <c r="I1459" s="7" t="s">
        <v>15</v>
      </c>
      <c r="J1459" t="s">
        <v>16</v>
      </c>
      <c r="K1459" s="11">
        <f>E1459*G1459</f>
        <v>0</v>
      </c>
    </row>
    <row r="1460" spans="1:11">
      <c r="C1460" t="s">
        <v>12</v>
      </c>
      <c r="D1460" t="s">
        <v>23</v>
      </c>
      <c r="E1460" s="9">
        <v>10000</v>
      </c>
      <c r="F1460" t="s">
        <v>18</v>
      </c>
      <c r="G1460" s="10">
        <v>14</v>
      </c>
      <c r="H1460" s="6" t="s">
        <v>19</v>
      </c>
      <c r="I1460" s="7"/>
      <c r="J1460" t="s">
        <v>16</v>
      </c>
      <c r="K1460" s="11">
        <f>E1460*G1460</f>
        <v>140000</v>
      </c>
    </row>
    <row r="1461" spans="1:11">
      <c r="C1461" t="s">
        <v>12</v>
      </c>
      <c r="D1461" t="s">
        <v>24</v>
      </c>
      <c r="E1461" s="9">
        <v>15000</v>
      </c>
      <c r="F1461" s="5"/>
      <c r="G1461" s="10"/>
      <c r="H1461" s="6" t="s">
        <v>14</v>
      </c>
      <c r="I1461" s="7"/>
      <c r="J1461" t="s">
        <v>16</v>
      </c>
      <c r="K1461" s="8">
        <f>E1461</f>
        <v>15000</v>
      </c>
    </row>
    <row r="1462" spans="1:11">
      <c r="C1462" t="s">
        <v>12</v>
      </c>
      <c r="D1462" t="s">
        <v>25</v>
      </c>
      <c r="E1462" s="9">
        <f>(14000+18500)</f>
        <v>32500</v>
      </c>
      <c r="F1462" s="5"/>
      <c r="G1462" s="10"/>
      <c r="I1462" s="7" t="s">
        <v>15</v>
      </c>
      <c r="J1462" t="s">
        <v>16</v>
      </c>
      <c r="K1462" s="8">
        <f>E1462</f>
        <v>32500</v>
      </c>
    </row>
    <row r="1463" spans="1:11">
      <c r="E1463" s="13"/>
      <c r="F1463" t="s">
        <v>26</v>
      </c>
      <c r="J1463" t="s">
        <v>16</v>
      </c>
      <c r="K1463" s="8">
        <f>SUM(K1455:K1462)</f>
        <v>1451125</v>
      </c>
    </row>
    <row r="1464" spans="1:11">
      <c r="E1464" s="14"/>
      <c r="F1464" s="15"/>
      <c r="G1464" s="15"/>
      <c r="K1464" s="16"/>
    </row>
    <row r="1465" spans="1:11">
      <c r="C1465" t="s">
        <v>12</v>
      </c>
      <c r="D1465" t="s">
        <v>27</v>
      </c>
      <c r="E1465" s="4">
        <f>(K1455+K1461)*12/30</f>
        <v>433050</v>
      </c>
      <c r="F1465" s="5"/>
      <c r="G1465" s="5"/>
      <c r="I1465" s="7" t="s">
        <v>15</v>
      </c>
      <c r="J1465" t="s">
        <v>16</v>
      </c>
      <c r="K1465" s="8">
        <f>E1465</f>
        <v>433050</v>
      </c>
    </row>
    <row r="1466" spans="1:11">
      <c r="G1466" t="s">
        <v>28</v>
      </c>
      <c r="J1466" t="s">
        <v>16</v>
      </c>
      <c r="K1466" s="8">
        <f>SUM(K1463-K1465)</f>
        <v>1018075</v>
      </c>
    </row>
    <row r="1468" spans="1:11">
      <c r="A1468" t="s">
        <v>29</v>
      </c>
    </row>
    <row r="1469" spans="1:11">
      <c r="B1469" s="17" t="s">
        <v>30</v>
      </c>
      <c r="C1469" s="18"/>
      <c r="D1469" s="19"/>
      <c r="E1469" s="17" t="s">
        <v>31</v>
      </c>
      <c r="F1469" s="19"/>
      <c r="G1469" s="17" t="s">
        <v>32</v>
      </c>
      <c r="H1469" s="18"/>
      <c r="I1469" s="18"/>
      <c r="J1469" s="19"/>
    </row>
    <row r="1470" spans="1:11">
      <c r="B1470" s="20"/>
      <c r="C1470" s="12"/>
      <c r="D1470" s="21"/>
      <c r="E1470" s="20"/>
      <c r="F1470" s="21"/>
      <c r="G1470" s="20"/>
      <c r="H1470" s="12"/>
      <c r="I1470" s="12"/>
      <c r="J1470" s="21"/>
    </row>
    <row r="1471" spans="1:11">
      <c r="B1471" s="20"/>
      <c r="C1471" s="12"/>
      <c r="D1471" s="21"/>
      <c r="E1471" s="20"/>
      <c r="F1471" s="21"/>
      <c r="G1471" s="20"/>
      <c r="H1471" s="12"/>
      <c r="I1471" s="12"/>
      <c r="J1471" s="21"/>
    </row>
    <row r="1472" spans="1:11">
      <c r="B1472" s="20"/>
      <c r="C1472" s="12"/>
      <c r="D1472" s="21"/>
      <c r="E1472" s="20"/>
      <c r="F1472" s="21"/>
      <c r="G1472" s="20"/>
      <c r="H1472" s="12"/>
      <c r="I1472" s="12"/>
      <c r="J1472" s="21"/>
    </row>
    <row r="1473" spans="1:11">
      <c r="B1473" s="20"/>
      <c r="C1473" s="12"/>
      <c r="D1473" s="21"/>
      <c r="E1473" s="20"/>
      <c r="F1473" s="21"/>
      <c r="G1473" s="20"/>
      <c r="H1473" s="12"/>
      <c r="I1473" s="12"/>
      <c r="J1473" s="21"/>
    </row>
    <row r="1474" spans="1:11">
      <c r="B1474" s="22" t="s">
        <v>148</v>
      </c>
      <c r="C1474" s="23"/>
      <c r="D1474" s="24"/>
      <c r="E1474" s="25" t="s">
        <v>34</v>
      </c>
      <c r="F1474" s="26"/>
      <c r="G1474" s="25" t="s">
        <v>35</v>
      </c>
      <c r="H1474" s="27"/>
      <c r="I1474" s="27"/>
      <c r="J1474" s="26"/>
    </row>
    <row r="1475" spans="1:11">
      <c r="B1475" s="28" t="s">
        <v>36</v>
      </c>
      <c r="C1475" s="29"/>
      <c r="D1475" s="30"/>
      <c r="E1475" s="28" t="s">
        <v>37</v>
      </c>
      <c r="F1475" s="30"/>
      <c r="G1475" s="28" t="s">
        <v>38</v>
      </c>
      <c r="H1475" s="29"/>
      <c r="I1475" s="29"/>
      <c r="J1475" s="30"/>
    </row>
    <row r="1477" spans="1:11" ht="18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</row>
    <row r="1478" spans="1:11" ht="18">
      <c r="A1478" s="31"/>
      <c r="B1478" s="31"/>
      <c r="C1478" s="31"/>
      <c r="D1478" s="31"/>
      <c r="E1478" s="31"/>
      <c r="F1478" s="31"/>
      <c r="G1478" s="31"/>
      <c r="H1478" s="31"/>
      <c r="I1478" s="31"/>
      <c r="J1478" s="31"/>
      <c r="K1478" s="31"/>
    </row>
    <row r="1479" spans="1:11" ht="18">
      <c r="A1479" s="1" t="s">
        <v>0</v>
      </c>
      <c r="B1479" s="1"/>
      <c r="C1479" s="1"/>
      <c r="D1479" s="1"/>
      <c r="E1479" s="1"/>
      <c r="F1479" s="1"/>
      <c r="G1479" s="1"/>
      <c r="H1479" s="1"/>
      <c r="I1479" s="1"/>
      <c r="J1479" s="1"/>
      <c r="K1479" s="1"/>
    </row>
    <row r="1480" spans="1:11" ht="18">
      <c r="A1480" s="1" t="s">
        <v>1</v>
      </c>
      <c r="B1480" s="1"/>
      <c r="C1480" s="1"/>
      <c r="D1480" s="1"/>
      <c r="E1480" s="1"/>
      <c r="F1480" s="1"/>
      <c r="G1480" s="1"/>
      <c r="H1480" s="1"/>
      <c r="I1480" s="1"/>
      <c r="J1480" s="1"/>
      <c r="K1480" s="1"/>
    </row>
    <row r="1482" spans="1:11">
      <c r="A1482" t="s">
        <v>2</v>
      </c>
      <c r="B1482" t="s">
        <v>3</v>
      </c>
      <c r="D1482" s="2" t="s">
        <v>149</v>
      </c>
      <c r="E1482" s="2"/>
    </row>
    <row r="1483" spans="1:11">
      <c r="A1483" t="s">
        <v>5</v>
      </c>
      <c r="B1483" t="s">
        <v>3</v>
      </c>
      <c r="D1483" s="3" t="s">
        <v>6</v>
      </c>
      <c r="E1483" s="3"/>
    </row>
    <row r="1484" spans="1:11">
      <c r="A1484" t="s">
        <v>7</v>
      </c>
      <c r="B1484" t="s">
        <v>3</v>
      </c>
      <c r="D1484" s="3" t="s">
        <v>150</v>
      </c>
      <c r="E1484" s="3"/>
    </row>
    <row r="1485" spans="1:11">
      <c r="A1485" t="s">
        <v>9</v>
      </c>
      <c r="B1485" t="s">
        <v>3</v>
      </c>
      <c r="D1485" s="3" t="s">
        <v>10</v>
      </c>
      <c r="E1485" s="3"/>
    </row>
    <row r="1486" spans="1:11">
      <c r="G1486" s="12"/>
    </row>
    <row r="1487" spans="1:11">
      <c r="A1487" t="s">
        <v>11</v>
      </c>
      <c r="B1487" t="s">
        <v>3</v>
      </c>
      <c r="C1487" t="s">
        <v>12</v>
      </c>
      <c r="D1487" t="s">
        <v>13</v>
      </c>
      <c r="E1487" s="4">
        <v>1156950</v>
      </c>
      <c r="F1487" s="5"/>
      <c r="G1487" s="5"/>
      <c r="H1487" s="6" t="s">
        <v>14</v>
      </c>
      <c r="I1487" s="7" t="s">
        <v>15</v>
      </c>
      <c r="J1487" t="s">
        <v>16</v>
      </c>
      <c r="K1487" s="8">
        <f>E1487</f>
        <v>1156950</v>
      </c>
    </row>
    <row r="1488" spans="1:11">
      <c r="C1488" t="s">
        <v>12</v>
      </c>
      <c r="D1488" t="s">
        <v>17</v>
      </c>
      <c r="E1488" s="9">
        <v>5000</v>
      </c>
      <c r="F1488" t="s">
        <v>18</v>
      </c>
      <c r="G1488" s="10"/>
      <c r="H1488" s="6" t="s">
        <v>19</v>
      </c>
      <c r="I1488" s="7" t="s">
        <v>15</v>
      </c>
      <c r="J1488" t="s">
        <v>16</v>
      </c>
      <c r="K1488" s="11">
        <f>E1488*G1488</f>
        <v>0</v>
      </c>
    </row>
    <row r="1489" spans="1:11">
      <c r="C1489" t="s">
        <v>12</v>
      </c>
      <c r="D1489" t="s">
        <v>20</v>
      </c>
      <c r="E1489" s="9">
        <v>10000</v>
      </c>
      <c r="F1489" s="12" t="s">
        <v>18</v>
      </c>
      <c r="G1489" s="10"/>
      <c r="H1489" s="6" t="s">
        <v>19</v>
      </c>
      <c r="I1489" s="7" t="s">
        <v>15</v>
      </c>
      <c r="J1489" t="s">
        <v>16</v>
      </c>
      <c r="K1489" s="11">
        <f>E1489*G1489</f>
        <v>0</v>
      </c>
    </row>
    <row r="1490" spans="1:11">
      <c r="C1490" t="s">
        <v>12</v>
      </c>
      <c r="D1490" t="s">
        <v>21</v>
      </c>
      <c r="E1490" s="9">
        <v>0</v>
      </c>
      <c r="F1490" s="5"/>
      <c r="G1490" s="5"/>
      <c r="H1490" s="6"/>
      <c r="I1490" s="7" t="s">
        <v>15</v>
      </c>
      <c r="J1490" t="s">
        <v>16</v>
      </c>
      <c r="K1490" s="8">
        <f>E1490</f>
        <v>0</v>
      </c>
    </row>
    <row r="1491" spans="1:11">
      <c r="C1491" t="s">
        <v>12</v>
      </c>
      <c r="D1491" t="s">
        <v>22</v>
      </c>
      <c r="E1491" s="9">
        <v>30000</v>
      </c>
      <c r="F1491" t="s">
        <v>18</v>
      </c>
      <c r="G1491" s="10"/>
      <c r="H1491" s="6" t="s">
        <v>19</v>
      </c>
      <c r="I1491" s="7" t="s">
        <v>15</v>
      </c>
      <c r="J1491" t="s">
        <v>16</v>
      </c>
      <c r="K1491" s="11">
        <f>E1491*G1491</f>
        <v>0</v>
      </c>
    </row>
    <row r="1492" spans="1:11">
      <c r="C1492" t="s">
        <v>12</v>
      </c>
      <c r="D1492" t="s">
        <v>23</v>
      </c>
      <c r="E1492" s="9">
        <v>10000</v>
      </c>
      <c r="F1492" t="s">
        <v>18</v>
      </c>
      <c r="G1492" s="10"/>
      <c r="H1492" s="6" t="s">
        <v>19</v>
      </c>
      <c r="I1492" s="7"/>
      <c r="J1492" t="s">
        <v>16</v>
      </c>
      <c r="K1492" s="11">
        <f>E1492*G1492</f>
        <v>0</v>
      </c>
    </row>
    <row r="1493" spans="1:11">
      <c r="C1493" t="s">
        <v>12</v>
      </c>
      <c r="D1493" t="s">
        <v>24</v>
      </c>
      <c r="E1493" s="9">
        <v>15000</v>
      </c>
      <c r="F1493" s="5"/>
      <c r="G1493" s="10"/>
      <c r="H1493" s="6" t="s">
        <v>14</v>
      </c>
      <c r="I1493" s="7"/>
      <c r="J1493" t="s">
        <v>16</v>
      </c>
      <c r="K1493" s="8">
        <f>E1493</f>
        <v>15000</v>
      </c>
    </row>
    <row r="1494" spans="1:11">
      <c r="C1494" t="s">
        <v>12</v>
      </c>
      <c r="D1494" t="s">
        <v>25</v>
      </c>
      <c r="E1494" s="9">
        <v>0</v>
      </c>
      <c r="F1494" s="5"/>
      <c r="G1494" s="10"/>
      <c r="I1494" s="7" t="s">
        <v>15</v>
      </c>
      <c r="J1494" t="s">
        <v>16</v>
      </c>
      <c r="K1494" s="8">
        <f>E1494</f>
        <v>0</v>
      </c>
    </row>
    <row r="1495" spans="1:11">
      <c r="E1495" s="13"/>
      <c r="F1495" t="s">
        <v>26</v>
      </c>
      <c r="J1495" t="s">
        <v>16</v>
      </c>
      <c r="K1495" s="8">
        <f>SUM(K1487:K1494)</f>
        <v>1171950</v>
      </c>
    </row>
    <row r="1496" spans="1:11">
      <c r="E1496" s="14"/>
      <c r="F1496" s="15"/>
      <c r="G1496" s="15"/>
      <c r="K1496" s="16"/>
    </row>
    <row r="1497" spans="1:11">
      <c r="C1497" t="s">
        <v>12</v>
      </c>
      <c r="D1497" t="s">
        <v>27</v>
      </c>
      <c r="E1497" s="4">
        <v>0</v>
      </c>
      <c r="F1497" s="5"/>
      <c r="G1497" s="5"/>
      <c r="I1497" s="7" t="s">
        <v>15</v>
      </c>
      <c r="J1497" t="s">
        <v>16</v>
      </c>
      <c r="K1497" s="8">
        <f>E1497</f>
        <v>0</v>
      </c>
    </row>
    <row r="1498" spans="1:11">
      <c r="G1498" t="s">
        <v>28</v>
      </c>
      <c r="J1498" t="s">
        <v>16</v>
      </c>
      <c r="K1498" s="8">
        <f>SUM(K1495-K1497)</f>
        <v>1171950</v>
      </c>
    </row>
    <row r="1500" spans="1:11">
      <c r="A1500" t="s">
        <v>29</v>
      </c>
    </row>
    <row r="1501" spans="1:11">
      <c r="B1501" s="17" t="s">
        <v>30</v>
      </c>
      <c r="C1501" s="18"/>
      <c r="D1501" s="19"/>
      <c r="E1501" s="17" t="s">
        <v>31</v>
      </c>
      <c r="F1501" s="19"/>
      <c r="G1501" s="17" t="s">
        <v>32</v>
      </c>
      <c r="H1501" s="18"/>
      <c r="I1501" s="18"/>
      <c r="J1501" s="19"/>
    </row>
    <row r="1502" spans="1:11">
      <c r="B1502" s="20"/>
      <c r="C1502" s="12"/>
      <c r="D1502" s="21"/>
      <c r="E1502" s="20"/>
      <c r="F1502" s="21"/>
      <c r="G1502" s="20"/>
      <c r="H1502" s="12"/>
      <c r="I1502" s="12"/>
      <c r="J1502" s="21"/>
    </row>
    <row r="1503" spans="1:11">
      <c r="B1503" s="20"/>
      <c r="C1503" s="12"/>
      <c r="D1503" s="21"/>
      <c r="E1503" s="20"/>
      <c r="F1503" s="21"/>
      <c r="G1503" s="20"/>
      <c r="H1503" s="12"/>
      <c r="I1503" s="12"/>
      <c r="J1503" s="21"/>
    </row>
    <row r="1504" spans="1:11">
      <c r="B1504" s="20"/>
      <c r="C1504" s="12"/>
      <c r="D1504" s="21"/>
      <c r="E1504" s="20"/>
      <c r="F1504" s="21"/>
      <c r="G1504" s="20"/>
      <c r="H1504" s="12"/>
      <c r="I1504" s="12"/>
      <c r="J1504" s="21"/>
    </row>
    <row r="1505" spans="2:10">
      <c r="B1505" s="20"/>
      <c r="C1505" s="12"/>
      <c r="D1505" s="21"/>
      <c r="E1505" s="20"/>
      <c r="F1505" s="21"/>
      <c r="G1505" s="20"/>
      <c r="H1505" s="12"/>
      <c r="I1505" s="12"/>
      <c r="J1505" s="21"/>
    </row>
    <row r="1506" spans="2:10">
      <c r="B1506" s="22" t="s">
        <v>151</v>
      </c>
      <c r="C1506" s="23"/>
      <c r="D1506" s="24"/>
      <c r="E1506" s="25" t="s">
        <v>34</v>
      </c>
      <c r="F1506" s="26"/>
      <c r="G1506" s="25" t="s">
        <v>35</v>
      </c>
      <c r="H1506" s="27"/>
      <c r="I1506" s="27"/>
      <c r="J1506" s="26"/>
    </row>
    <row r="1507" spans="2:10">
      <c r="B1507" s="28" t="s">
        <v>36</v>
      </c>
      <c r="C1507" s="29"/>
      <c r="D1507" s="30"/>
      <c r="E1507" s="28" t="s">
        <v>37</v>
      </c>
      <c r="F1507" s="30"/>
      <c r="G1507" s="28" t="s">
        <v>38</v>
      </c>
      <c r="H1507" s="29"/>
      <c r="I1507" s="29"/>
      <c r="J1507" s="30"/>
    </row>
  </sheetData>
  <mergeCells count="729">
    <mergeCell ref="B1506:D1506"/>
    <mergeCell ref="E1506:F1506"/>
    <mergeCell ref="G1506:J1506"/>
    <mergeCell ref="B1507:D1507"/>
    <mergeCell ref="E1507:F1507"/>
    <mergeCell ref="G1507:J1507"/>
    <mergeCell ref="A1480:K1480"/>
    <mergeCell ref="D1482:E1482"/>
    <mergeCell ref="D1483:E1483"/>
    <mergeCell ref="D1484:E1484"/>
    <mergeCell ref="D1485:E1485"/>
    <mergeCell ref="B1501:D1501"/>
    <mergeCell ref="E1501:F1501"/>
    <mergeCell ref="G1501:J1501"/>
    <mergeCell ref="B1475:D1475"/>
    <mergeCell ref="E1475:F1475"/>
    <mergeCell ref="G1475:J1475"/>
    <mergeCell ref="A1477:K1477"/>
    <mergeCell ref="A1478:K1478"/>
    <mergeCell ref="A1479:K1479"/>
    <mergeCell ref="B1469:D1469"/>
    <mergeCell ref="E1469:F1469"/>
    <mergeCell ref="G1469:J1469"/>
    <mergeCell ref="B1474:D1474"/>
    <mergeCell ref="E1474:F1474"/>
    <mergeCell ref="G1474:J1474"/>
    <mergeCell ref="A1447:K1447"/>
    <mergeCell ref="A1448:K1448"/>
    <mergeCell ref="D1450:E1450"/>
    <mergeCell ref="D1451:E1451"/>
    <mergeCell ref="D1452:E1452"/>
    <mergeCell ref="D1453:E1453"/>
    <mergeCell ref="B1440:D1440"/>
    <mergeCell ref="E1440:F1440"/>
    <mergeCell ref="G1440:J1440"/>
    <mergeCell ref="B1441:D1441"/>
    <mergeCell ref="E1441:F1441"/>
    <mergeCell ref="G1441:J1441"/>
    <mergeCell ref="A1414:K1414"/>
    <mergeCell ref="D1416:E1416"/>
    <mergeCell ref="D1417:E1417"/>
    <mergeCell ref="D1418:E1418"/>
    <mergeCell ref="D1419:E1419"/>
    <mergeCell ref="B1435:D1435"/>
    <mergeCell ref="E1435:F1435"/>
    <mergeCell ref="G1435:J1435"/>
    <mergeCell ref="B1409:D1409"/>
    <mergeCell ref="E1409:F1409"/>
    <mergeCell ref="G1409:J1409"/>
    <mergeCell ref="A1411:K1411"/>
    <mergeCell ref="A1412:K1412"/>
    <mergeCell ref="A1413:K1413"/>
    <mergeCell ref="B1403:D1403"/>
    <mergeCell ref="E1403:F1403"/>
    <mergeCell ref="G1403:J1403"/>
    <mergeCell ref="B1408:D1408"/>
    <mergeCell ref="E1408:F1408"/>
    <mergeCell ref="G1408:J1408"/>
    <mergeCell ref="A1381:K1381"/>
    <mergeCell ref="A1382:K1382"/>
    <mergeCell ref="D1384:E1384"/>
    <mergeCell ref="D1385:E1385"/>
    <mergeCell ref="D1386:E1386"/>
    <mergeCell ref="D1387:E1387"/>
    <mergeCell ref="G1369:J1369"/>
    <mergeCell ref="B1374:D1374"/>
    <mergeCell ref="E1374:F1374"/>
    <mergeCell ref="G1374:J1374"/>
    <mergeCell ref="B1375:D1375"/>
    <mergeCell ref="E1375:F1375"/>
    <mergeCell ref="G1375:J1375"/>
    <mergeCell ref="D1350:E1350"/>
    <mergeCell ref="D1351:E1351"/>
    <mergeCell ref="D1352:E1352"/>
    <mergeCell ref="D1353:E1353"/>
    <mergeCell ref="B1369:D1369"/>
    <mergeCell ref="E1369:F1369"/>
    <mergeCell ref="B1343:D1343"/>
    <mergeCell ref="E1343:F1343"/>
    <mergeCell ref="G1343:J1343"/>
    <mergeCell ref="A1346:K1346"/>
    <mergeCell ref="A1347:K1347"/>
    <mergeCell ref="A1348:K1348"/>
    <mergeCell ref="D1321:E1321"/>
    <mergeCell ref="B1337:D1337"/>
    <mergeCell ref="E1337:F1337"/>
    <mergeCell ref="G1337:J1337"/>
    <mergeCell ref="B1342:D1342"/>
    <mergeCell ref="E1342:F1342"/>
    <mergeCell ref="G1342:J1342"/>
    <mergeCell ref="A1313:K1313"/>
    <mergeCell ref="A1315:K1315"/>
    <mergeCell ref="A1316:K1316"/>
    <mergeCell ref="D1318:E1318"/>
    <mergeCell ref="D1319:E1319"/>
    <mergeCell ref="D1320:E1320"/>
    <mergeCell ref="B1309:D1309"/>
    <mergeCell ref="E1309:F1309"/>
    <mergeCell ref="G1309:J1309"/>
    <mergeCell ref="B1310:D1310"/>
    <mergeCell ref="E1310:F1310"/>
    <mergeCell ref="G1310:J1310"/>
    <mergeCell ref="D1286:E1286"/>
    <mergeCell ref="D1287:E1287"/>
    <mergeCell ref="D1288:E1288"/>
    <mergeCell ref="B1304:D1304"/>
    <mergeCell ref="E1304:F1304"/>
    <mergeCell ref="G1304:J1304"/>
    <mergeCell ref="B1276:D1276"/>
    <mergeCell ref="E1276:F1276"/>
    <mergeCell ref="G1276:J1276"/>
    <mergeCell ref="A1282:K1282"/>
    <mergeCell ref="A1283:K1283"/>
    <mergeCell ref="D1285:E1285"/>
    <mergeCell ref="D1253:E1253"/>
    <mergeCell ref="D1254:E1254"/>
    <mergeCell ref="B1270:D1270"/>
    <mergeCell ref="E1270:F1270"/>
    <mergeCell ref="G1270:J1270"/>
    <mergeCell ref="B1275:D1275"/>
    <mergeCell ref="E1275:F1275"/>
    <mergeCell ref="G1275:J1275"/>
    <mergeCell ref="A1246:K1246"/>
    <mergeCell ref="A1247:K1247"/>
    <mergeCell ref="A1248:K1248"/>
    <mergeCell ref="A1249:K1249"/>
    <mergeCell ref="D1251:E1251"/>
    <mergeCell ref="D1252:E1252"/>
    <mergeCell ref="B1243:D1243"/>
    <mergeCell ref="E1243:F1243"/>
    <mergeCell ref="G1243:J1243"/>
    <mergeCell ref="B1244:D1244"/>
    <mergeCell ref="E1244:F1244"/>
    <mergeCell ref="G1244:J1244"/>
    <mergeCell ref="D1219:E1219"/>
    <mergeCell ref="D1220:E1220"/>
    <mergeCell ref="D1221:E1221"/>
    <mergeCell ref="B1238:D1238"/>
    <mergeCell ref="E1238:F1238"/>
    <mergeCell ref="G1238:J1238"/>
    <mergeCell ref="B1211:D1211"/>
    <mergeCell ref="E1211:F1211"/>
    <mergeCell ref="G1211:J1211"/>
    <mergeCell ref="A1215:K1215"/>
    <mergeCell ref="A1216:K1216"/>
    <mergeCell ref="D1218:E1218"/>
    <mergeCell ref="B1205:D1205"/>
    <mergeCell ref="E1205:F1205"/>
    <mergeCell ref="G1205:J1205"/>
    <mergeCell ref="B1210:D1210"/>
    <mergeCell ref="E1210:F1210"/>
    <mergeCell ref="G1210:J1210"/>
    <mergeCell ref="A1183:K1183"/>
    <mergeCell ref="A1184:K1184"/>
    <mergeCell ref="D1186:E1186"/>
    <mergeCell ref="D1187:E1187"/>
    <mergeCell ref="D1188:E1188"/>
    <mergeCell ref="D1189:E1189"/>
    <mergeCell ref="B1178:D1178"/>
    <mergeCell ref="E1178:F1178"/>
    <mergeCell ref="G1178:J1178"/>
    <mergeCell ref="B1179:D1179"/>
    <mergeCell ref="E1179:F1179"/>
    <mergeCell ref="G1179:J1179"/>
    <mergeCell ref="A1152:K1152"/>
    <mergeCell ref="D1154:E1154"/>
    <mergeCell ref="D1155:E1155"/>
    <mergeCell ref="D1156:E1156"/>
    <mergeCell ref="D1157:E1157"/>
    <mergeCell ref="B1173:D1173"/>
    <mergeCell ref="E1173:F1173"/>
    <mergeCell ref="G1173:J1173"/>
    <mergeCell ref="B1147:D1147"/>
    <mergeCell ref="E1147:F1147"/>
    <mergeCell ref="G1147:J1147"/>
    <mergeCell ref="A1149:K1149"/>
    <mergeCell ref="A1150:K1150"/>
    <mergeCell ref="A1151:K1151"/>
    <mergeCell ref="B1141:D1141"/>
    <mergeCell ref="E1141:F1141"/>
    <mergeCell ref="G1141:J1141"/>
    <mergeCell ref="B1146:D1146"/>
    <mergeCell ref="E1146:F1146"/>
    <mergeCell ref="G1146:J1146"/>
    <mergeCell ref="A1119:K1119"/>
    <mergeCell ref="A1120:K1120"/>
    <mergeCell ref="D1122:E1122"/>
    <mergeCell ref="D1123:E1123"/>
    <mergeCell ref="D1124:E1124"/>
    <mergeCell ref="D1125:E1125"/>
    <mergeCell ref="B1114:D1114"/>
    <mergeCell ref="E1114:F1114"/>
    <mergeCell ref="G1114:J1114"/>
    <mergeCell ref="B1115:D1115"/>
    <mergeCell ref="E1115:F1115"/>
    <mergeCell ref="G1115:J1115"/>
    <mergeCell ref="A1088:K1088"/>
    <mergeCell ref="D1090:E1090"/>
    <mergeCell ref="D1091:E1091"/>
    <mergeCell ref="D1092:E1092"/>
    <mergeCell ref="D1093:E1093"/>
    <mergeCell ref="B1109:D1109"/>
    <mergeCell ref="E1109:F1109"/>
    <mergeCell ref="G1109:J1109"/>
    <mergeCell ref="B1083:D1083"/>
    <mergeCell ref="E1083:F1083"/>
    <mergeCell ref="G1083:J1083"/>
    <mergeCell ref="A1085:K1085"/>
    <mergeCell ref="A1086:K1086"/>
    <mergeCell ref="A1087:K1087"/>
    <mergeCell ref="B1077:D1077"/>
    <mergeCell ref="E1077:F1077"/>
    <mergeCell ref="G1077:J1077"/>
    <mergeCell ref="B1082:D1082"/>
    <mergeCell ref="E1082:F1082"/>
    <mergeCell ref="G1082:J1082"/>
    <mergeCell ref="A1055:K1055"/>
    <mergeCell ref="A1056:K1056"/>
    <mergeCell ref="D1058:E1058"/>
    <mergeCell ref="D1059:E1059"/>
    <mergeCell ref="D1060:E1060"/>
    <mergeCell ref="D1061:E1061"/>
    <mergeCell ref="B1048:D1048"/>
    <mergeCell ref="E1048:F1048"/>
    <mergeCell ref="G1048:J1048"/>
    <mergeCell ref="B1049:D1049"/>
    <mergeCell ref="E1049:F1049"/>
    <mergeCell ref="G1049:J1049"/>
    <mergeCell ref="A1022:K1022"/>
    <mergeCell ref="D1024:E1024"/>
    <mergeCell ref="D1025:E1025"/>
    <mergeCell ref="D1026:E1026"/>
    <mergeCell ref="D1027:E1027"/>
    <mergeCell ref="B1043:D1043"/>
    <mergeCell ref="E1043:F1043"/>
    <mergeCell ref="G1043:J1043"/>
    <mergeCell ref="B1017:D1017"/>
    <mergeCell ref="E1017:F1017"/>
    <mergeCell ref="G1017:J1017"/>
    <mergeCell ref="A1019:K1019"/>
    <mergeCell ref="A1020:K1020"/>
    <mergeCell ref="A1021:K1021"/>
    <mergeCell ref="B1011:D1011"/>
    <mergeCell ref="E1011:F1011"/>
    <mergeCell ref="G1011:J1011"/>
    <mergeCell ref="B1016:D1016"/>
    <mergeCell ref="E1016:F1016"/>
    <mergeCell ref="G1016:J1016"/>
    <mergeCell ref="A989:K989"/>
    <mergeCell ref="A990:K990"/>
    <mergeCell ref="D992:E992"/>
    <mergeCell ref="D993:E993"/>
    <mergeCell ref="D994:E994"/>
    <mergeCell ref="D995:E995"/>
    <mergeCell ref="B982:D982"/>
    <mergeCell ref="E982:F982"/>
    <mergeCell ref="G982:J982"/>
    <mergeCell ref="B983:D983"/>
    <mergeCell ref="E983:F983"/>
    <mergeCell ref="G983:J983"/>
    <mergeCell ref="A956:K956"/>
    <mergeCell ref="D958:E958"/>
    <mergeCell ref="D959:E959"/>
    <mergeCell ref="D960:E960"/>
    <mergeCell ref="D961:E961"/>
    <mergeCell ref="B977:D977"/>
    <mergeCell ref="E977:F977"/>
    <mergeCell ref="G977:J977"/>
    <mergeCell ref="B950:D950"/>
    <mergeCell ref="E950:F950"/>
    <mergeCell ref="G950:J950"/>
    <mergeCell ref="A953:K953"/>
    <mergeCell ref="A954:K954"/>
    <mergeCell ref="A955:K955"/>
    <mergeCell ref="B944:D944"/>
    <mergeCell ref="E944:F944"/>
    <mergeCell ref="G944:J944"/>
    <mergeCell ref="B949:D949"/>
    <mergeCell ref="E949:F949"/>
    <mergeCell ref="G949:J949"/>
    <mergeCell ref="A922:K922"/>
    <mergeCell ref="A923:K923"/>
    <mergeCell ref="D925:E925"/>
    <mergeCell ref="D926:E926"/>
    <mergeCell ref="D927:E927"/>
    <mergeCell ref="D928:E928"/>
    <mergeCell ref="B915:D915"/>
    <mergeCell ref="E915:F915"/>
    <mergeCell ref="G915:J915"/>
    <mergeCell ref="B916:D916"/>
    <mergeCell ref="E916:F916"/>
    <mergeCell ref="G916:J916"/>
    <mergeCell ref="A889:K889"/>
    <mergeCell ref="D891:E891"/>
    <mergeCell ref="D892:E892"/>
    <mergeCell ref="D893:E893"/>
    <mergeCell ref="D894:E894"/>
    <mergeCell ref="B910:D910"/>
    <mergeCell ref="E910:F910"/>
    <mergeCell ref="G910:J910"/>
    <mergeCell ref="B884:D884"/>
    <mergeCell ref="E884:F884"/>
    <mergeCell ref="G884:J884"/>
    <mergeCell ref="A886:K886"/>
    <mergeCell ref="A887:K887"/>
    <mergeCell ref="A888:K888"/>
    <mergeCell ref="B878:D878"/>
    <mergeCell ref="E878:F878"/>
    <mergeCell ref="G878:J878"/>
    <mergeCell ref="B883:D883"/>
    <mergeCell ref="E883:F883"/>
    <mergeCell ref="G883:J883"/>
    <mergeCell ref="A856:K856"/>
    <mergeCell ref="A857:K857"/>
    <mergeCell ref="D859:E859"/>
    <mergeCell ref="D860:E860"/>
    <mergeCell ref="D861:E861"/>
    <mergeCell ref="D862:E862"/>
    <mergeCell ref="B849:D849"/>
    <mergeCell ref="E849:F849"/>
    <mergeCell ref="G849:J849"/>
    <mergeCell ref="B850:D850"/>
    <mergeCell ref="E850:F850"/>
    <mergeCell ref="G850:J850"/>
    <mergeCell ref="A823:K823"/>
    <mergeCell ref="D825:E825"/>
    <mergeCell ref="D826:E826"/>
    <mergeCell ref="D827:E827"/>
    <mergeCell ref="D828:E828"/>
    <mergeCell ref="B844:D844"/>
    <mergeCell ref="E844:F844"/>
    <mergeCell ref="G844:J844"/>
    <mergeCell ref="B818:D818"/>
    <mergeCell ref="E818:F818"/>
    <mergeCell ref="G818:J818"/>
    <mergeCell ref="A820:K820"/>
    <mergeCell ref="A821:K821"/>
    <mergeCell ref="A822:K822"/>
    <mergeCell ref="B812:D812"/>
    <mergeCell ref="E812:F812"/>
    <mergeCell ref="G812:J812"/>
    <mergeCell ref="B817:D817"/>
    <mergeCell ref="E817:F817"/>
    <mergeCell ref="G817:J817"/>
    <mergeCell ref="A790:K790"/>
    <mergeCell ref="A791:K791"/>
    <mergeCell ref="D793:E793"/>
    <mergeCell ref="D794:E794"/>
    <mergeCell ref="D795:E795"/>
    <mergeCell ref="D796:E796"/>
    <mergeCell ref="B783:D783"/>
    <mergeCell ref="E783:F783"/>
    <mergeCell ref="G783:J783"/>
    <mergeCell ref="B784:D784"/>
    <mergeCell ref="E784:F784"/>
    <mergeCell ref="G784:J784"/>
    <mergeCell ref="A757:K757"/>
    <mergeCell ref="D759:E759"/>
    <mergeCell ref="D760:E760"/>
    <mergeCell ref="D761:E761"/>
    <mergeCell ref="D762:E762"/>
    <mergeCell ref="B778:D778"/>
    <mergeCell ref="E778:F778"/>
    <mergeCell ref="G778:J778"/>
    <mergeCell ref="B752:D752"/>
    <mergeCell ref="E752:F752"/>
    <mergeCell ref="G752:J752"/>
    <mergeCell ref="A754:K754"/>
    <mergeCell ref="A755:K755"/>
    <mergeCell ref="A756:K756"/>
    <mergeCell ref="B746:D746"/>
    <mergeCell ref="E746:F746"/>
    <mergeCell ref="G746:J746"/>
    <mergeCell ref="B751:D751"/>
    <mergeCell ref="E751:F751"/>
    <mergeCell ref="G751:J751"/>
    <mergeCell ref="A724:K724"/>
    <mergeCell ref="A725:K725"/>
    <mergeCell ref="D727:E727"/>
    <mergeCell ref="D728:E728"/>
    <mergeCell ref="D729:E729"/>
    <mergeCell ref="D730:E730"/>
    <mergeCell ref="B717:D717"/>
    <mergeCell ref="E717:F717"/>
    <mergeCell ref="G717:J717"/>
    <mergeCell ref="B718:D718"/>
    <mergeCell ref="E718:F718"/>
    <mergeCell ref="G718:J718"/>
    <mergeCell ref="D694:E694"/>
    <mergeCell ref="D695:E695"/>
    <mergeCell ref="D696:E696"/>
    <mergeCell ref="B712:D712"/>
    <mergeCell ref="E712:F712"/>
    <mergeCell ref="G712:J712"/>
    <mergeCell ref="B685:D685"/>
    <mergeCell ref="E685:F685"/>
    <mergeCell ref="G685:J685"/>
    <mergeCell ref="A690:K690"/>
    <mergeCell ref="A691:K691"/>
    <mergeCell ref="D693:E693"/>
    <mergeCell ref="B679:D679"/>
    <mergeCell ref="E679:F679"/>
    <mergeCell ref="G679:J679"/>
    <mergeCell ref="B684:D684"/>
    <mergeCell ref="E684:F684"/>
    <mergeCell ref="G684:J684"/>
    <mergeCell ref="A658:K658"/>
    <mergeCell ref="A659:K659"/>
    <mergeCell ref="D661:E661"/>
    <mergeCell ref="D662:E662"/>
    <mergeCell ref="D663:E663"/>
    <mergeCell ref="D664:E664"/>
    <mergeCell ref="B651:D651"/>
    <mergeCell ref="E651:F651"/>
    <mergeCell ref="G651:J651"/>
    <mergeCell ref="B652:D652"/>
    <mergeCell ref="E652:F652"/>
    <mergeCell ref="G652:J652"/>
    <mergeCell ref="D629:E629"/>
    <mergeCell ref="D630:E630"/>
    <mergeCell ref="D631:E631"/>
    <mergeCell ref="B646:D646"/>
    <mergeCell ref="E646:F646"/>
    <mergeCell ref="G646:J646"/>
    <mergeCell ref="B620:D620"/>
    <mergeCell ref="E620:F620"/>
    <mergeCell ref="G620:J620"/>
    <mergeCell ref="A625:K625"/>
    <mergeCell ref="A626:K626"/>
    <mergeCell ref="D628:E628"/>
    <mergeCell ref="B614:D614"/>
    <mergeCell ref="E614:F614"/>
    <mergeCell ref="G614:J614"/>
    <mergeCell ref="B619:D619"/>
    <mergeCell ref="E619:F619"/>
    <mergeCell ref="G619:J619"/>
    <mergeCell ref="A593:K593"/>
    <mergeCell ref="A594:K594"/>
    <mergeCell ref="D596:E596"/>
    <mergeCell ref="D597:E597"/>
    <mergeCell ref="D598:E598"/>
    <mergeCell ref="D599:E599"/>
    <mergeCell ref="G581:J581"/>
    <mergeCell ref="B586:D586"/>
    <mergeCell ref="E586:F586"/>
    <mergeCell ref="G586:J586"/>
    <mergeCell ref="B587:D587"/>
    <mergeCell ref="E587:F587"/>
    <mergeCell ref="G587:J587"/>
    <mergeCell ref="D563:E563"/>
    <mergeCell ref="D564:E564"/>
    <mergeCell ref="D565:E565"/>
    <mergeCell ref="D566:E566"/>
    <mergeCell ref="B581:D581"/>
    <mergeCell ref="E581:F581"/>
    <mergeCell ref="B555:D555"/>
    <mergeCell ref="E555:F555"/>
    <mergeCell ref="G555:J555"/>
    <mergeCell ref="A558:K558"/>
    <mergeCell ref="A560:K560"/>
    <mergeCell ref="A561:K561"/>
    <mergeCell ref="B549:D549"/>
    <mergeCell ref="E549:F549"/>
    <mergeCell ref="G549:J549"/>
    <mergeCell ref="B554:D554"/>
    <mergeCell ref="E554:F554"/>
    <mergeCell ref="G554:J554"/>
    <mergeCell ref="A527:K527"/>
    <mergeCell ref="A528:K528"/>
    <mergeCell ref="D530:E530"/>
    <mergeCell ref="D531:E531"/>
    <mergeCell ref="D532:E532"/>
    <mergeCell ref="D533:E533"/>
    <mergeCell ref="G518:J518"/>
    <mergeCell ref="B523:D523"/>
    <mergeCell ref="E523:F523"/>
    <mergeCell ref="G523:J523"/>
    <mergeCell ref="B524:D524"/>
    <mergeCell ref="E524:F524"/>
    <mergeCell ref="G524:J524"/>
    <mergeCell ref="D499:E499"/>
    <mergeCell ref="D500:E500"/>
    <mergeCell ref="D501:E501"/>
    <mergeCell ref="D502:E502"/>
    <mergeCell ref="B518:D518"/>
    <mergeCell ref="E518:F518"/>
    <mergeCell ref="B490:D490"/>
    <mergeCell ref="E490:F490"/>
    <mergeCell ref="G490:J490"/>
    <mergeCell ref="A495:K495"/>
    <mergeCell ref="A496:K496"/>
    <mergeCell ref="A497:K497"/>
    <mergeCell ref="D468:E468"/>
    <mergeCell ref="B484:D484"/>
    <mergeCell ref="E484:F484"/>
    <mergeCell ref="G484:J484"/>
    <mergeCell ref="B489:D489"/>
    <mergeCell ref="E489:F489"/>
    <mergeCell ref="G489:J489"/>
    <mergeCell ref="A461:K461"/>
    <mergeCell ref="A462:K462"/>
    <mergeCell ref="A463:K463"/>
    <mergeCell ref="D465:E465"/>
    <mergeCell ref="D466:E466"/>
    <mergeCell ref="D467:E467"/>
    <mergeCell ref="B456:D456"/>
    <mergeCell ref="E456:F456"/>
    <mergeCell ref="G456:J456"/>
    <mergeCell ref="B457:D457"/>
    <mergeCell ref="E457:F457"/>
    <mergeCell ref="G457:J457"/>
    <mergeCell ref="A430:K430"/>
    <mergeCell ref="D432:E432"/>
    <mergeCell ref="D433:E433"/>
    <mergeCell ref="D434:E434"/>
    <mergeCell ref="D435:E435"/>
    <mergeCell ref="B451:D451"/>
    <mergeCell ref="E451:F451"/>
    <mergeCell ref="G451:J451"/>
    <mergeCell ref="B425:D425"/>
    <mergeCell ref="E425:F425"/>
    <mergeCell ref="G425:J425"/>
    <mergeCell ref="A427:K427"/>
    <mergeCell ref="A428:K428"/>
    <mergeCell ref="A429:K429"/>
    <mergeCell ref="B419:D419"/>
    <mergeCell ref="E419:F419"/>
    <mergeCell ref="G419:J419"/>
    <mergeCell ref="B424:D424"/>
    <mergeCell ref="E424:F424"/>
    <mergeCell ref="G424:J424"/>
    <mergeCell ref="A397:K397"/>
    <mergeCell ref="A398:K398"/>
    <mergeCell ref="D400:E400"/>
    <mergeCell ref="D401:E401"/>
    <mergeCell ref="D402:E402"/>
    <mergeCell ref="D403:E403"/>
    <mergeCell ref="G385:J385"/>
    <mergeCell ref="B390:D390"/>
    <mergeCell ref="E390:F390"/>
    <mergeCell ref="G390:J390"/>
    <mergeCell ref="B391:D391"/>
    <mergeCell ref="E391:F391"/>
    <mergeCell ref="G391:J391"/>
    <mergeCell ref="D366:E366"/>
    <mergeCell ref="D367:E367"/>
    <mergeCell ref="D368:E368"/>
    <mergeCell ref="D369:E369"/>
    <mergeCell ref="B385:D385"/>
    <mergeCell ref="E385:F385"/>
    <mergeCell ref="B358:D358"/>
    <mergeCell ref="E358:F358"/>
    <mergeCell ref="G358:J358"/>
    <mergeCell ref="A362:K362"/>
    <mergeCell ref="A363:K363"/>
    <mergeCell ref="A364:K364"/>
    <mergeCell ref="D336:E336"/>
    <mergeCell ref="B352:D352"/>
    <mergeCell ref="E352:F352"/>
    <mergeCell ref="G352:J352"/>
    <mergeCell ref="B357:D357"/>
    <mergeCell ref="E357:F357"/>
    <mergeCell ref="G357:J357"/>
    <mergeCell ref="A328:K328"/>
    <mergeCell ref="A330:K330"/>
    <mergeCell ref="A331:K331"/>
    <mergeCell ref="D333:E333"/>
    <mergeCell ref="D334:E334"/>
    <mergeCell ref="D335:E335"/>
    <mergeCell ref="B325:D325"/>
    <mergeCell ref="E325:F325"/>
    <mergeCell ref="G325:J325"/>
    <mergeCell ref="B326:D326"/>
    <mergeCell ref="E326:F326"/>
    <mergeCell ref="G326:J326"/>
    <mergeCell ref="D302:E302"/>
    <mergeCell ref="D303:E303"/>
    <mergeCell ref="D304:E304"/>
    <mergeCell ref="B320:D320"/>
    <mergeCell ref="E320:F320"/>
    <mergeCell ref="G320:J320"/>
    <mergeCell ref="B293:D293"/>
    <mergeCell ref="E293:F293"/>
    <mergeCell ref="G293:J293"/>
    <mergeCell ref="A298:K298"/>
    <mergeCell ref="A299:K299"/>
    <mergeCell ref="D301:E301"/>
    <mergeCell ref="D270:E270"/>
    <mergeCell ref="D271:E271"/>
    <mergeCell ref="B287:D287"/>
    <mergeCell ref="E287:F287"/>
    <mergeCell ref="G287:J287"/>
    <mergeCell ref="B292:D292"/>
    <mergeCell ref="E292:F292"/>
    <mergeCell ref="G292:J292"/>
    <mergeCell ref="A263:K263"/>
    <mergeCell ref="A264:K264"/>
    <mergeCell ref="A265:K265"/>
    <mergeCell ref="A266:K266"/>
    <mergeCell ref="D268:E268"/>
    <mergeCell ref="D269:E269"/>
    <mergeCell ref="B260:D260"/>
    <mergeCell ref="E260:F260"/>
    <mergeCell ref="G260:J260"/>
    <mergeCell ref="B261:D261"/>
    <mergeCell ref="E261:F261"/>
    <mergeCell ref="G261:J261"/>
    <mergeCell ref="D236:E236"/>
    <mergeCell ref="D237:E237"/>
    <mergeCell ref="D238:E238"/>
    <mergeCell ref="B255:D255"/>
    <mergeCell ref="E255:F255"/>
    <mergeCell ref="G255:J255"/>
    <mergeCell ref="B226:D226"/>
    <mergeCell ref="E226:F226"/>
    <mergeCell ref="G226:J226"/>
    <mergeCell ref="A232:K232"/>
    <mergeCell ref="A233:K233"/>
    <mergeCell ref="D235:E235"/>
    <mergeCell ref="D203:E203"/>
    <mergeCell ref="D204:E204"/>
    <mergeCell ref="B220:D220"/>
    <mergeCell ref="E220:F220"/>
    <mergeCell ref="G220:J220"/>
    <mergeCell ref="B225:D225"/>
    <mergeCell ref="E225:F225"/>
    <mergeCell ref="G225:J225"/>
    <mergeCell ref="A196:K196"/>
    <mergeCell ref="A197:K197"/>
    <mergeCell ref="A198:K198"/>
    <mergeCell ref="A199:K199"/>
    <mergeCell ref="D201:E201"/>
    <mergeCell ref="D202:E202"/>
    <mergeCell ref="B193:D193"/>
    <mergeCell ref="E193:F193"/>
    <mergeCell ref="G193:J193"/>
    <mergeCell ref="B194:D194"/>
    <mergeCell ref="E194:F194"/>
    <mergeCell ref="G194:J194"/>
    <mergeCell ref="D170:E170"/>
    <mergeCell ref="D171:E171"/>
    <mergeCell ref="D172:E172"/>
    <mergeCell ref="B188:D188"/>
    <mergeCell ref="E188:F188"/>
    <mergeCell ref="G188:J188"/>
    <mergeCell ref="B160:D160"/>
    <mergeCell ref="E160:F160"/>
    <mergeCell ref="G160:J160"/>
    <mergeCell ref="A166:K166"/>
    <mergeCell ref="A167:K167"/>
    <mergeCell ref="D169:E169"/>
    <mergeCell ref="D137:E137"/>
    <mergeCell ref="D138:E138"/>
    <mergeCell ref="B154:D154"/>
    <mergeCell ref="E154:F154"/>
    <mergeCell ref="G154:J154"/>
    <mergeCell ref="B159:D159"/>
    <mergeCell ref="E159:F159"/>
    <mergeCell ref="G159:J159"/>
    <mergeCell ref="A130:K130"/>
    <mergeCell ref="A131:K131"/>
    <mergeCell ref="A132:K132"/>
    <mergeCell ref="A133:K133"/>
    <mergeCell ref="D135:E135"/>
    <mergeCell ref="D136:E136"/>
    <mergeCell ref="B127:D127"/>
    <mergeCell ref="E127:F127"/>
    <mergeCell ref="G127:J127"/>
    <mergeCell ref="B128:D128"/>
    <mergeCell ref="E128:F128"/>
    <mergeCell ref="G128:J128"/>
    <mergeCell ref="D104:E104"/>
    <mergeCell ref="D105:E105"/>
    <mergeCell ref="D106:E106"/>
    <mergeCell ref="B122:D122"/>
    <mergeCell ref="E122:F122"/>
    <mergeCell ref="G122:J122"/>
    <mergeCell ref="B94:D94"/>
    <mergeCell ref="E94:F94"/>
    <mergeCell ref="G94:J94"/>
    <mergeCell ref="A100:K100"/>
    <mergeCell ref="A101:K101"/>
    <mergeCell ref="D103:E103"/>
    <mergeCell ref="D71:E71"/>
    <mergeCell ref="D72:E72"/>
    <mergeCell ref="B88:D88"/>
    <mergeCell ref="E88:F88"/>
    <mergeCell ref="G88:J88"/>
    <mergeCell ref="B93:D93"/>
    <mergeCell ref="E93:F93"/>
    <mergeCell ref="G93:J93"/>
    <mergeCell ref="A64:K64"/>
    <mergeCell ref="A65:K65"/>
    <mergeCell ref="A66:K66"/>
    <mergeCell ref="A67:K67"/>
    <mergeCell ref="D69:E69"/>
    <mergeCell ref="D70:E70"/>
    <mergeCell ref="B60:D60"/>
    <mergeCell ref="E60:F60"/>
    <mergeCell ref="G60:J60"/>
    <mergeCell ref="B61:D61"/>
    <mergeCell ref="E61:F61"/>
    <mergeCell ref="G61:J61"/>
    <mergeCell ref="A34:K34"/>
    <mergeCell ref="D36:E36"/>
    <mergeCell ref="D37:E37"/>
    <mergeCell ref="D38:E38"/>
    <mergeCell ref="D39:E39"/>
    <mergeCell ref="B55:D55"/>
    <mergeCell ref="E55:F55"/>
    <mergeCell ref="G55:J55"/>
    <mergeCell ref="B29:D29"/>
    <mergeCell ref="E29:F29"/>
    <mergeCell ref="G29:J29"/>
    <mergeCell ref="A31:K31"/>
    <mergeCell ref="A32:K32"/>
    <mergeCell ref="A33:K33"/>
    <mergeCell ref="B23:D23"/>
    <mergeCell ref="E23:F23"/>
    <mergeCell ref="G23:J23"/>
    <mergeCell ref="B28:D28"/>
    <mergeCell ref="E28:F28"/>
    <mergeCell ref="G28:J28"/>
    <mergeCell ref="A1:K1"/>
    <mergeCell ref="A2:K2"/>
    <mergeCell ref="D4:E4"/>
    <mergeCell ref="D5:E5"/>
    <mergeCell ref="D6:E6"/>
    <mergeCell ref="D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92"/>
  <sheetViews>
    <sheetView tabSelected="1" workbookViewId="0">
      <selection activeCell="C31" sqref="C31"/>
    </sheetView>
  </sheetViews>
  <sheetFormatPr defaultRowHeight="15"/>
  <cols>
    <col min="1" max="1" width="6.42578125" customWidth="1"/>
    <col min="2" max="2" width="23.28515625" customWidth="1"/>
    <col min="3" max="3" width="24" customWidth="1"/>
    <col min="4" max="4" width="22.42578125" customWidth="1"/>
    <col min="5" max="5" width="37.5703125" customWidth="1"/>
    <col min="6" max="6" width="10.42578125" customWidth="1"/>
  </cols>
  <sheetData>
    <row r="2" spans="1:6">
      <c r="A2" s="35" t="s">
        <v>152</v>
      </c>
      <c r="B2" s="35" t="s">
        <v>153</v>
      </c>
      <c r="C2" s="35" t="s">
        <v>154</v>
      </c>
      <c r="D2" s="35" t="s">
        <v>155</v>
      </c>
      <c r="E2" s="35" t="s">
        <v>156</v>
      </c>
      <c r="F2" s="35" t="s">
        <v>157</v>
      </c>
    </row>
    <row r="3" spans="1:6" ht="16.5" customHeight="1">
      <c r="A3" s="35">
        <v>1</v>
      </c>
      <c r="B3" s="35">
        <v>2761536194</v>
      </c>
      <c r="C3" s="36" t="s">
        <v>158</v>
      </c>
      <c r="D3" s="37">
        <v>1314010080</v>
      </c>
      <c r="E3" s="38" t="s">
        <v>56</v>
      </c>
      <c r="F3" s="37" t="s">
        <v>159</v>
      </c>
    </row>
    <row r="4" spans="1:6" ht="16.5" customHeight="1">
      <c r="A4" s="35">
        <f>A3+1</f>
        <v>2</v>
      </c>
      <c r="B4" s="35">
        <v>3091284322</v>
      </c>
      <c r="C4" s="36" t="s">
        <v>160</v>
      </c>
      <c r="D4" s="39">
        <v>1314010107</v>
      </c>
      <c r="E4" s="40" t="s">
        <v>74</v>
      </c>
      <c r="F4" s="37" t="s">
        <v>159</v>
      </c>
    </row>
    <row r="5" spans="1:6" ht="16.5" customHeight="1">
      <c r="A5" s="35">
        <f t="shared" ref="A5:A45" si="0">A4+1</f>
        <v>3</v>
      </c>
      <c r="B5" s="35"/>
      <c r="C5" s="36" t="s">
        <v>161</v>
      </c>
      <c r="D5" s="37">
        <v>1314010104</v>
      </c>
      <c r="E5" s="41" t="s">
        <v>87</v>
      </c>
      <c r="F5" s="37" t="s">
        <v>159</v>
      </c>
    </row>
    <row r="6" spans="1:6" ht="16.5" customHeight="1">
      <c r="A6" s="35">
        <f t="shared" si="0"/>
        <v>4</v>
      </c>
      <c r="B6" s="35">
        <v>1621197920</v>
      </c>
      <c r="C6" s="36" t="s">
        <v>162</v>
      </c>
      <c r="D6" s="39">
        <v>1314010094</v>
      </c>
      <c r="E6" s="38" t="s">
        <v>163</v>
      </c>
      <c r="F6" s="37" t="s">
        <v>159</v>
      </c>
    </row>
    <row r="7" spans="1:6" ht="16.5" customHeight="1">
      <c r="A7" s="35">
        <f t="shared" si="0"/>
        <v>5</v>
      </c>
      <c r="B7" s="35">
        <v>7600425514</v>
      </c>
      <c r="C7" s="36" t="s">
        <v>164</v>
      </c>
      <c r="D7" s="37">
        <v>1314010132</v>
      </c>
      <c r="E7" s="41" t="s">
        <v>165</v>
      </c>
      <c r="F7" s="37" t="s">
        <v>159</v>
      </c>
    </row>
    <row r="8" spans="1:6" ht="16.5" customHeight="1">
      <c r="A8" s="35">
        <f t="shared" si="0"/>
        <v>6</v>
      </c>
      <c r="B8" s="35">
        <v>4910327645</v>
      </c>
      <c r="C8" s="36" t="s">
        <v>166</v>
      </c>
      <c r="D8" s="39">
        <v>1314010111</v>
      </c>
      <c r="E8" s="42" t="s">
        <v>167</v>
      </c>
      <c r="F8" s="37" t="s">
        <v>159</v>
      </c>
    </row>
    <row r="9" spans="1:6" ht="16.5" customHeight="1">
      <c r="A9" s="35">
        <f t="shared" si="0"/>
        <v>7</v>
      </c>
      <c r="B9" s="35">
        <v>8850668541</v>
      </c>
      <c r="C9" s="36" t="s">
        <v>168</v>
      </c>
      <c r="D9" s="37">
        <v>1314010081</v>
      </c>
      <c r="E9" s="43" t="s">
        <v>33</v>
      </c>
      <c r="F9" s="37" t="s">
        <v>159</v>
      </c>
    </row>
    <row r="10" spans="1:6" ht="16.5" customHeight="1">
      <c r="A10" s="35">
        <f t="shared" si="0"/>
        <v>8</v>
      </c>
      <c r="B10" s="35"/>
      <c r="C10" s="36" t="s">
        <v>166</v>
      </c>
      <c r="D10" s="37">
        <v>1314010103</v>
      </c>
      <c r="E10" s="41" t="s">
        <v>77</v>
      </c>
      <c r="F10" s="37" t="s">
        <v>159</v>
      </c>
    </row>
    <row r="11" spans="1:6" ht="16.5" customHeight="1">
      <c r="A11" s="35">
        <f t="shared" si="0"/>
        <v>9</v>
      </c>
      <c r="B11" s="35">
        <v>4761275890</v>
      </c>
      <c r="C11" s="36" t="s">
        <v>166</v>
      </c>
      <c r="D11" s="39">
        <v>1314010078</v>
      </c>
      <c r="E11" s="38" t="s">
        <v>60</v>
      </c>
      <c r="F11" s="37" t="s">
        <v>159</v>
      </c>
    </row>
    <row r="12" spans="1:6" ht="16.5" customHeight="1">
      <c r="A12" s="35">
        <f t="shared" si="0"/>
        <v>10</v>
      </c>
      <c r="B12" s="44">
        <v>2861583459</v>
      </c>
      <c r="C12" s="36" t="s">
        <v>169</v>
      </c>
      <c r="D12" s="39">
        <v>1314010101</v>
      </c>
      <c r="E12" s="38" t="s">
        <v>50</v>
      </c>
      <c r="F12" s="37" t="s">
        <v>159</v>
      </c>
    </row>
    <row r="13" spans="1:6" ht="16.5" customHeight="1">
      <c r="A13" s="35">
        <f t="shared" si="0"/>
        <v>11</v>
      </c>
      <c r="B13" s="35">
        <v>1662940695</v>
      </c>
      <c r="C13" s="36" t="s">
        <v>170</v>
      </c>
      <c r="D13" s="39">
        <v>1314010079</v>
      </c>
      <c r="E13" s="38" t="s">
        <v>171</v>
      </c>
      <c r="F13" s="37" t="s">
        <v>159</v>
      </c>
    </row>
    <row r="14" spans="1:6" ht="16.5" customHeight="1">
      <c r="A14" s="35">
        <f t="shared" si="0"/>
        <v>12</v>
      </c>
      <c r="B14" s="35">
        <v>2481668796</v>
      </c>
      <c r="C14" s="36" t="s">
        <v>172</v>
      </c>
      <c r="D14" s="37">
        <v>1314010137</v>
      </c>
      <c r="E14" s="41" t="s">
        <v>62</v>
      </c>
      <c r="F14" s="37" t="s">
        <v>159</v>
      </c>
    </row>
    <row r="15" spans="1:6" ht="16.5" customHeight="1">
      <c r="A15" s="35">
        <f t="shared" si="0"/>
        <v>13</v>
      </c>
      <c r="B15" s="35">
        <v>5520264801</v>
      </c>
      <c r="C15" s="36" t="s">
        <v>169</v>
      </c>
      <c r="D15" s="37">
        <v>1314010138</v>
      </c>
      <c r="E15" s="41" t="s">
        <v>52</v>
      </c>
      <c r="F15" s="37" t="s">
        <v>159</v>
      </c>
    </row>
    <row r="16" spans="1:6" ht="16.5" customHeight="1">
      <c r="A16" s="35">
        <f t="shared" si="0"/>
        <v>14</v>
      </c>
      <c r="B16" s="44">
        <v>1663036924</v>
      </c>
      <c r="C16" s="36" t="s">
        <v>170</v>
      </c>
      <c r="D16" s="39">
        <v>1314010113</v>
      </c>
      <c r="E16" s="43" t="s">
        <v>173</v>
      </c>
      <c r="F16" s="37" t="s">
        <v>159</v>
      </c>
    </row>
    <row r="17" spans="1:6" ht="16.5" customHeight="1">
      <c r="A17" s="35">
        <f t="shared" si="0"/>
        <v>15</v>
      </c>
      <c r="B17" s="35">
        <v>1652500778</v>
      </c>
      <c r="C17" s="36" t="s">
        <v>174</v>
      </c>
      <c r="D17" s="37">
        <v>1314010105</v>
      </c>
      <c r="E17" s="41" t="s">
        <v>58</v>
      </c>
      <c r="F17" s="37" t="s">
        <v>159</v>
      </c>
    </row>
    <row r="18" spans="1:6" ht="16.5" customHeight="1">
      <c r="A18" s="35">
        <f t="shared" si="0"/>
        <v>16</v>
      </c>
      <c r="B18" s="35">
        <v>6840288941</v>
      </c>
      <c r="C18" s="36" t="s">
        <v>175</v>
      </c>
      <c r="D18" s="39">
        <v>1314010098</v>
      </c>
      <c r="E18" s="43" t="s">
        <v>40</v>
      </c>
      <c r="F18" s="37" t="s">
        <v>159</v>
      </c>
    </row>
    <row r="19" spans="1:6" ht="16.5" customHeight="1">
      <c r="A19" s="35">
        <f t="shared" si="0"/>
        <v>17</v>
      </c>
      <c r="B19" s="35">
        <v>2871476278</v>
      </c>
      <c r="C19" s="36" t="s">
        <v>166</v>
      </c>
      <c r="D19" s="39">
        <v>1314010082</v>
      </c>
      <c r="E19" s="38" t="s">
        <v>48</v>
      </c>
      <c r="F19" s="37" t="s">
        <v>159</v>
      </c>
    </row>
    <row r="20" spans="1:6" ht="16.5" customHeight="1">
      <c r="A20" s="35">
        <f t="shared" si="0"/>
        <v>18</v>
      </c>
      <c r="B20" s="35"/>
      <c r="C20" s="36" t="s">
        <v>176</v>
      </c>
      <c r="D20" s="37">
        <v>1314010108</v>
      </c>
      <c r="E20" s="41" t="s">
        <v>80</v>
      </c>
      <c r="F20" s="37" t="s">
        <v>159</v>
      </c>
    </row>
    <row r="21" spans="1:6" ht="16.5" customHeight="1">
      <c r="A21" s="35">
        <f t="shared" si="0"/>
        <v>19</v>
      </c>
      <c r="B21" s="35">
        <v>1662571690</v>
      </c>
      <c r="C21" s="36" t="s">
        <v>170</v>
      </c>
      <c r="D21" s="39">
        <v>1314010083</v>
      </c>
      <c r="E21" s="38" t="s">
        <v>45</v>
      </c>
      <c r="F21" s="37" t="s">
        <v>159</v>
      </c>
    </row>
    <row r="22" spans="1:6" ht="16.5" customHeight="1">
      <c r="A22" s="35">
        <f t="shared" si="0"/>
        <v>20</v>
      </c>
      <c r="B22" s="35">
        <v>6840288275</v>
      </c>
      <c r="C22" s="36" t="s">
        <v>170</v>
      </c>
      <c r="D22" s="39">
        <v>1314010097</v>
      </c>
      <c r="E22" s="38" t="s">
        <v>69</v>
      </c>
      <c r="F22" s="37" t="s">
        <v>159</v>
      </c>
    </row>
    <row r="23" spans="1:6" ht="16.5" customHeight="1">
      <c r="A23" s="35">
        <f t="shared" si="0"/>
        <v>21</v>
      </c>
      <c r="B23" s="35">
        <v>7120340675</v>
      </c>
      <c r="C23" s="36" t="s">
        <v>166</v>
      </c>
      <c r="D23" s="39">
        <v>1314010084</v>
      </c>
      <c r="E23" s="43" t="s">
        <v>67</v>
      </c>
      <c r="F23" s="37" t="s">
        <v>159</v>
      </c>
    </row>
    <row r="24" spans="1:6" ht="16.5" customHeight="1">
      <c r="A24" s="35">
        <f t="shared" si="0"/>
        <v>22</v>
      </c>
      <c r="B24" s="35">
        <v>7750182610</v>
      </c>
      <c r="C24" s="36" t="s">
        <v>177</v>
      </c>
      <c r="D24" s="39">
        <v>1314010075</v>
      </c>
      <c r="E24" s="43" t="s">
        <v>92</v>
      </c>
      <c r="F24" s="37" t="s">
        <v>159</v>
      </c>
    </row>
    <row r="25" spans="1:6" ht="16.5" customHeight="1">
      <c r="A25" s="35">
        <f t="shared" si="0"/>
        <v>23</v>
      </c>
      <c r="B25" s="35">
        <v>7750563877</v>
      </c>
      <c r="C25" s="36" t="s">
        <v>178</v>
      </c>
      <c r="D25" s="39">
        <v>1314010076</v>
      </c>
      <c r="E25" s="43" t="s">
        <v>90</v>
      </c>
      <c r="F25" s="37" t="s">
        <v>159</v>
      </c>
    </row>
    <row r="26" spans="1:6" ht="16.5" customHeight="1">
      <c r="A26" s="35">
        <f t="shared" si="0"/>
        <v>24</v>
      </c>
      <c r="B26" s="35">
        <v>1761304696</v>
      </c>
      <c r="C26" s="36" t="s">
        <v>179</v>
      </c>
      <c r="D26" s="39">
        <v>1314010077</v>
      </c>
      <c r="E26" s="43" t="s">
        <v>180</v>
      </c>
      <c r="F26" s="37" t="s">
        <v>159</v>
      </c>
    </row>
    <row r="27" spans="1:6" ht="16.5" customHeight="1">
      <c r="A27" s="35">
        <f t="shared" si="0"/>
        <v>25</v>
      </c>
      <c r="B27" s="45">
        <v>1341007394</v>
      </c>
      <c r="C27" s="36" t="s">
        <v>181</v>
      </c>
      <c r="D27" s="39">
        <v>1314010099</v>
      </c>
      <c r="E27" s="43" t="s">
        <v>97</v>
      </c>
      <c r="F27" s="37" t="s">
        <v>159</v>
      </c>
    </row>
    <row r="28" spans="1:6" ht="16.5" customHeight="1">
      <c r="A28" s="35">
        <f t="shared" si="0"/>
        <v>26</v>
      </c>
      <c r="B28" s="44">
        <v>2465470061</v>
      </c>
      <c r="C28" s="36" t="s">
        <v>182</v>
      </c>
      <c r="D28" s="39">
        <v>1314010089</v>
      </c>
      <c r="E28" s="43" t="s">
        <v>183</v>
      </c>
      <c r="F28" s="37" t="s">
        <v>159</v>
      </c>
    </row>
    <row r="29" spans="1:6" ht="16.5" customHeight="1">
      <c r="A29" s="35">
        <f t="shared" si="0"/>
        <v>27</v>
      </c>
      <c r="B29" s="44">
        <v>2465212843</v>
      </c>
      <c r="C29" s="36" t="s">
        <v>184</v>
      </c>
      <c r="D29" s="39">
        <v>1314010088</v>
      </c>
      <c r="E29" s="43" t="s">
        <v>185</v>
      </c>
      <c r="F29" s="37" t="s">
        <v>159</v>
      </c>
    </row>
    <row r="30" spans="1:6" ht="16.5" customHeight="1">
      <c r="A30" s="35">
        <f t="shared" si="0"/>
        <v>28</v>
      </c>
      <c r="B30" s="35">
        <v>1691928824</v>
      </c>
      <c r="C30" s="36" t="s">
        <v>186</v>
      </c>
      <c r="D30" s="39">
        <v>1314010090</v>
      </c>
      <c r="E30" s="43" t="s">
        <v>105</v>
      </c>
      <c r="F30" s="37" t="s">
        <v>159</v>
      </c>
    </row>
    <row r="31" spans="1:6" ht="16.5" customHeight="1">
      <c r="A31" s="35">
        <f t="shared" si="0"/>
        <v>29</v>
      </c>
      <c r="B31" s="35">
        <v>1220922568</v>
      </c>
      <c r="C31" s="49" t="s">
        <v>187</v>
      </c>
      <c r="D31" s="39">
        <v>1314010102</v>
      </c>
      <c r="E31" s="43" t="s">
        <v>110</v>
      </c>
      <c r="F31" s="37" t="s">
        <v>159</v>
      </c>
    </row>
    <row r="32" spans="1:6" ht="16.5" customHeight="1">
      <c r="A32" s="35">
        <f t="shared" si="0"/>
        <v>30</v>
      </c>
      <c r="B32" s="46" t="s">
        <v>188</v>
      </c>
      <c r="C32" s="36" t="s">
        <v>189</v>
      </c>
      <c r="D32" s="39">
        <v>1314010091</v>
      </c>
      <c r="E32" s="43" t="s">
        <v>107</v>
      </c>
      <c r="F32" s="37" t="s">
        <v>159</v>
      </c>
    </row>
    <row r="33" spans="1:6" ht="16.5" customHeight="1">
      <c r="A33" s="35">
        <f t="shared" si="0"/>
        <v>31</v>
      </c>
      <c r="B33" s="35"/>
      <c r="C33" s="36" t="s">
        <v>190</v>
      </c>
      <c r="D33" s="47">
        <v>1314010133</v>
      </c>
      <c r="E33" s="41" t="s">
        <v>148</v>
      </c>
      <c r="F33" s="37" t="s">
        <v>159</v>
      </c>
    </row>
    <row r="34" spans="1:6" ht="16.5" customHeight="1">
      <c r="A34" s="35">
        <f t="shared" si="0"/>
        <v>32</v>
      </c>
      <c r="B34" s="35">
        <v>2581820226</v>
      </c>
      <c r="C34" s="36" t="s">
        <v>191</v>
      </c>
      <c r="D34" s="39">
        <v>1314010085</v>
      </c>
      <c r="E34" s="43" t="s">
        <v>117</v>
      </c>
      <c r="F34" s="37" t="s">
        <v>159</v>
      </c>
    </row>
    <row r="35" spans="1:6" ht="16.5" customHeight="1">
      <c r="A35" s="35">
        <f t="shared" si="0"/>
        <v>33</v>
      </c>
      <c r="B35" s="44">
        <v>5065062809</v>
      </c>
      <c r="C35" s="36" t="s">
        <v>192</v>
      </c>
      <c r="D35" s="39">
        <v>1314010086</v>
      </c>
      <c r="E35" s="43" t="s">
        <v>193</v>
      </c>
      <c r="F35" s="37" t="s">
        <v>159</v>
      </c>
    </row>
    <row r="36" spans="1:6" ht="16.5" customHeight="1">
      <c r="A36" s="35">
        <f t="shared" si="0"/>
        <v>34</v>
      </c>
      <c r="B36" s="45">
        <v>1130604737</v>
      </c>
      <c r="C36" s="36" t="s">
        <v>192</v>
      </c>
      <c r="D36" s="39">
        <v>1314010087</v>
      </c>
      <c r="E36" s="43" t="s">
        <v>115</v>
      </c>
      <c r="F36" s="37" t="s">
        <v>159</v>
      </c>
    </row>
    <row r="37" spans="1:6" ht="16.5" customHeight="1">
      <c r="A37" s="35">
        <f t="shared" si="0"/>
        <v>35</v>
      </c>
      <c r="B37" s="35">
        <v>1302188178</v>
      </c>
      <c r="C37" s="36" t="s">
        <v>194</v>
      </c>
      <c r="D37" s="39">
        <v>1314010095</v>
      </c>
      <c r="E37" s="43" t="s">
        <v>119</v>
      </c>
      <c r="F37" s="37" t="s">
        <v>159</v>
      </c>
    </row>
    <row r="38" spans="1:6" ht="16.5" customHeight="1">
      <c r="A38" s="35">
        <f t="shared" si="0"/>
        <v>36</v>
      </c>
      <c r="B38" s="44">
        <v>8115045381</v>
      </c>
      <c r="C38" s="36" t="s">
        <v>195</v>
      </c>
      <c r="D38" s="39">
        <v>1314010092</v>
      </c>
      <c r="E38" s="43" t="s">
        <v>196</v>
      </c>
      <c r="F38" s="37" t="s">
        <v>159</v>
      </c>
    </row>
    <row r="39" spans="1:6">
      <c r="A39" s="35">
        <f t="shared" si="0"/>
        <v>37</v>
      </c>
      <c r="B39" s="37">
        <v>8000534014</v>
      </c>
      <c r="C39" s="36" t="s">
        <v>197</v>
      </c>
      <c r="D39" s="47">
        <v>1314010134</v>
      </c>
      <c r="E39" s="41" t="s">
        <v>137</v>
      </c>
      <c r="F39" s="37" t="s">
        <v>159</v>
      </c>
    </row>
    <row r="40" spans="1:6">
      <c r="A40" s="35">
        <f t="shared" si="0"/>
        <v>38</v>
      </c>
      <c r="B40" s="44">
        <v>8115068535</v>
      </c>
      <c r="C40" s="36" t="s">
        <v>198</v>
      </c>
      <c r="D40" s="39">
        <v>1314010100</v>
      </c>
      <c r="E40" s="43" t="s">
        <v>139</v>
      </c>
      <c r="F40" s="37" t="s">
        <v>159</v>
      </c>
    </row>
    <row r="41" spans="1:6">
      <c r="A41" s="35">
        <f t="shared" si="0"/>
        <v>39</v>
      </c>
      <c r="B41" s="35">
        <v>1191977195</v>
      </c>
      <c r="C41" s="36" t="s">
        <v>199</v>
      </c>
      <c r="D41" s="39">
        <v>1314010096</v>
      </c>
      <c r="E41" s="43" t="s">
        <v>145</v>
      </c>
      <c r="F41" s="37" t="s">
        <v>159</v>
      </c>
    </row>
    <row r="42" spans="1:6">
      <c r="A42" s="35">
        <f t="shared" si="0"/>
        <v>40</v>
      </c>
      <c r="B42" s="35">
        <v>4350380766</v>
      </c>
      <c r="C42" s="36" t="s">
        <v>200</v>
      </c>
      <c r="D42" s="39">
        <v>1314010074</v>
      </c>
      <c r="E42" s="43" t="s">
        <v>129</v>
      </c>
      <c r="F42" s="37" t="s">
        <v>159</v>
      </c>
    </row>
    <row r="43" spans="1:6">
      <c r="A43" s="35">
        <f t="shared" si="0"/>
        <v>41</v>
      </c>
      <c r="B43" s="35">
        <v>6690309791</v>
      </c>
      <c r="C43" s="36" t="s">
        <v>201</v>
      </c>
      <c r="D43" s="47">
        <v>1314010135</v>
      </c>
      <c r="E43" s="41" t="s">
        <v>202</v>
      </c>
      <c r="F43" s="37" t="s">
        <v>159</v>
      </c>
    </row>
    <row r="44" spans="1:6">
      <c r="A44" s="35">
        <f t="shared" si="0"/>
        <v>42</v>
      </c>
      <c r="B44" s="35">
        <v>4350238790</v>
      </c>
      <c r="C44" s="36" t="s">
        <v>203</v>
      </c>
      <c r="D44" s="39">
        <v>1314010073</v>
      </c>
      <c r="E44" s="43" t="s">
        <v>204</v>
      </c>
      <c r="F44" s="37" t="s">
        <v>159</v>
      </c>
    </row>
    <row r="45" spans="1:6">
      <c r="A45" s="35">
        <f t="shared" si="0"/>
        <v>43</v>
      </c>
      <c r="B45" s="44">
        <v>8735025526</v>
      </c>
      <c r="C45" s="36" t="s">
        <v>205</v>
      </c>
      <c r="D45" s="39">
        <v>1314010093</v>
      </c>
      <c r="E45" s="43" t="s">
        <v>206</v>
      </c>
      <c r="F45" s="37" t="s">
        <v>159</v>
      </c>
    </row>
    <row r="46" spans="1:6">
      <c r="A46" s="48"/>
      <c r="B46" s="48"/>
      <c r="C46" s="48"/>
      <c r="D46" s="48"/>
      <c r="E46" s="48"/>
      <c r="F46" s="48"/>
    </row>
    <row r="47" spans="1:6">
      <c r="A47" s="48"/>
      <c r="B47" s="48"/>
      <c r="C47" s="48"/>
      <c r="D47" s="48"/>
      <c r="E47" s="48"/>
      <c r="F47" s="48"/>
    </row>
    <row r="48" spans="1:6">
      <c r="A48" s="48"/>
      <c r="B48" s="48"/>
      <c r="C48" s="48"/>
      <c r="D48" s="48"/>
      <c r="E48" s="48"/>
      <c r="F48" s="48"/>
    </row>
    <row r="49" spans="1:6">
      <c r="A49" s="48"/>
      <c r="B49" s="48"/>
      <c r="C49" s="48"/>
      <c r="D49" s="48"/>
      <c r="E49" s="48"/>
      <c r="F49" s="48"/>
    </row>
    <row r="50" spans="1:6">
      <c r="A50" s="48"/>
      <c r="B50" s="48"/>
      <c r="C50" s="48"/>
      <c r="D50" s="48"/>
      <c r="E50" s="48"/>
      <c r="F50" s="48"/>
    </row>
    <row r="51" spans="1:6">
      <c r="A51" s="48"/>
      <c r="B51" s="48"/>
      <c r="C51" s="48"/>
      <c r="D51" s="48"/>
      <c r="E51" s="48"/>
      <c r="F51" s="48"/>
    </row>
    <row r="52" spans="1:6">
      <c r="A52" s="48"/>
      <c r="B52" s="48"/>
      <c r="C52" s="48"/>
      <c r="D52" s="48"/>
      <c r="E52" s="48"/>
      <c r="F52" s="48"/>
    </row>
    <row r="53" spans="1:6">
      <c r="A53" s="48"/>
      <c r="B53" s="48"/>
      <c r="C53" s="48"/>
      <c r="D53" s="48"/>
      <c r="E53" s="48"/>
      <c r="F53" s="48"/>
    </row>
    <row r="54" spans="1:6">
      <c r="A54" s="48"/>
      <c r="B54" s="48"/>
      <c r="C54" s="48"/>
      <c r="D54" s="48"/>
      <c r="E54" s="48"/>
      <c r="F54" s="48"/>
    </row>
    <row r="55" spans="1:6">
      <c r="A55" s="48"/>
      <c r="B55" s="48"/>
      <c r="C55" s="48"/>
      <c r="D55" s="48"/>
      <c r="E55" s="48"/>
      <c r="F55" s="48"/>
    </row>
    <row r="56" spans="1:6">
      <c r="A56" s="48"/>
      <c r="B56" s="48"/>
      <c r="C56" s="48"/>
      <c r="D56" s="48"/>
      <c r="E56" s="48"/>
      <c r="F56" s="48"/>
    </row>
    <row r="57" spans="1:6">
      <c r="A57" s="48"/>
      <c r="B57" s="48"/>
      <c r="C57" s="48"/>
      <c r="D57" s="48"/>
      <c r="E57" s="48"/>
      <c r="F57" s="48"/>
    </row>
    <row r="58" spans="1:6">
      <c r="A58" s="48"/>
      <c r="B58" s="48"/>
      <c r="C58" s="48"/>
      <c r="D58" s="48"/>
      <c r="E58" s="48"/>
      <c r="F58" s="48"/>
    </row>
    <row r="59" spans="1:6">
      <c r="A59" s="48"/>
      <c r="B59" s="48"/>
      <c r="C59" s="48"/>
      <c r="D59" s="48"/>
      <c r="E59" s="48"/>
      <c r="F59" s="48"/>
    </row>
    <row r="60" spans="1:6">
      <c r="A60" s="48"/>
      <c r="B60" s="48"/>
      <c r="C60" s="48"/>
      <c r="D60" s="48"/>
      <c r="E60" s="48"/>
      <c r="F60" s="48"/>
    </row>
    <row r="61" spans="1:6">
      <c r="A61" s="48"/>
      <c r="B61" s="48"/>
      <c r="C61" s="48"/>
      <c r="D61" s="48"/>
      <c r="E61" s="48"/>
      <c r="F61" s="48"/>
    </row>
    <row r="62" spans="1:6">
      <c r="A62" s="48"/>
      <c r="B62" s="48"/>
      <c r="C62" s="48"/>
      <c r="D62" s="48"/>
      <c r="E62" s="48"/>
      <c r="F62" s="48"/>
    </row>
    <row r="63" spans="1:6">
      <c r="A63" s="48"/>
      <c r="B63" s="48"/>
      <c r="C63" s="48"/>
      <c r="D63" s="48"/>
      <c r="E63" s="48"/>
      <c r="F63" s="48"/>
    </row>
    <row r="64" spans="1:6">
      <c r="A64" s="48"/>
      <c r="B64" s="48"/>
      <c r="C64" s="48"/>
      <c r="D64" s="48"/>
      <c r="E64" s="48"/>
      <c r="F64" s="48"/>
    </row>
    <row r="65" spans="1:6">
      <c r="A65" s="48"/>
      <c r="B65" s="48"/>
      <c r="C65" s="48"/>
      <c r="D65" s="48"/>
      <c r="E65" s="48"/>
      <c r="F65" s="48"/>
    </row>
    <row r="66" spans="1:6">
      <c r="A66" s="48"/>
      <c r="B66" s="48"/>
      <c r="C66" s="48"/>
      <c r="D66" s="48"/>
      <c r="E66" s="48"/>
      <c r="F66" s="48"/>
    </row>
    <row r="67" spans="1:6">
      <c r="A67" s="48"/>
      <c r="B67" s="48"/>
      <c r="C67" s="48"/>
      <c r="D67" s="48"/>
      <c r="E67" s="48"/>
      <c r="F67" s="48"/>
    </row>
    <row r="68" spans="1:6">
      <c r="A68" s="48"/>
      <c r="B68" s="48"/>
      <c r="C68" s="48"/>
      <c r="D68" s="48"/>
      <c r="E68" s="48"/>
      <c r="F68" s="48"/>
    </row>
    <row r="69" spans="1:6">
      <c r="A69" s="48"/>
      <c r="B69" s="48"/>
      <c r="C69" s="48"/>
      <c r="D69" s="48"/>
      <c r="E69" s="48"/>
      <c r="F69" s="48"/>
    </row>
    <row r="70" spans="1:6">
      <c r="A70" s="48"/>
      <c r="B70" s="48"/>
      <c r="C70" s="48"/>
      <c r="D70" s="48"/>
      <c r="E70" s="48"/>
      <c r="F70" s="48"/>
    </row>
    <row r="71" spans="1:6">
      <c r="A71" s="48"/>
      <c r="B71" s="48"/>
      <c r="C71" s="48"/>
      <c r="D71" s="48"/>
      <c r="E71" s="48"/>
      <c r="F71" s="48"/>
    </row>
    <row r="72" spans="1:6">
      <c r="A72" s="48"/>
      <c r="B72" s="48"/>
      <c r="C72" s="48"/>
      <c r="D72" s="48"/>
      <c r="E72" s="48"/>
      <c r="F72" s="48"/>
    </row>
    <row r="73" spans="1:6">
      <c r="A73" s="48"/>
      <c r="B73" s="48"/>
      <c r="C73" s="48"/>
      <c r="D73" s="48"/>
      <c r="E73" s="48"/>
      <c r="F73" s="48"/>
    </row>
    <row r="74" spans="1:6">
      <c r="A74" s="48"/>
      <c r="B74" s="48"/>
      <c r="C74" s="48"/>
      <c r="D74" s="48"/>
      <c r="E74" s="48"/>
      <c r="F74" s="48"/>
    </row>
    <row r="75" spans="1:6">
      <c r="A75" s="48"/>
      <c r="B75" s="48"/>
      <c r="C75" s="48"/>
      <c r="D75" s="48"/>
      <c r="E75" s="48"/>
      <c r="F75" s="48"/>
    </row>
    <row r="76" spans="1:6">
      <c r="A76" s="48"/>
      <c r="B76" s="48"/>
      <c r="C76" s="48"/>
      <c r="D76" s="48"/>
      <c r="E76" s="48"/>
      <c r="F76" s="48"/>
    </row>
    <row r="77" spans="1:6">
      <c r="A77" s="48"/>
      <c r="B77" s="48"/>
      <c r="C77" s="48"/>
      <c r="D77" s="48"/>
      <c r="E77" s="48"/>
      <c r="F77" s="48"/>
    </row>
    <row r="78" spans="1:6">
      <c r="A78" s="48"/>
      <c r="B78" s="48"/>
      <c r="C78" s="48"/>
      <c r="D78" s="48"/>
      <c r="E78" s="48"/>
      <c r="F78" s="48"/>
    </row>
    <row r="79" spans="1:6">
      <c r="A79" s="48"/>
      <c r="B79" s="48"/>
      <c r="C79" s="48"/>
      <c r="D79" s="48"/>
      <c r="E79" s="48"/>
      <c r="F79" s="48"/>
    </row>
    <row r="80" spans="1:6">
      <c r="A80" s="48"/>
      <c r="B80" s="48"/>
      <c r="C80" s="48"/>
      <c r="D80" s="48"/>
      <c r="E80" s="48"/>
      <c r="F80" s="48"/>
    </row>
    <row r="81" spans="1:6">
      <c r="A81" s="48"/>
      <c r="B81" s="48"/>
      <c r="C81" s="48"/>
      <c r="D81" s="48"/>
      <c r="E81" s="48"/>
      <c r="F81" s="48"/>
    </row>
    <row r="82" spans="1:6">
      <c r="A82" s="48"/>
      <c r="B82" s="48"/>
      <c r="C82" s="48"/>
      <c r="D82" s="48"/>
      <c r="E82" s="48"/>
      <c r="F82" s="48"/>
    </row>
    <row r="83" spans="1:6">
      <c r="A83" s="48"/>
      <c r="B83" s="48"/>
      <c r="C83" s="48"/>
      <c r="D83" s="48"/>
      <c r="E83" s="48"/>
      <c r="F83" s="48"/>
    </row>
    <row r="84" spans="1:6">
      <c r="A84" s="48"/>
      <c r="B84" s="48"/>
      <c r="C84" s="48"/>
      <c r="D84" s="48"/>
      <c r="E84" s="48"/>
      <c r="F84" s="48"/>
    </row>
    <row r="85" spans="1:6">
      <c r="A85" s="48"/>
      <c r="B85" s="48"/>
      <c r="C85" s="48"/>
      <c r="D85" s="48"/>
      <c r="E85" s="48"/>
      <c r="F85" s="48"/>
    </row>
    <row r="86" spans="1:6">
      <c r="A86" s="48"/>
      <c r="B86" s="48"/>
      <c r="C86" s="48"/>
      <c r="D86" s="48"/>
      <c r="E86" s="48"/>
      <c r="F86" s="48"/>
    </row>
    <row r="87" spans="1:6">
      <c r="A87" s="48"/>
      <c r="B87" s="48"/>
      <c r="C87" s="48"/>
      <c r="D87" s="48"/>
      <c r="E87" s="48"/>
      <c r="F87" s="48"/>
    </row>
    <row r="88" spans="1:6">
      <c r="A88" s="48"/>
      <c r="B88" s="48"/>
      <c r="C88" s="48"/>
      <c r="D88" s="48"/>
      <c r="E88" s="48"/>
      <c r="F88" s="48"/>
    </row>
    <row r="89" spans="1:6">
      <c r="A89" s="48"/>
      <c r="B89" s="48"/>
      <c r="C89" s="48"/>
      <c r="D89" s="48"/>
      <c r="E89" s="48"/>
      <c r="F89" s="48"/>
    </row>
    <row r="90" spans="1:6">
      <c r="A90" s="48"/>
      <c r="B90" s="48"/>
      <c r="C90" s="48"/>
      <c r="D90" s="48"/>
      <c r="E90" s="48"/>
      <c r="F90" s="48"/>
    </row>
    <row r="91" spans="1:6">
      <c r="A91" s="48"/>
      <c r="B91" s="48"/>
      <c r="C91" s="48"/>
      <c r="D91" s="48"/>
      <c r="E91" s="48"/>
      <c r="F91" s="48"/>
    </row>
    <row r="92" spans="1:6">
      <c r="A92" s="48"/>
      <c r="B92" s="48"/>
      <c r="C92" s="48"/>
      <c r="D92" s="48"/>
      <c r="E92" s="48"/>
      <c r="F92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SLIP GAJI</vt:lpstr>
      <vt:lpstr>FORMAT TRANSFER</vt:lpstr>
      <vt:lpstr>Sheet3</vt:lpstr>
    </vt:vector>
  </TitlesOfParts>
  <Company>KSI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2014-02-20T07:53:00Z</dcterms:created>
  <dcterms:modified xsi:type="dcterms:W3CDTF">2014-02-20T07:55:10Z</dcterms:modified>
</cp:coreProperties>
</file>