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om/stats/"/>
    </mc:Choice>
  </mc:AlternateContent>
  <xr:revisionPtr revIDLastSave="0" documentId="13_ncr:1_{3EB49FF3-7BA0-7540-BC64-D224A37FEB6B}" xr6:coauthVersionLast="47" xr6:coauthVersionMax="47" xr10:uidLastSave="{00000000-0000-0000-0000-000000000000}"/>
  <bookViews>
    <workbookView xWindow="36820" yWindow="0" windowWidth="28040" windowHeight="16180" activeTab="1" xr2:uid="{710D63E8-9FC0-7142-82AB-35764DD672A2}"/>
  </bookViews>
  <sheets>
    <sheet name="data" sheetId="1" r:id="rId1"/>
    <sheet name="individual_50" sheetId="3" r:id="rId2"/>
    <sheet name="summa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B13" i="2"/>
  <c r="B12" i="2"/>
  <c r="B11" i="2"/>
  <c r="C4" i="2"/>
  <c r="B4" i="2"/>
  <c r="C3" i="2"/>
  <c r="B3" i="2"/>
  <c r="C2" i="2"/>
  <c r="B2" i="2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<sst xmlns="http://schemas.openxmlformats.org/spreadsheetml/2006/main" count="64" uniqueCount="28">
  <si>
    <t>Patient</t>
  </si>
  <si>
    <t>Baseline logMAR, 50% Threshold</t>
  </si>
  <si>
    <t>After logMAR, 50% Threshold</t>
  </si>
  <si>
    <t>logMAR Improvement, 50% Threshold</t>
  </si>
  <si>
    <t>Baseline logMAR, 62.5% Threshold</t>
  </si>
  <si>
    <t>After logMAR, 62.5% Threshold</t>
  </si>
  <si>
    <t>logMAR Improvement, 62.5% Threshold</t>
  </si>
  <si>
    <t>50% threshold</t>
  </si>
  <si>
    <t>62.5% Threshold</t>
  </si>
  <si>
    <t>mean logMAR improvement</t>
  </si>
  <si>
    <t>standard dev logMAR improvement</t>
  </si>
  <si>
    <t>standard error of the mean</t>
  </si>
  <si>
    <t>full group (n=10)</t>
  </si>
  <si>
    <t>best imrprovers (n=6 for 50% threshold, n=4 for 62.5% threshold)</t>
  </si>
  <si>
    <t>Before_After</t>
  </si>
  <si>
    <t>N correct</t>
  </si>
  <si>
    <t>N total</t>
  </si>
  <si>
    <t>Baseline</t>
  </si>
  <si>
    <t>Post-Treatment</t>
  </si>
  <si>
    <t>Line</t>
  </si>
  <si>
    <t>20/150</t>
  </si>
  <si>
    <t>20/200</t>
  </si>
  <si>
    <t>20/400</t>
  </si>
  <si>
    <t>20/100</t>
  </si>
  <si>
    <t>20/30</t>
  </si>
  <si>
    <t>20/25</t>
  </si>
  <si>
    <t>check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</si>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</sst>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75A-9475-7947-8B7E-CCBAC152B47C}">
  <dimension ref="A1:G11"/>
  <sheetViews>
    <sheetView workbookViewId="0">
      <selection activeCell="B13" sqref="B13"/>
    </sheetView>
  </sheetViews>
  <sheetFormatPr baseColWidth="10" defaultRowHeight="16" x14ac:dyDescent="0.2"/>
  <cols>
    <col min="2" max="2" width="32.5" customWidth="1"/>
    <col min="3" max="3" width="34.6640625" customWidth="1"/>
    <col min="4" max="4" width="39" customWidth="1"/>
    <col min="5" max="5" width="31.83203125" customWidth="1"/>
    <col min="6" max="6" width="3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107</v>
      </c>
      <c r="B2">
        <v>1.3</v>
      </c>
      <c r="C2">
        <v>1.3</v>
      </c>
      <c r="D2">
        <f>C2-B2</f>
        <v>0</v>
      </c>
      <c r="E2">
        <v>1.3</v>
      </c>
      <c r="F2">
        <v>1.3</v>
      </c>
      <c r="G2">
        <f>F2-E2</f>
        <v>0</v>
      </c>
    </row>
    <row r="3" spans="1:7" x14ac:dyDescent="0.2">
      <c r="A3">
        <v>108</v>
      </c>
      <c r="B3">
        <v>1</v>
      </c>
      <c r="C3">
        <v>0.7</v>
      </c>
      <c r="D3">
        <f t="shared" ref="D3:D12" si="0">C3-B3</f>
        <v>-0.30000000000000004</v>
      </c>
      <c r="E3">
        <v>1</v>
      </c>
      <c r="F3">
        <v>0.7</v>
      </c>
      <c r="G3">
        <f t="shared" ref="G3:G11" si="1">F3-E3</f>
        <v>-0.30000000000000004</v>
      </c>
    </row>
    <row r="4" spans="1:7" x14ac:dyDescent="0.2">
      <c r="A4">
        <v>109</v>
      </c>
      <c r="B4">
        <v>1</v>
      </c>
      <c r="C4">
        <v>1</v>
      </c>
      <c r="D4">
        <f t="shared" si="0"/>
        <v>0</v>
      </c>
      <c r="E4">
        <v>1</v>
      </c>
      <c r="F4">
        <v>1</v>
      </c>
      <c r="G4">
        <f t="shared" si="1"/>
        <v>0</v>
      </c>
    </row>
    <row r="5" spans="1:7" x14ac:dyDescent="0.2">
      <c r="A5">
        <v>113</v>
      </c>
      <c r="B5">
        <v>1.3</v>
      </c>
      <c r="C5">
        <v>0.875</v>
      </c>
      <c r="D5">
        <f t="shared" si="0"/>
        <v>-0.42500000000000004</v>
      </c>
      <c r="E5">
        <v>1.3</v>
      </c>
      <c r="F5">
        <v>1</v>
      </c>
      <c r="G5">
        <f t="shared" si="1"/>
        <v>-0.30000000000000004</v>
      </c>
    </row>
    <row r="6" spans="1:7" x14ac:dyDescent="0.2">
      <c r="A6">
        <v>115</v>
      </c>
      <c r="B6">
        <v>1.3</v>
      </c>
      <c r="C6">
        <v>1.3</v>
      </c>
      <c r="D6">
        <f t="shared" si="0"/>
        <v>0</v>
      </c>
      <c r="E6">
        <v>1.3</v>
      </c>
      <c r="F6">
        <v>1.3</v>
      </c>
      <c r="G6">
        <f t="shared" si="1"/>
        <v>0</v>
      </c>
    </row>
    <row r="7" spans="1:7" x14ac:dyDescent="0.2">
      <c r="A7">
        <v>116</v>
      </c>
      <c r="B7">
        <v>0.875</v>
      </c>
      <c r="C7">
        <v>0.7</v>
      </c>
      <c r="D7">
        <f t="shared" si="0"/>
        <v>-0.17500000000000004</v>
      </c>
      <c r="E7">
        <v>0.875</v>
      </c>
      <c r="F7">
        <v>0.875</v>
      </c>
      <c r="G7">
        <f t="shared" si="1"/>
        <v>0</v>
      </c>
    </row>
    <row r="8" spans="1:7" x14ac:dyDescent="0.2">
      <c r="A8">
        <v>118</v>
      </c>
      <c r="B8">
        <v>0.875</v>
      </c>
      <c r="C8">
        <v>0.17599999999999999</v>
      </c>
      <c r="D8">
        <f t="shared" si="0"/>
        <v>-0.69900000000000007</v>
      </c>
      <c r="E8">
        <v>0.875</v>
      </c>
      <c r="F8">
        <v>0.3</v>
      </c>
      <c r="G8">
        <f t="shared" si="1"/>
        <v>-0.57499999999999996</v>
      </c>
    </row>
    <row r="9" spans="1:7" x14ac:dyDescent="0.2">
      <c r="A9">
        <v>119</v>
      </c>
      <c r="B9">
        <v>1</v>
      </c>
      <c r="C9">
        <v>0.875</v>
      </c>
      <c r="D9">
        <f t="shared" si="0"/>
        <v>-0.125</v>
      </c>
      <c r="E9">
        <v>1</v>
      </c>
      <c r="F9">
        <v>1</v>
      </c>
      <c r="G9">
        <f t="shared" si="1"/>
        <v>0</v>
      </c>
    </row>
    <row r="10" spans="1:7" x14ac:dyDescent="0.2">
      <c r="A10">
        <v>120</v>
      </c>
      <c r="B10">
        <v>1.3</v>
      </c>
      <c r="C10">
        <v>1.3</v>
      </c>
      <c r="D10">
        <f t="shared" si="0"/>
        <v>0</v>
      </c>
      <c r="E10">
        <v>1.3</v>
      </c>
      <c r="F10">
        <v>1.3</v>
      </c>
      <c r="G10">
        <f t="shared" si="1"/>
        <v>0</v>
      </c>
    </row>
    <row r="11" spans="1:7" x14ac:dyDescent="0.2">
      <c r="A11">
        <v>121</v>
      </c>
      <c r="B11">
        <v>0.17599999999999999</v>
      </c>
      <c r="C11">
        <v>0.1</v>
      </c>
      <c r="D11">
        <f t="shared" si="0"/>
        <v>-7.5999999999999984E-2</v>
      </c>
      <c r="E11">
        <v>0.3</v>
      </c>
      <c r="F11">
        <v>0.1</v>
      </c>
      <c r="G11">
        <f t="shared" si="1"/>
        <v>-0.19999999999999998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44A9-E72F-9F47-952B-A4A9F8BAB666}">
  <dimension ref="A1:F21"/>
  <sheetViews>
    <sheetView tabSelected="1" workbookViewId="0">
      <selection activeCell="F1" sqref="F1"/>
    </sheetView>
  </sheetViews>
  <sheetFormatPr baseColWidth="10" defaultRowHeight="16" x14ac:dyDescent="0.2"/>
  <cols>
    <col min="2" max="2" width="17.5" customWidth="1"/>
  </cols>
  <sheetData>
    <row r="1" spans="1:6" x14ac:dyDescent="0.2">
      <c r="A1" t="s">
        <v>0</v>
      </c>
      <c r="B1" t="s">
        <v>14</v>
      </c>
      <c r="C1" t="s">
        <v>19</v>
      </c>
      <c r="D1" t="s">
        <v>15</v>
      </c>
      <c r="E1" t="s">
        <v>16</v>
      </c>
      <c r="F1" t="s">
        <v>27</v>
      </c>
    </row>
    <row r="2" spans="1:6" x14ac:dyDescent="0.2">
      <c r="A2" s="1">
        <v>107</v>
      </c>
      <c r="B2" t="s">
        <v>17</v>
      </c>
      <c r="C2" t="s">
        <v>22</v>
      </c>
      <c r="D2">
        <v>0</v>
      </c>
      <c r="E2">
        <v>1</v>
      </c>
    </row>
    <row r="3" spans="1:6" x14ac:dyDescent="0.2">
      <c r="A3" s="1">
        <v>108</v>
      </c>
      <c r="B3" t="s">
        <v>17</v>
      </c>
      <c r="C3" t="s">
        <v>21</v>
      </c>
      <c r="D3">
        <v>0</v>
      </c>
      <c r="E3">
        <v>1</v>
      </c>
    </row>
    <row r="4" spans="1:6" x14ac:dyDescent="0.2">
      <c r="A4" s="1">
        <v>109</v>
      </c>
      <c r="B4" t="s">
        <v>17</v>
      </c>
      <c r="C4" t="s">
        <v>21</v>
      </c>
      <c r="D4">
        <v>0</v>
      </c>
      <c r="E4">
        <v>1</v>
      </c>
    </row>
    <row r="5" spans="1:6" x14ac:dyDescent="0.2">
      <c r="A5" s="1">
        <v>113</v>
      </c>
      <c r="B5" t="s">
        <v>17</v>
      </c>
      <c r="C5" t="s">
        <v>22</v>
      </c>
      <c r="D5">
        <v>0</v>
      </c>
      <c r="E5">
        <v>3</v>
      </c>
    </row>
    <row r="6" spans="1:6" x14ac:dyDescent="0.2">
      <c r="A6" s="1">
        <v>115</v>
      </c>
      <c r="B6" t="s">
        <v>17</v>
      </c>
      <c r="C6" t="s">
        <v>22</v>
      </c>
      <c r="D6">
        <v>0</v>
      </c>
      <c r="E6">
        <v>1</v>
      </c>
    </row>
    <row r="7" spans="1:6" x14ac:dyDescent="0.2">
      <c r="A7" s="1">
        <v>116</v>
      </c>
      <c r="B7" t="s">
        <v>17</v>
      </c>
      <c r="C7" t="s">
        <v>20</v>
      </c>
      <c r="D7" s="2">
        <v>9</v>
      </c>
      <c r="E7">
        <v>10</v>
      </c>
    </row>
    <row r="8" spans="1:6" x14ac:dyDescent="0.2">
      <c r="A8" s="1">
        <v>118</v>
      </c>
      <c r="B8" t="s">
        <v>17</v>
      </c>
      <c r="C8" t="s">
        <v>20</v>
      </c>
      <c r="D8" s="2">
        <v>11</v>
      </c>
      <c r="E8">
        <v>12</v>
      </c>
    </row>
    <row r="9" spans="1:6" x14ac:dyDescent="0.2">
      <c r="A9" s="1">
        <v>119</v>
      </c>
      <c r="B9" t="s">
        <v>17</v>
      </c>
      <c r="C9" t="s">
        <v>21</v>
      </c>
      <c r="D9" s="2">
        <v>10</v>
      </c>
      <c r="E9">
        <v>10</v>
      </c>
    </row>
    <row r="10" spans="1:6" x14ac:dyDescent="0.2">
      <c r="A10" s="1">
        <v>120</v>
      </c>
      <c r="B10" t="s">
        <v>17</v>
      </c>
      <c r="C10" t="s">
        <v>22</v>
      </c>
      <c r="D10" s="2">
        <v>0</v>
      </c>
      <c r="E10">
        <v>1</v>
      </c>
    </row>
    <row r="11" spans="1:6" x14ac:dyDescent="0.2">
      <c r="A11" s="1">
        <v>121</v>
      </c>
      <c r="B11" t="s">
        <v>17</v>
      </c>
      <c r="C11" t="s">
        <v>24</v>
      </c>
      <c r="D11" s="2">
        <v>12</v>
      </c>
      <c r="E11">
        <v>20</v>
      </c>
    </row>
    <row r="12" spans="1:6" x14ac:dyDescent="0.2">
      <c r="A12" s="1">
        <v>107</v>
      </c>
      <c r="B12" t="s">
        <v>18</v>
      </c>
      <c r="C12" t="s">
        <v>22</v>
      </c>
      <c r="D12">
        <v>0</v>
      </c>
      <c r="E12">
        <v>1</v>
      </c>
    </row>
    <row r="13" spans="1:6" x14ac:dyDescent="0.2">
      <c r="A13" s="1">
        <v>108</v>
      </c>
      <c r="B13" t="s">
        <v>18</v>
      </c>
      <c r="C13" t="s">
        <v>23</v>
      </c>
      <c r="D13">
        <v>13</v>
      </c>
      <c r="E13">
        <v>15</v>
      </c>
    </row>
    <row r="14" spans="1:6" x14ac:dyDescent="0.2">
      <c r="A14" s="1">
        <v>109</v>
      </c>
      <c r="B14" t="s">
        <v>18</v>
      </c>
      <c r="C14" t="s">
        <v>21</v>
      </c>
      <c r="D14">
        <v>0</v>
      </c>
      <c r="E14">
        <v>1</v>
      </c>
    </row>
    <row r="15" spans="1:6" x14ac:dyDescent="0.2">
      <c r="A15" s="1">
        <v>113</v>
      </c>
      <c r="B15" t="s">
        <v>18</v>
      </c>
      <c r="C15" t="s">
        <v>20</v>
      </c>
      <c r="D15">
        <v>10</v>
      </c>
      <c r="E15">
        <v>20</v>
      </c>
    </row>
    <row r="16" spans="1:6" x14ac:dyDescent="0.2">
      <c r="A16" s="1">
        <v>115</v>
      </c>
      <c r="B16" t="s">
        <v>18</v>
      </c>
      <c r="C16" t="s">
        <v>22</v>
      </c>
      <c r="D16">
        <v>0</v>
      </c>
      <c r="E16">
        <v>1</v>
      </c>
    </row>
    <row r="17" spans="1:6" x14ac:dyDescent="0.2">
      <c r="A17" s="1">
        <v>116</v>
      </c>
      <c r="B17" t="s">
        <v>18</v>
      </c>
      <c r="C17" t="s">
        <v>23</v>
      </c>
      <c r="D17">
        <v>8</v>
      </c>
      <c r="E17">
        <v>15</v>
      </c>
    </row>
    <row r="18" spans="1:6" x14ac:dyDescent="0.2">
      <c r="A18" s="1">
        <v>118</v>
      </c>
      <c r="B18" t="s">
        <v>18</v>
      </c>
      <c r="C18" t="s">
        <v>24</v>
      </c>
      <c r="D18">
        <v>5</v>
      </c>
      <c r="E18">
        <v>10</v>
      </c>
    </row>
    <row r="19" spans="1:6" x14ac:dyDescent="0.2">
      <c r="A19" s="1">
        <v>119</v>
      </c>
      <c r="B19" t="s">
        <v>18</v>
      </c>
      <c r="C19" t="s">
        <v>20</v>
      </c>
      <c r="D19">
        <v>2</v>
      </c>
      <c r="E19">
        <v>4</v>
      </c>
    </row>
    <row r="20" spans="1:6" x14ac:dyDescent="0.2">
      <c r="A20" s="1">
        <v>120</v>
      </c>
      <c r="B20" t="s">
        <v>18</v>
      </c>
      <c r="C20" t="s">
        <v>22</v>
      </c>
      <c r="D20">
        <v>0</v>
      </c>
      <c r="E20">
        <v>1</v>
      </c>
    </row>
    <row r="21" spans="1:6" x14ac:dyDescent="0.2">
      <c r="A21" s="1">
        <v>121</v>
      </c>
      <c r="B21" t="s">
        <v>18</v>
      </c>
      <c r="C21" t="s">
        <v>25</v>
      </c>
      <c r="D21">
        <v>20</v>
      </c>
      <c r="E21">
        <v>35</v>
      </c>
      <c r="F21" s="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089E-8CFA-A648-A0C6-59453674926F}">
  <dimension ref="A1:C13"/>
  <sheetViews>
    <sheetView workbookViewId="0">
      <selection activeCell="C13" sqref="C13"/>
    </sheetView>
  </sheetViews>
  <sheetFormatPr baseColWidth="10" defaultRowHeight="16" x14ac:dyDescent="0.2"/>
  <cols>
    <col min="1" max="1" width="42.33203125" customWidth="1"/>
  </cols>
  <sheetData>
    <row r="1" spans="1:3" x14ac:dyDescent="0.2">
      <c r="A1" t="s">
        <v>12</v>
      </c>
      <c r="B1" t="s">
        <v>7</v>
      </c>
      <c r="C1" t="s">
        <v>8</v>
      </c>
    </row>
    <row r="2" spans="1:3" x14ac:dyDescent="0.2">
      <c r="A2" t="s">
        <v>9</v>
      </c>
      <c r="B2">
        <f>AVERAGE(data!D2:D11)</f>
        <v>-0.18000000000000002</v>
      </c>
      <c r="C2">
        <f>AVERAGE(data!G2:G11)</f>
        <v>-0.13750000000000001</v>
      </c>
    </row>
    <row r="3" spans="1:3" x14ac:dyDescent="0.2">
      <c r="A3" t="s">
        <v>10</v>
      </c>
      <c r="B3">
        <f>STDEV(data!D2:D11)</f>
        <v>0.23267812770243601</v>
      </c>
      <c r="C3">
        <f>STDEV(data!G2:G11)</f>
        <v>0.20043355784676156</v>
      </c>
    </row>
    <row r="4" spans="1:3" x14ac:dyDescent="0.2">
      <c r="A4" t="s">
        <v>11</v>
      </c>
      <c r="B4">
        <f>B3/COUNT(data!D2:D11)</f>
        <v>2.32678127702436E-2</v>
      </c>
      <c r="C4">
        <f>C3/COUNT(data!G2:G11)</f>
        <v>2.0043355784676156E-2</v>
      </c>
    </row>
    <row r="10" spans="1:3" x14ac:dyDescent="0.2">
      <c r="A10" t="s">
        <v>13</v>
      </c>
    </row>
    <row r="11" spans="1:3" x14ac:dyDescent="0.2">
      <c r="A11" t="s">
        <v>9</v>
      </c>
      <c r="B11">
        <f>AVERAGE(data!D3,data!D5,data!D7,data!D8,data!D9,data!D11)</f>
        <v>-0.30000000000000004</v>
      </c>
      <c r="C11">
        <f>AVERAGE(data!H3,data!G3,data!H3,data!G5,data!G8,data!G11)</f>
        <v>-0.34375</v>
      </c>
    </row>
    <row r="12" spans="1:3" x14ac:dyDescent="0.2">
      <c r="A12" t="s">
        <v>10</v>
      </c>
      <c r="B12">
        <f>STDEV(data!D11,data!D9,data!D8,data!D7,data!D5,data!D3)</f>
        <v>0.23291715265304097</v>
      </c>
      <c r="C12">
        <f>STDEV(data!G3,data!G5,data!G8,data!G11)</f>
        <v>0.16121285101794255</v>
      </c>
    </row>
    <row r="13" spans="1:3" x14ac:dyDescent="0.2">
      <c r="A13" t="s">
        <v>11</v>
      </c>
      <c r="B13">
        <f>B12/COUNT(data!D11,data!D9,data!D8,data!D8,data!D7,data!D5,data!D3)</f>
        <v>3.3273878950434425E-2</v>
      </c>
      <c r="C13">
        <f>C12/COUNT(data!G11,data!G8,data!G5,data!G3)</f>
        <v>4.0303212754485639E-2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individual_50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Shubhom Bhattacharya</dc:creator>
  <cp:lastModifiedBy>Shubhom Bhattacharya</cp:lastModifiedBy>
  <dcterms:created xsi:type="dcterms:W3CDTF">2024-04-18T18:59:30Z</dcterms:created>
  <dcterms:modified xsi:type="dcterms:W3CDTF">2024-04-18T21:18:09Z</dcterms:modified>
</cp:coreProperties>
</file>