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hida\Dropbox (理化学研究所　セルロース生産研究チーム)\ブラキポディウム倍数体論文\NAR Genomics and Bioinformatics\リバイス1回目\Fig2\v3\"/>
    </mc:Choice>
  </mc:AlternateContent>
  <bookViews>
    <workbookView xWindow="0" yWindow="0" windowWidth="23040" windowHeight="9096" tabRatio="992" firstSheet="1" activeTab="1"/>
  </bookViews>
  <sheets>
    <sheet name="Bd_Bh.up_Bh.p0.0001.log10p.gote" sheetId="1" r:id="rId1"/>
    <sheet name="Bd_Bh.down_Bh.p0.0001.log10p.go" sheetId="3" r:id="rId2"/>
    <sheet name="Bs_Bh.up_Bh.p0.0001.log10p.gote" sheetId="4" r:id="rId3"/>
    <sheet name="Bs_Bh.down_Bh.p0.0001.log10p.go" sheetId="5" r:id="rId4"/>
    <sheet name="Bd_col.up_col.p0.0001.log10p.go" sheetId="6" r:id="rId5"/>
    <sheet name="Bd_col.down_col.p0.0001.log10p." sheetId="7" r:id="rId6"/>
    <sheet name="col_Bh.up_Bh.p0.0001.log10p.got" sheetId="8" r:id="rId7"/>
    <sheet name="col_Bh.down_Bh.p0.0001.log10p.g" sheetId="9" r:id="rId8"/>
    <sheet name="Sheet1" sheetId="2" r:id="rId9"/>
  </sheets>
  <calcPr calcId="162913"/>
</workbook>
</file>

<file path=xl/calcChain.xml><?xml version="1.0" encoding="utf-8"?>
<calcChain xmlns="http://schemas.openxmlformats.org/spreadsheetml/2006/main">
  <c r="K3" i="9" l="1"/>
  <c r="L3" i="9"/>
  <c r="M3" i="9"/>
  <c r="N3" i="9"/>
  <c r="O3" i="9"/>
  <c r="P3" i="9"/>
  <c r="Q3" i="9"/>
  <c r="K4" i="9"/>
  <c r="L4" i="9"/>
  <c r="M4" i="9"/>
  <c r="N4" i="9"/>
  <c r="O4" i="9"/>
  <c r="P4" i="9"/>
  <c r="Q4" i="9"/>
  <c r="K5" i="9"/>
  <c r="L5" i="9"/>
  <c r="M5" i="9"/>
  <c r="N5" i="9"/>
  <c r="O5" i="9"/>
  <c r="P5" i="9"/>
  <c r="Q5" i="9"/>
  <c r="K6" i="9"/>
  <c r="L6" i="9"/>
  <c r="M6" i="9"/>
  <c r="N6" i="9"/>
  <c r="O6" i="9"/>
  <c r="P6" i="9"/>
  <c r="Q6" i="9"/>
  <c r="K7" i="9"/>
  <c r="L7" i="9"/>
  <c r="M7" i="9"/>
  <c r="N7" i="9"/>
  <c r="O7" i="9"/>
  <c r="P7" i="9"/>
  <c r="Q7" i="9"/>
  <c r="K8" i="9"/>
  <c r="L8" i="9"/>
  <c r="M8" i="9"/>
  <c r="N8" i="9"/>
  <c r="O8" i="9"/>
  <c r="P8" i="9"/>
  <c r="Q8" i="9"/>
  <c r="K9" i="9"/>
  <c r="L9" i="9"/>
  <c r="M9" i="9"/>
  <c r="N9" i="9"/>
  <c r="O9" i="9"/>
  <c r="P9" i="9"/>
  <c r="Q9" i="9"/>
  <c r="K10" i="9"/>
  <c r="L10" i="9"/>
  <c r="M10" i="9"/>
  <c r="N10" i="9"/>
  <c r="O10" i="9"/>
  <c r="P10" i="9"/>
  <c r="Q10" i="9"/>
  <c r="Q2" i="9"/>
  <c r="P2" i="9"/>
  <c r="O2" i="9"/>
  <c r="N2" i="9"/>
  <c r="M2" i="9"/>
  <c r="L2" i="9"/>
  <c r="K2" i="9"/>
  <c r="K3" i="8"/>
  <c r="L3" i="8"/>
  <c r="M3" i="8"/>
  <c r="N3" i="8"/>
  <c r="O3" i="8"/>
  <c r="P3" i="8"/>
  <c r="Q3" i="8"/>
  <c r="K4" i="8"/>
  <c r="L4" i="8"/>
  <c r="M4" i="8"/>
  <c r="N4" i="8"/>
  <c r="O4" i="8"/>
  <c r="P4" i="8"/>
  <c r="Q4" i="8"/>
  <c r="K5" i="8"/>
  <c r="L5" i="8"/>
  <c r="M5" i="8"/>
  <c r="N5" i="8"/>
  <c r="O5" i="8"/>
  <c r="P5" i="8"/>
  <c r="Q5" i="8"/>
  <c r="K6" i="8"/>
  <c r="L6" i="8"/>
  <c r="M6" i="8"/>
  <c r="N6" i="8"/>
  <c r="O6" i="8"/>
  <c r="P6" i="8"/>
  <c r="Q6" i="8"/>
  <c r="K7" i="8"/>
  <c r="L7" i="8"/>
  <c r="M7" i="8"/>
  <c r="N7" i="8"/>
  <c r="O7" i="8"/>
  <c r="P7" i="8"/>
  <c r="Q7" i="8"/>
  <c r="K8" i="8"/>
  <c r="L8" i="8"/>
  <c r="M8" i="8"/>
  <c r="N8" i="8"/>
  <c r="O8" i="8"/>
  <c r="P8" i="8"/>
  <c r="Q8" i="8"/>
  <c r="K9" i="8"/>
  <c r="L9" i="8"/>
  <c r="M9" i="8"/>
  <c r="N9" i="8"/>
  <c r="O9" i="8"/>
  <c r="P9" i="8"/>
  <c r="Q9" i="8"/>
  <c r="K10" i="8"/>
  <c r="L10" i="8"/>
  <c r="M10" i="8"/>
  <c r="N10" i="8"/>
  <c r="O10" i="8"/>
  <c r="P10" i="8"/>
  <c r="Q10" i="8"/>
  <c r="K11" i="8"/>
  <c r="L11" i="8"/>
  <c r="M11" i="8"/>
  <c r="N11" i="8"/>
  <c r="O11" i="8"/>
  <c r="P11" i="8"/>
  <c r="Q11" i="8"/>
  <c r="K12" i="8"/>
  <c r="L12" i="8"/>
  <c r="M12" i="8"/>
  <c r="N12" i="8"/>
  <c r="O12" i="8"/>
  <c r="P12" i="8"/>
  <c r="Q12" i="8"/>
  <c r="K13" i="8"/>
  <c r="L13" i="8"/>
  <c r="M13" i="8"/>
  <c r="N13" i="8"/>
  <c r="O13" i="8"/>
  <c r="P13" i="8"/>
  <c r="Q13" i="8"/>
  <c r="K14" i="8"/>
  <c r="L14" i="8"/>
  <c r="M14" i="8"/>
  <c r="N14" i="8"/>
  <c r="O14" i="8"/>
  <c r="P14" i="8"/>
  <c r="Q14" i="8"/>
  <c r="K15" i="8"/>
  <c r="L15" i="8"/>
  <c r="M15" i="8"/>
  <c r="N15" i="8"/>
  <c r="O15" i="8"/>
  <c r="P15" i="8"/>
  <c r="Q15" i="8"/>
  <c r="K16" i="8"/>
  <c r="L16" i="8"/>
  <c r="M16" i="8"/>
  <c r="N16" i="8"/>
  <c r="O16" i="8"/>
  <c r="P16" i="8"/>
  <c r="Q16" i="8"/>
  <c r="K17" i="8"/>
  <c r="L17" i="8"/>
  <c r="M17" i="8"/>
  <c r="N17" i="8"/>
  <c r="O17" i="8"/>
  <c r="P17" i="8"/>
  <c r="Q17" i="8"/>
  <c r="Q2" i="8"/>
  <c r="P2" i="8"/>
  <c r="O2" i="8"/>
  <c r="N2" i="8"/>
  <c r="M2" i="8"/>
  <c r="L2" i="8"/>
  <c r="K2" i="8"/>
  <c r="K3" i="7"/>
  <c r="L3" i="7"/>
  <c r="M3" i="7"/>
  <c r="N3" i="7"/>
  <c r="O3" i="7"/>
  <c r="P3" i="7"/>
  <c r="Q3" i="7"/>
  <c r="K4" i="7"/>
  <c r="L4" i="7"/>
  <c r="M4" i="7"/>
  <c r="N4" i="7"/>
  <c r="O4" i="7"/>
  <c r="P4" i="7"/>
  <c r="Q4" i="7"/>
  <c r="K5" i="7"/>
  <c r="L5" i="7"/>
  <c r="M5" i="7"/>
  <c r="N5" i="7"/>
  <c r="O5" i="7"/>
  <c r="P5" i="7"/>
  <c r="Q5" i="7"/>
  <c r="K6" i="7"/>
  <c r="L6" i="7"/>
  <c r="M6" i="7"/>
  <c r="N6" i="7"/>
  <c r="O6" i="7"/>
  <c r="P6" i="7"/>
  <c r="Q6" i="7"/>
  <c r="K7" i="7"/>
  <c r="L7" i="7"/>
  <c r="M7" i="7"/>
  <c r="N7" i="7"/>
  <c r="O7" i="7"/>
  <c r="P7" i="7"/>
  <c r="Q7" i="7"/>
  <c r="K8" i="7"/>
  <c r="L8" i="7"/>
  <c r="M8" i="7"/>
  <c r="N8" i="7"/>
  <c r="O8" i="7"/>
  <c r="P8" i="7"/>
  <c r="Q8" i="7"/>
  <c r="K9" i="7"/>
  <c r="L9" i="7"/>
  <c r="M9" i="7"/>
  <c r="N9" i="7"/>
  <c r="O9" i="7"/>
  <c r="P9" i="7"/>
  <c r="Q9" i="7"/>
  <c r="K10" i="7"/>
  <c r="L10" i="7"/>
  <c r="M10" i="7"/>
  <c r="N10" i="7"/>
  <c r="O10" i="7"/>
  <c r="P10" i="7"/>
  <c r="Q10" i="7"/>
  <c r="K11" i="7"/>
  <c r="L11" i="7"/>
  <c r="M11" i="7"/>
  <c r="N11" i="7"/>
  <c r="O11" i="7"/>
  <c r="P11" i="7"/>
  <c r="Q11" i="7"/>
  <c r="Q2" i="7"/>
  <c r="P2" i="7"/>
  <c r="O2" i="7"/>
  <c r="N2" i="7"/>
  <c r="M2" i="7"/>
  <c r="L2" i="7"/>
  <c r="K2" i="7"/>
  <c r="K3" i="6"/>
  <c r="L3" i="6"/>
  <c r="M3" i="6"/>
  <c r="N3" i="6"/>
  <c r="O3" i="6"/>
  <c r="P3" i="6"/>
  <c r="Q3" i="6"/>
  <c r="K4" i="6"/>
  <c r="L4" i="6"/>
  <c r="M4" i="6"/>
  <c r="N4" i="6"/>
  <c r="O4" i="6"/>
  <c r="P4" i="6"/>
  <c r="Q4" i="6"/>
  <c r="K5" i="6"/>
  <c r="L5" i="6"/>
  <c r="M5" i="6"/>
  <c r="N5" i="6"/>
  <c r="O5" i="6"/>
  <c r="P5" i="6"/>
  <c r="Q5" i="6"/>
  <c r="K6" i="6"/>
  <c r="L6" i="6"/>
  <c r="M6" i="6"/>
  <c r="N6" i="6"/>
  <c r="O6" i="6"/>
  <c r="P6" i="6"/>
  <c r="Q6" i="6"/>
  <c r="K7" i="6"/>
  <c r="L7" i="6"/>
  <c r="M7" i="6"/>
  <c r="N7" i="6"/>
  <c r="O7" i="6"/>
  <c r="P7" i="6"/>
  <c r="Q7" i="6"/>
  <c r="K8" i="6"/>
  <c r="L8" i="6"/>
  <c r="M8" i="6"/>
  <c r="N8" i="6"/>
  <c r="O8" i="6"/>
  <c r="P8" i="6"/>
  <c r="Q8" i="6"/>
  <c r="K9" i="6"/>
  <c r="L9" i="6"/>
  <c r="M9" i="6"/>
  <c r="N9" i="6"/>
  <c r="O9" i="6"/>
  <c r="P9" i="6"/>
  <c r="Q9" i="6"/>
  <c r="Q2" i="6"/>
  <c r="P2" i="6"/>
  <c r="O2" i="6"/>
  <c r="N2" i="6"/>
  <c r="M2" i="6"/>
  <c r="L2" i="6"/>
  <c r="K2" i="6"/>
  <c r="K3" i="5"/>
  <c r="L3" i="5"/>
  <c r="M3" i="5"/>
  <c r="N3" i="5"/>
  <c r="O3" i="5"/>
  <c r="P3" i="5"/>
  <c r="Q3" i="5"/>
  <c r="K4" i="5"/>
  <c r="L4" i="5"/>
  <c r="M4" i="5"/>
  <c r="N4" i="5"/>
  <c r="O4" i="5"/>
  <c r="P4" i="5"/>
  <c r="Q4" i="5"/>
  <c r="K5" i="5"/>
  <c r="L5" i="5"/>
  <c r="M5" i="5"/>
  <c r="N5" i="5"/>
  <c r="O5" i="5"/>
  <c r="P5" i="5"/>
  <c r="Q5" i="5"/>
  <c r="K6" i="5"/>
  <c r="L6" i="5"/>
  <c r="M6" i="5"/>
  <c r="N6" i="5"/>
  <c r="O6" i="5"/>
  <c r="P6" i="5"/>
  <c r="Q6" i="5"/>
  <c r="K7" i="5"/>
  <c r="L7" i="5"/>
  <c r="M7" i="5"/>
  <c r="N7" i="5"/>
  <c r="O7" i="5"/>
  <c r="P7" i="5"/>
  <c r="Q7" i="5"/>
  <c r="K8" i="5"/>
  <c r="L8" i="5"/>
  <c r="M8" i="5"/>
  <c r="N8" i="5"/>
  <c r="O8" i="5"/>
  <c r="P8" i="5"/>
  <c r="Q8" i="5"/>
  <c r="K9" i="5"/>
  <c r="L9" i="5"/>
  <c r="M9" i="5"/>
  <c r="N9" i="5"/>
  <c r="O9" i="5"/>
  <c r="P9" i="5"/>
  <c r="Q9" i="5"/>
  <c r="K10" i="5"/>
  <c r="L10" i="5"/>
  <c r="M10" i="5"/>
  <c r="N10" i="5"/>
  <c r="O10" i="5"/>
  <c r="P10" i="5"/>
  <c r="Q10" i="5"/>
  <c r="K11" i="5"/>
  <c r="L11" i="5"/>
  <c r="M11" i="5"/>
  <c r="N11" i="5"/>
  <c r="O11" i="5"/>
  <c r="P11" i="5"/>
  <c r="Q11" i="5"/>
  <c r="K12" i="5"/>
  <c r="L12" i="5"/>
  <c r="M12" i="5"/>
  <c r="N12" i="5"/>
  <c r="O12" i="5"/>
  <c r="P12" i="5"/>
  <c r="Q12" i="5"/>
  <c r="K13" i="5"/>
  <c r="L13" i="5"/>
  <c r="M13" i="5"/>
  <c r="N13" i="5"/>
  <c r="O13" i="5"/>
  <c r="P13" i="5"/>
  <c r="Q13" i="5"/>
  <c r="K14" i="5"/>
  <c r="L14" i="5"/>
  <c r="M14" i="5"/>
  <c r="N14" i="5"/>
  <c r="O14" i="5"/>
  <c r="P14" i="5"/>
  <c r="Q14" i="5"/>
  <c r="K15" i="5"/>
  <c r="L15" i="5"/>
  <c r="M15" i="5"/>
  <c r="N15" i="5"/>
  <c r="O15" i="5"/>
  <c r="P15" i="5"/>
  <c r="Q15" i="5"/>
  <c r="K16" i="5"/>
  <c r="L16" i="5"/>
  <c r="M16" i="5"/>
  <c r="N16" i="5"/>
  <c r="O16" i="5"/>
  <c r="P16" i="5"/>
  <c r="Q16" i="5"/>
  <c r="K17" i="5"/>
  <c r="L17" i="5"/>
  <c r="M17" i="5"/>
  <c r="N17" i="5"/>
  <c r="O17" i="5"/>
  <c r="P17" i="5"/>
  <c r="Q17" i="5"/>
  <c r="Q2" i="5"/>
  <c r="P2" i="5"/>
  <c r="O2" i="5"/>
  <c r="N2" i="5"/>
  <c r="M2" i="5"/>
  <c r="L2" i="5"/>
  <c r="K2" i="5"/>
  <c r="K3" i="4"/>
  <c r="L3" i="4"/>
  <c r="M3" i="4"/>
  <c r="N3" i="4"/>
  <c r="O3" i="4"/>
  <c r="P3" i="4"/>
  <c r="Q3" i="4"/>
  <c r="K4" i="4"/>
  <c r="L4" i="4"/>
  <c r="M4" i="4"/>
  <c r="N4" i="4"/>
  <c r="O4" i="4"/>
  <c r="P4" i="4"/>
  <c r="Q4" i="4"/>
  <c r="K5" i="4"/>
  <c r="L5" i="4"/>
  <c r="M5" i="4"/>
  <c r="N5" i="4"/>
  <c r="O5" i="4"/>
  <c r="P5" i="4"/>
  <c r="Q5" i="4"/>
  <c r="K6" i="4"/>
  <c r="L6" i="4"/>
  <c r="M6" i="4"/>
  <c r="N6" i="4"/>
  <c r="O6" i="4"/>
  <c r="P6" i="4"/>
  <c r="Q6" i="4"/>
  <c r="K7" i="4"/>
  <c r="L7" i="4"/>
  <c r="M7" i="4"/>
  <c r="N7" i="4"/>
  <c r="O7" i="4"/>
  <c r="P7" i="4"/>
  <c r="Q7" i="4"/>
  <c r="K8" i="4"/>
  <c r="L8" i="4"/>
  <c r="M8" i="4"/>
  <c r="N8" i="4"/>
  <c r="O8" i="4"/>
  <c r="P8" i="4"/>
  <c r="Q8" i="4"/>
  <c r="K9" i="4"/>
  <c r="L9" i="4"/>
  <c r="M9" i="4"/>
  <c r="N9" i="4"/>
  <c r="O9" i="4"/>
  <c r="P9" i="4"/>
  <c r="Q9" i="4"/>
  <c r="K10" i="4"/>
  <c r="L10" i="4"/>
  <c r="M10" i="4"/>
  <c r="N10" i="4"/>
  <c r="O10" i="4"/>
  <c r="P10" i="4"/>
  <c r="Q10" i="4"/>
  <c r="K11" i="4"/>
  <c r="L11" i="4"/>
  <c r="M11" i="4"/>
  <c r="N11" i="4"/>
  <c r="O11" i="4"/>
  <c r="P11" i="4"/>
  <c r="Q11" i="4"/>
  <c r="Q2" i="4"/>
  <c r="P2" i="4"/>
  <c r="O2" i="4"/>
  <c r="N2" i="4"/>
  <c r="M2" i="4"/>
  <c r="L2" i="4"/>
  <c r="K2" i="4"/>
  <c r="K3" i="3"/>
  <c r="L3" i="3"/>
  <c r="M3" i="3"/>
  <c r="N3" i="3"/>
  <c r="O3" i="3"/>
  <c r="P3" i="3"/>
  <c r="Q3" i="3"/>
  <c r="K4" i="3"/>
  <c r="L4" i="3"/>
  <c r="M4" i="3"/>
  <c r="N4" i="3"/>
  <c r="O4" i="3"/>
  <c r="P4" i="3"/>
  <c r="Q4" i="3"/>
  <c r="K5" i="3"/>
  <c r="L5" i="3"/>
  <c r="M5" i="3"/>
  <c r="N5" i="3"/>
  <c r="O5" i="3"/>
  <c r="P5" i="3"/>
  <c r="Q5" i="3"/>
  <c r="K6" i="3"/>
  <c r="L6" i="3"/>
  <c r="M6" i="3"/>
  <c r="N6" i="3"/>
  <c r="O6" i="3"/>
  <c r="P6" i="3"/>
  <c r="Q6" i="3"/>
  <c r="K7" i="3"/>
  <c r="L7" i="3"/>
  <c r="M7" i="3"/>
  <c r="N7" i="3"/>
  <c r="O7" i="3"/>
  <c r="P7" i="3"/>
  <c r="Q7" i="3"/>
  <c r="K8" i="3"/>
  <c r="L8" i="3"/>
  <c r="M8" i="3"/>
  <c r="N8" i="3"/>
  <c r="O8" i="3"/>
  <c r="P8" i="3"/>
  <c r="Q8" i="3"/>
  <c r="K9" i="3"/>
  <c r="L9" i="3"/>
  <c r="M9" i="3"/>
  <c r="N9" i="3"/>
  <c r="O9" i="3"/>
  <c r="P9" i="3"/>
  <c r="Q9" i="3"/>
  <c r="K10" i="3"/>
  <c r="L10" i="3"/>
  <c r="M10" i="3"/>
  <c r="N10" i="3"/>
  <c r="O10" i="3"/>
  <c r="P10" i="3"/>
  <c r="Q10" i="3"/>
  <c r="K11" i="3"/>
  <c r="L11" i="3"/>
  <c r="M11" i="3"/>
  <c r="N11" i="3"/>
  <c r="O11" i="3"/>
  <c r="P11" i="3"/>
  <c r="Q11" i="3"/>
  <c r="K12" i="3"/>
  <c r="L12" i="3"/>
  <c r="M12" i="3"/>
  <c r="N12" i="3"/>
  <c r="O12" i="3"/>
  <c r="P12" i="3"/>
  <c r="Q12" i="3"/>
  <c r="K13" i="3"/>
  <c r="L13" i="3"/>
  <c r="M13" i="3"/>
  <c r="N13" i="3"/>
  <c r="O13" i="3"/>
  <c r="P13" i="3"/>
  <c r="Q13" i="3"/>
  <c r="K14" i="3"/>
  <c r="L14" i="3"/>
  <c r="M14" i="3"/>
  <c r="N14" i="3"/>
  <c r="O14" i="3"/>
  <c r="P14" i="3"/>
  <c r="Q14" i="3"/>
  <c r="Q2" i="3"/>
  <c r="P2" i="3"/>
  <c r="O2" i="3"/>
  <c r="N2" i="3"/>
  <c r="M2" i="3"/>
  <c r="L2" i="3"/>
  <c r="K2" i="3"/>
  <c r="K3" i="1"/>
  <c r="L3" i="1"/>
  <c r="M3" i="1"/>
  <c r="N3" i="1"/>
  <c r="O3" i="1"/>
  <c r="P3" i="1"/>
  <c r="Q3" i="1"/>
  <c r="K4" i="1"/>
  <c r="L4" i="1"/>
  <c r="M4" i="1"/>
  <c r="N4" i="1"/>
  <c r="O4" i="1"/>
  <c r="P4" i="1"/>
  <c r="Q4" i="1"/>
  <c r="K5" i="1"/>
  <c r="L5" i="1"/>
  <c r="M5" i="1"/>
  <c r="N5" i="1"/>
  <c r="O5" i="1"/>
  <c r="P5" i="1"/>
  <c r="Q5" i="1"/>
  <c r="K6" i="1"/>
  <c r="L6" i="1"/>
  <c r="M6" i="1"/>
  <c r="N6" i="1"/>
  <c r="O6" i="1"/>
  <c r="P6" i="1"/>
  <c r="Q6" i="1"/>
  <c r="K7" i="1"/>
  <c r="L7" i="1"/>
  <c r="M7" i="1"/>
  <c r="N7" i="1"/>
  <c r="O7" i="1"/>
  <c r="P7" i="1"/>
  <c r="Q7" i="1"/>
  <c r="K8" i="1"/>
  <c r="L8" i="1"/>
  <c r="M8" i="1"/>
  <c r="N8" i="1"/>
  <c r="O8" i="1"/>
  <c r="P8" i="1"/>
  <c r="Q8" i="1"/>
  <c r="K9" i="1"/>
  <c r="L9" i="1"/>
  <c r="M9" i="1"/>
  <c r="N9" i="1"/>
  <c r="O9" i="1"/>
  <c r="P9" i="1"/>
  <c r="Q9" i="1"/>
  <c r="Q2" i="1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<sst xmlns="http://schemas.openxmlformats.org/spreadsheetml/2006/main" count="588" uniqueCount="131">
  <si>
    <t>goid</t>
  </si>
  <si>
    <t>goterm</t>
  </si>
  <si>
    <t>GO:0008272</t>
  </si>
  <si>
    <t>sulfate transport</t>
  </si>
  <si>
    <t>GO:0015698</t>
  </si>
  <si>
    <t>inorganic anion transport</t>
  </si>
  <si>
    <t>GO:0072348</t>
  </si>
  <si>
    <t>sulfur compound transport</t>
  </si>
  <si>
    <t>GO:0009628</t>
  </si>
  <si>
    <t>response to abiotic stimulus</t>
  </si>
  <si>
    <t>GO:0006820</t>
  </si>
  <si>
    <t>anion transport</t>
  </si>
  <si>
    <t>GO:0006520</t>
  </si>
  <si>
    <t>cellular amino acid metabolic process</t>
  </si>
  <si>
    <t>GO:0019748</t>
  </si>
  <si>
    <t>secondary metabolic process</t>
  </si>
  <si>
    <t>GO:0055085</t>
  </si>
  <si>
    <t>transmembrane transport</t>
  </si>
  <si>
    <t>cell death</t>
  </si>
  <si>
    <t>GO:0008219</t>
  </si>
  <si>
    <t>cellular amide metabolic process</t>
  </si>
  <si>
    <t>GO:0043603</t>
  </si>
  <si>
    <t>programmed cell death</t>
  </si>
  <si>
    <t>GO:0012501</t>
  </si>
  <si>
    <t>photosynthetic electron transport chain</t>
  </si>
  <si>
    <t>GO:0009767</t>
  </si>
  <si>
    <t>amide biosynthetic process</t>
  </si>
  <si>
    <t>GO:0043604</t>
  </si>
  <si>
    <t>peptide metabolic process</t>
  </si>
  <si>
    <t>GO:0006518</t>
  </si>
  <si>
    <t>oxidation-reduction process</t>
  </si>
  <si>
    <t>GO:0055114</t>
  </si>
  <si>
    <t>peptide biosynthetic process</t>
  </si>
  <si>
    <t>GO:0043043</t>
  </si>
  <si>
    <t>electron transport chain</t>
  </si>
  <si>
    <t>GO:0022900</t>
  </si>
  <si>
    <t>apoptotic process</t>
  </si>
  <si>
    <t>GO:0006915</t>
  </si>
  <si>
    <t>cellular process</t>
  </si>
  <si>
    <t>GO:0009987</t>
  </si>
  <si>
    <t>translation</t>
  </si>
  <si>
    <t>GO:0006412</t>
  </si>
  <si>
    <t>photosynthesis, light reaction</t>
  </si>
  <si>
    <t>GO:0019684</t>
  </si>
  <si>
    <t>photosynthesis</t>
  </si>
  <si>
    <t>GO:0015979</t>
  </si>
  <si>
    <t>microtubule-based process</t>
  </si>
  <si>
    <t>GO:0007017</t>
  </si>
  <si>
    <t>mRNA polyadenylation</t>
  </si>
  <si>
    <t>GO:0006378</t>
  </si>
  <si>
    <t>ncRNA metabolic process</t>
  </si>
  <si>
    <t>GO:0034660</t>
  </si>
  <si>
    <t>cellular component organization or biogenesis</t>
  </si>
  <si>
    <t>GO:0071840</t>
  </si>
  <si>
    <t>RNA polyadenylation</t>
  </si>
  <si>
    <t>GO:0043631</t>
  </si>
  <si>
    <t>photosynthesis, light harvesting</t>
  </si>
  <si>
    <t>GO:0009765</t>
  </si>
  <si>
    <t>rRNA methylation</t>
  </si>
  <si>
    <t>GO:0031167</t>
  </si>
  <si>
    <t>cellular component organization</t>
  </si>
  <si>
    <t>GO:0016043</t>
  </si>
  <si>
    <t>nucleotide metabolic process</t>
  </si>
  <si>
    <t>GO:0009117</t>
  </si>
  <si>
    <t>alpha-amino acid metabolic process</t>
  </si>
  <si>
    <t>GO:1901605</t>
  </si>
  <si>
    <t>small molecule metabolic process</t>
  </si>
  <si>
    <t>GO:0044281</t>
  </si>
  <si>
    <t>response to biotic stimulus</t>
  </si>
  <si>
    <t>GO:0009607</t>
  </si>
  <si>
    <t>generation of precursor metabolites and energy</t>
  </si>
  <si>
    <t>GO:0006091</t>
  </si>
  <si>
    <t>response to stimulus</t>
  </si>
  <si>
    <t>GO:0050896</t>
  </si>
  <si>
    <t>catabolic process</t>
  </si>
  <si>
    <t>GO:0009056</t>
  </si>
  <si>
    <t>response to endogenous stimulus</t>
  </si>
  <si>
    <t>GO:0009719</t>
  </si>
  <si>
    <t>glutamine family amino acid biosynthetic process</t>
  </si>
  <si>
    <t>GO:0009084</t>
  </si>
  <si>
    <t>photosynthetic electron transport in photosystem II</t>
  </si>
  <si>
    <t>GO:0009772</t>
  </si>
  <si>
    <t>carbohydrate metabolic process</t>
  </si>
  <si>
    <t>GO:0005975</t>
  </si>
  <si>
    <t>carbon fixation</t>
  </si>
  <si>
    <t>GO:0015977</t>
  </si>
  <si>
    <t>lipid metabolic process</t>
  </si>
  <si>
    <t>GO:0006629</t>
  </si>
  <si>
    <t>macromolecule modification</t>
  </si>
  <si>
    <t>GO:0043412</t>
  </si>
  <si>
    <t>phosphate-containing compound metabolic process</t>
  </si>
  <si>
    <t>GO:0006796</t>
  </si>
  <si>
    <t>phosphorus metabolic process</t>
  </si>
  <si>
    <t>GO:0006793</t>
  </si>
  <si>
    <t>phosphorylation</t>
  </si>
  <si>
    <t>GO:0016310</t>
  </si>
  <si>
    <t>localization</t>
  </si>
  <si>
    <t>GO:0051179</t>
  </si>
  <si>
    <t>organic acid metabolic process</t>
  </si>
  <si>
    <t>GO:0006082</t>
  </si>
  <si>
    <t>cellular protein modification process</t>
  </si>
  <si>
    <t>GO:0006464</t>
  </si>
  <si>
    <t>carboxylic acid metabolic process</t>
  </si>
  <si>
    <t>GO:0019752</t>
  </si>
  <si>
    <t>oxoacid metabolic process</t>
  </si>
  <si>
    <t>GO:0043436</t>
  </si>
  <si>
    <t>glycerolipid metabolic process</t>
  </si>
  <si>
    <t>GO:0046486</t>
  </si>
  <si>
    <t>protein modification process</t>
  </si>
  <si>
    <t>GO:0036211</t>
  </si>
  <si>
    <t>protein phosphorylation</t>
  </si>
  <si>
    <t>GO:0006468</t>
  </si>
  <si>
    <t>x</t>
  </si>
  <si>
    <t>Bd_Bh_down</t>
    <phoneticPr fontId="18"/>
  </si>
  <si>
    <t>Bd_Bh_up</t>
    <phoneticPr fontId="18"/>
  </si>
  <si>
    <t>Bs_Bh_up</t>
    <phoneticPr fontId="18"/>
  </si>
  <si>
    <t>Bs_Bh_down</t>
    <phoneticPr fontId="18"/>
  </si>
  <si>
    <t>Bd_col_up</t>
    <phoneticPr fontId="18"/>
  </si>
  <si>
    <t>Bd_col_down</t>
    <phoneticPr fontId="18"/>
  </si>
  <si>
    <t>col_Bh_up</t>
    <phoneticPr fontId="18"/>
  </si>
  <si>
    <t>col_Bh_down</t>
    <phoneticPr fontId="18"/>
  </si>
  <si>
    <t>photosynthetic electron transport…</t>
    <phoneticPr fontId="18"/>
  </si>
  <si>
    <t>cellular component organization or…</t>
    <phoneticPr fontId="18"/>
  </si>
  <si>
    <t>photosynthetic electron transport…</t>
    <phoneticPr fontId="18"/>
  </si>
  <si>
    <t>generation of precursor metabolites…</t>
    <phoneticPr fontId="18"/>
  </si>
  <si>
    <t>photosynthetic electron transport…</t>
    <phoneticPr fontId="18"/>
  </si>
  <si>
    <t xml:space="preserve">photosynthetic electron transport in... </t>
    <phoneticPr fontId="18"/>
  </si>
  <si>
    <t>generation of precursor metabolites…</t>
    <phoneticPr fontId="18"/>
  </si>
  <si>
    <t>glutamine family amino acid…</t>
    <phoneticPr fontId="18"/>
  </si>
  <si>
    <t>goid</t>
    <phoneticPr fontId="18"/>
  </si>
  <si>
    <t>goid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</si>
</sst>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;;;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6" fontId="21" fillId="33" borderId="10" xfId="0" applyNumberFormat="1" applyFont="1" applyFill="1" applyBorder="1">
      <alignment vertical="center"/>
    </xf>
    <xf numFmtId="0" fontId="19" fillId="33" borderId="0" xfId="0" applyFont="1" applyFill="1">
      <alignment vertical="center"/>
    </xf>
    <xf numFmtId="20" fontId="21" fillId="33" borderId="0" xfId="0" applyNumberFormat="1" applyFont="1" applyFill="1" applyAlignment="1"/>
    <xf numFmtId="20" fontId="21" fillId="33" borderId="0" xfId="0" applyNumberFormat="1" applyFont="1" applyFill="1" applyAlignment="1">
      <alignment horizontal="center"/>
    </xf>
    <xf numFmtId="0" fontId="0" fillId="33" borderId="0" xfId="0" applyFill="1">
      <alignment vertical="center"/>
    </xf>
    <xf numFmtId="0" fontId="21" fillId="0" borderId="0" xfId="0" applyFont="1">
      <alignment vertical="center"/>
    </xf>
    <xf numFmtId="0" fontId="21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A10"/>
  <sheetViews>
    <sheetView workbookViewId="0">
      <selection sqref="A1:XFD1048576"/>
    </sheetView>
  </sheetViews>
  <sheetFormatPr defaultRowHeight="13.2" x14ac:dyDescent="0.45"/>
  <cols>
    <col min="1" max="1" width="8.796875" style="1"/>
    <col min="2" max="17" width="5" style="1" customWidth="1"/>
    <col min="18" max="18" width="8.796875" style="1"/>
    <col min="19" max="19" width="8.3984375" style="1" bestFit="1" customWidth="1"/>
    <col min="20" max="20" width="23.5" style="1" customWidth="1"/>
    <col min="21" max="26" width="4" style="1" customWidth="1"/>
    <col min="27" max="16384" width="8.796875" style="1"/>
  </cols>
  <sheetData>
    <row r="1" spans="1:27" x14ac:dyDescent="0.2">
      <c r="A1" s="1" t="s">
        <v>130</v>
      </c>
      <c r="B1" s="1" t="s">
        <v>1</v>
      </c>
      <c r="C1" s="1">
        <v>10</v>
      </c>
      <c r="D1" s="1">
        <v>14</v>
      </c>
      <c r="E1" s="1">
        <v>18</v>
      </c>
      <c r="F1" s="1">
        <v>22</v>
      </c>
      <c r="G1" s="1">
        <v>2</v>
      </c>
      <c r="H1" s="1">
        <v>6</v>
      </c>
      <c r="J1" s="1" t="s">
        <v>114</v>
      </c>
      <c r="K1" s="2" t="s">
        <v>1</v>
      </c>
      <c r="L1" s="2">
        <v>10</v>
      </c>
      <c r="M1" s="2">
        <v>14</v>
      </c>
      <c r="N1" s="2">
        <v>18</v>
      </c>
      <c r="O1" s="2">
        <v>22</v>
      </c>
      <c r="P1" s="2">
        <v>2</v>
      </c>
      <c r="Q1" s="2">
        <v>6</v>
      </c>
      <c r="S1" s="4"/>
      <c r="T1" s="4"/>
      <c r="U1" s="5">
        <v>0.41666666666666669</v>
      </c>
      <c r="V1" s="5">
        <v>0.58333333333333337</v>
      </c>
      <c r="W1" s="5">
        <v>0.75</v>
      </c>
      <c r="X1" s="5">
        <v>0.91666666666666663</v>
      </c>
      <c r="Y1" s="5">
        <v>8.3333333333333329E-2</v>
      </c>
      <c r="Z1" s="5">
        <v>0.25</v>
      </c>
      <c r="AA1" s="4"/>
    </row>
    <row r="2" spans="1:27" ht="9.6" customHeight="1" x14ac:dyDescent="0.45">
      <c r="A2" s="1" t="s">
        <v>2</v>
      </c>
      <c r="B2" s="1" t="s">
        <v>3</v>
      </c>
      <c r="C2" s="1">
        <v>0</v>
      </c>
      <c r="D2" s="1">
        <v>0</v>
      </c>
      <c r="E2" s="1">
        <v>4.7823110141957503</v>
      </c>
      <c r="F2" s="1">
        <v>4.8956388710625403</v>
      </c>
      <c r="G2" s="1">
        <v>6.05740860061477</v>
      </c>
      <c r="H2" s="1">
        <v>4.3788572287189798</v>
      </c>
      <c r="J2" s="1" t="s">
        <v>2</v>
      </c>
      <c r="K2" s="2" t="str">
        <f>VLOOKUP($J2, $A$2:$H$33, 2, FALSE)</f>
        <v>sulfate transport</v>
      </c>
      <c r="L2" s="2">
        <f>VLOOKUP($J2, $A$2:$H$33, 3, FALSE)</f>
        <v>0</v>
      </c>
      <c r="M2" s="2">
        <f>VLOOKUP($J2, $A$2:$H$33, 4, FALSE)</f>
        <v>0</v>
      </c>
      <c r="N2" s="2">
        <f>VLOOKUP($J2, $A$2:$H$33, 5, FALSE)</f>
        <v>4.7823110141957503</v>
      </c>
      <c r="O2" s="2">
        <f>VLOOKUP($J2, $A$2:$H$33, 6, FALSE)</f>
        <v>4.8956388710625403</v>
      </c>
      <c r="P2" s="2">
        <f>VLOOKUP($J2, $A$2:$H$33, 7, FALSE)</f>
        <v>6.05740860061477</v>
      </c>
      <c r="Q2" s="2">
        <f>VLOOKUP($J2, $A$2:$H$33, 8, FALSE)</f>
        <v>4.3788572287189798</v>
      </c>
      <c r="S2" s="4" t="s">
        <v>2</v>
      </c>
      <c r="T2" s="4" t="s">
        <v>3</v>
      </c>
      <c r="U2" s="3">
        <v>0</v>
      </c>
      <c r="V2" s="3">
        <v>0</v>
      </c>
      <c r="W2" s="3">
        <v>4.7823110141957503</v>
      </c>
      <c r="X2" s="3">
        <v>4.8956388710625403</v>
      </c>
      <c r="Y2" s="3">
        <v>6.05740860061477</v>
      </c>
      <c r="Z2" s="3">
        <v>4.3788572287189798</v>
      </c>
      <c r="AA2" s="4"/>
    </row>
    <row r="3" spans="1:27" ht="9.6" customHeight="1" x14ac:dyDescent="0.45">
      <c r="A3" s="1" t="s">
        <v>4</v>
      </c>
      <c r="B3" s="1" t="s">
        <v>5</v>
      </c>
      <c r="C3" s="1">
        <v>0</v>
      </c>
      <c r="D3" s="1">
        <v>0</v>
      </c>
      <c r="E3" s="1">
        <v>0</v>
      </c>
      <c r="F3" s="1">
        <v>0</v>
      </c>
      <c r="G3" s="1">
        <v>4.0205250785132103</v>
      </c>
      <c r="H3" s="1">
        <v>0</v>
      </c>
      <c r="J3" s="1" t="s">
        <v>6</v>
      </c>
      <c r="K3" s="2" t="str">
        <f t="shared" ref="K3:K9" si="0">VLOOKUP($J3, $A$2:$H$33, 2, FALSE)</f>
        <v>sulfur compound transport</v>
      </c>
      <c r="L3" s="2">
        <f t="shared" ref="L3:L9" si="1">VLOOKUP($J3, $A$2:$H$33, 3, FALSE)</f>
        <v>0</v>
      </c>
      <c r="M3" s="2">
        <f t="shared" ref="M3:M9" si="2">VLOOKUP($J3, $A$2:$H$33, 4, FALSE)</f>
        <v>0</v>
      </c>
      <c r="N3" s="2">
        <f t="shared" ref="N3:N9" si="3">VLOOKUP($J3, $A$2:$H$33, 5, FALSE)</f>
        <v>4.7823110141957503</v>
      </c>
      <c r="O3" s="2">
        <f t="shared" ref="O3:O9" si="4">VLOOKUP($J3, $A$2:$H$33, 6, FALSE)</f>
        <v>4.8956388710625403</v>
      </c>
      <c r="P3" s="2">
        <f t="shared" ref="P3:P9" si="5">VLOOKUP($J3, $A$2:$H$33, 7, FALSE)</f>
        <v>6.05740860061477</v>
      </c>
      <c r="Q3" s="2">
        <f t="shared" ref="Q3:Q9" si="6">VLOOKUP($J3, $A$2:$H$33, 8, FALSE)</f>
        <v>4.3788572287189798</v>
      </c>
      <c r="S3" s="4" t="s">
        <v>6</v>
      </c>
      <c r="T3" s="4" t="s">
        <v>7</v>
      </c>
      <c r="U3" s="3">
        <v>0</v>
      </c>
      <c r="V3" s="3">
        <v>0</v>
      </c>
      <c r="W3" s="3">
        <v>4.7823110141957503</v>
      </c>
      <c r="X3" s="3">
        <v>4.8956388710625403</v>
      </c>
      <c r="Y3" s="3">
        <v>6.05740860061477</v>
      </c>
      <c r="Z3" s="3">
        <v>4.3788572287189798</v>
      </c>
      <c r="AA3" s="4"/>
    </row>
    <row r="4" spans="1:27" ht="9.6" customHeight="1" x14ac:dyDescent="0.45">
      <c r="A4" s="1" t="s">
        <v>6</v>
      </c>
      <c r="B4" s="1" t="s">
        <v>7</v>
      </c>
      <c r="C4" s="1">
        <v>0</v>
      </c>
      <c r="D4" s="1">
        <v>0</v>
      </c>
      <c r="E4" s="1">
        <v>4.7823110141957503</v>
      </c>
      <c r="F4" s="1">
        <v>4.8956388710625403</v>
      </c>
      <c r="G4" s="1">
        <v>6.05740860061477</v>
      </c>
      <c r="H4" s="1">
        <v>4.3788572287189798</v>
      </c>
      <c r="J4" s="1" t="s">
        <v>8</v>
      </c>
      <c r="K4" s="2" t="str">
        <f t="shared" si="0"/>
        <v>response to abiotic stimulus</v>
      </c>
      <c r="L4" s="2">
        <f t="shared" si="1"/>
        <v>0</v>
      </c>
      <c r="M4" s="2">
        <f t="shared" si="2"/>
        <v>4.7347038858732198</v>
      </c>
      <c r="N4" s="2">
        <f t="shared" si="3"/>
        <v>0</v>
      </c>
      <c r="O4" s="2">
        <f t="shared" si="4"/>
        <v>0</v>
      </c>
      <c r="P4" s="2">
        <f t="shared" si="5"/>
        <v>0</v>
      </c>
      <c r="Q4" s="2">
        <f t="shared" si="6"/>
        <v>0</v>
      </c>
      <c r="S4" s="4" t="s">
        <v>8</v>
      </c>
      <c r="T4" s="4" t="s">
        <v>9</v>
      </c>
      <c r="U4" s="3">
        <v>0</v>
      </c>
      <c r="V4" s="3">
        <v>4.7347038858732198</v>
      </c>
      <c r="W4" s="3">
        <v>0</v>
      </c>
      <c r="X4" s="3">
        <v>0</v>
      </c>
      <c r="Y4" s="3">
        <v>0</v>
      </c>
      <c r="Z4" s="3">
        <v>0</v>
      </c>
      <c r="AA4" s="4"/>
    </row>
    <row r="5" spans="1:27" ht="9.6" customHeight="1" x14ac:dyDescent="0.45">
      <c r="A5" s="1" t="s">
        <v>8</v>
      </c>
      <c r="B5" s="1" t="s">
        <v>9</v>
      </c>
      <c r="C5" s="1">
        <v>0</v>
      </c>
      <c r="D5" s="1">
        <v>4.7347038858732198</v>
      </c>
      <c r="E5" s="1">
        <v>0</v>
      </c>
      <c r="F5" s="1">
        <v>0</v>
      </c>
      <c r="G5" s="1">
        <v>0</v>
      </c>
      <c r="H5" s="1">
        <v>0</v>
      </c>
      <c r="J5" s="1" t="s">
        <v>12</v>
      </c>
      <c r="K5" s="2" t="str">
        <f t="shared" si="0"/>
        <v>cellular amino acid metabolic process</v>
      </c>
      <c r="L5" s="2">
        <f t="shared" si="1"/>
        <v>0</v>
      </c>
      <c r="M5" s="2">
        <f t="shared" si="2"/>
        <v>0</v>
      </c>
      <c r="N5" s="2">
        <f t="shared" si="3"/>
        <v>0</v>
      </c>
      <c r="O5" s="2">
        <f t="shared" si="4"/>
        <v>0</v>
      </c>
      <c r="P5" s="2">
        <f t="shared" si="5"/>
        <v>5.1877293691980801</v>
      </c>
      <c r="Q5" s="2">
        <f t="shared" si="6"/>
        <v>4.3620560609499197</v>
      </c>
      <c r="S5" s="4" t="s">
        <v>12</v>
      </c>
      <c r="T5" s="4" t="s">
        <v>13</v>
      </c>
      <c r="U5" s="3">
        <v>0</v>
      </c>
      <c r="V5" s="3">
        <v>0</v>
      </c>
      <c r="W5" s="3">
        <v>0</v>
      </c>
      <c r="X5" s="3">
        <v>0</v>
      </c>
      <c r="Y5" s="3">
        <v>5.1877293691980801</v>
      </c>
      <c r="Z5" s="3">
        <v>4.3620560609499197</v>
      </c>
      <c r="AA5" s="4"/>
    </row>
    <row r="6" spans="1:27" ht="9.6" customHeight="1" x14ac:dyDescent="0.45">
      <c r="A6" s="1" t="s">
        <v>10</v>
      </c>
      <c r="B6" s="1" t="s">
        <v>11</v>
      </c>
      <c r="C6" s="1">
        <v>0</v>
      </c>
      <c r="D6" s="1">
        <v>0</v>
      </c>
      <c r="E6" s="1">
        <v>0</v>
      </c>
      <c r="F6" s="1">
        <v>0</v>
      </c>
      <c r="G6" s="1">
        <v>4.7009298802587596</v>
      </c>
      <c r="H6" s="1">
        <v>0</v>
      </c>
      <c r="J6" s="1" t="s">
        <v>4</v>
      </c>
      <c r="K6" s="2" t="str">
        <f t="shared" si="0"/>
        <v>inorganic anion transport</v>
      </c>
      <c r="L6" s="2">
        <f t="shared" si="1"/>
        <v>0</v>
      </c>
      <c r="M6" s="2">
        <f t="shared" si="2"/>
        <v>0</v>
      </c>
      <c r="N6" s="2">
        <f t="shared" si="3"/>
        <v>0</v>
      </c>
      <c r="O6" s="2">
        <f t="shared" si="4"/>
        <v>0</v>
      </c>
      <c r="P6" s="2">
        <f t="shared" si="5"/>
        <v>4.0205250785132103</v>
      </c>
      <c r="Q6" s="2">
        <f t="shared" si="6"/>
        <v>0</v>
      </c>
      <c r="S6" s="4" t="s">
        <v>4</v>
      </c>
      <c r="T6" s="4" t="s">
        <v>5</v>
      </c>
      <c r="U6" s="3">
        <v>0</v>
      </c>
      <c r="V6" s="3">
        <v>0</v>
      </c>
      <c r="W6" s="3">
        <v>0</v>
      </c>
      <c r="X6" s="3">
        <v>0</v>
      </c>
      <c r="Y6" s="3">
        <v>4.0205250785132103</v>
      </c>
      <c r="Z6" s="3">
        <v>0</v>
      </c>
      <c r="AA6" s="4"/>
    </row>
    <row r="7" spans="1:27" ht="9.6" customHeight="1" x14ac:dyDescent="0.45">
      <c r="A7" s="1" t="s">
        <v>12</v>
      </c>
      <c r="B7" s="1" t="s">
        <v>13</v>
      </c>
      <c r="C7" s="1">
        <v>0</v>
      </c>
      <c r="D7" s="1">
        <v>0</v>
      </c>
      <c r="E7" s="1">
        <v>0</v>
      </c>
      <c r="F7" s="1">
        <v>0</v>
      </c>
      <c r="G7" s="1">
        <v>5.1877293691980801</v>
      </c>
      <c r="H7" s="1">
        <v>4.3620560609499197</v>
      </c>
      <c r="J7" s="1" t="s">
        <v>14</v>
      </c>
      <c r="K7" s="2" t="str">
        <f t="shared" si="0"/>
        <v>secondary metabolic process</v>
      </c>
      <c r="L7" s="2">
        <f t="shared" si="1"/>
        <v>0</v>
      </c>
      <c r="M7" s="2">
        <f t="shared" si="2"/>
        <v>0</v>
      </c>
      <c r="N7" s="2">
        <f t="shared" si="3"/>
        <v>0</v>
      </c>
      <c r="O7" s="2">
        <f t="shared" si="4"/>
        <v>0</v>
      </c>
      <c r="P7" s="2">
        <f t="shared" si="5"/>
        <v>4.3010378007794898</v>
      </c>
      <c r="Q7" s="2">
        <f t="shared" si="6"/>
        <v>0</v>
      </c>
      <c r="S7" s="4" t="s">
        <v>14</v>
      </c>
      <c r="T7" s="4" t="s">
        <v>15</v>
      </c>
      <c r="U7" s="3">
        <v>0</v>
      </c>
      <c r="V7" s="3">
        <v>0</v>
      </c>
      <c r="W7" s="3">
        <v>0</v>
      </c>
      <c r="X7" s="3">
        <v>0</v>
      </c>
      <c r="Y7" s="3">
        <v>4.3010378007794898</v>
      </c>
      <c r="Z7" s="3">
        <v>0</v>
      </c>
      <c r="AA7" s="4"/>
    </row>
    <row r="8" spans="1:27" ht="9.6" customHeight="1" x14ac:dyDescent="0.45">
      <c r="A8" s="1" t="s">
        <v>14</v>
      </c>
      <c r="B8" s="1" t="s">
        <v>15</v>
      </c>
      <c r="C8" s="1">
        <v>0</v>
      </c>
      <c r="D8" s="1">
        <v>0</v>
      </c>
      <c r="E8" s="1">
        <v>0</v>
      </c>
      <c r="F8" s="1">
        <v>0</v>
      </c>
      <c r="G8" s="1">
        <v>4.3010378007794898</v>
      </c>
      <c r="H8" s="1">
        <v>0</v>
      </c>
      <c r="J8" s="1" t="s">
        <v>10</v>
      </c>
      <c r="K8" s="2" t="str">
        <f t="shared" si="0"/>
        <v>anion transport</v>
      </c>
      <c r="L8" s="2">
        <f t="shared" si="1"/>
        <v>0</v>
      </c>
      <c r="M8" s="2">
        <f t="shared" si="2"/>
        <v>0</v>
      </c>
      <c r="N8" s="2">
        <f t="shared" si="3"/>
        <v>0</v>
      </c>
      <c r="O8" s="2">
        <f t="shared" si="4"/>
        <v>0</v>
      </c>
      <c r="P8" s="2">
        <f t="shared" si="5"/>
        <v>4.7009298802587596</v>
      </c>
      <c r="Q8" s="2">
        <f t="shared" si="6"/>
        <v>0</v>
      </c>
      <c r="S8" s="4" t="s">
        <v>10</v>
      </c>
      <c r="T8" s="4" t="s">
        <v>11</v>
      </c>
      <c r="U8" s="3">
        <v>0</v>
      </c>
      <c r="V8" s="3">
        <v>0</v>
      </c>
      <c r="W8" s="3">
        <v>0</v>
      </c>
      <c r="X8" s="3">
        <v>0</v>
      </c>
      <c r="Y8" s="3">
        <v>4.7009298802587596</v>
      </c>
      <c r="Z8" s="3">
        <v>0</v>
      </c>
      <c r="AA8" s="4"/>
    </row>
    <row r="9" spans="1:27" ht="9.6" customHeight="1" x14ac:dyDescent="0.45">
      <c r="A9" s="1" t="s">
        <v>16</v>
      </c>
      <c r="B9" s="1" t="s">
        <v>17</v>
      </c>
      <c r="C9" s="1">
        <v>0</v>
      </c>
      <c r="D9" s="1">
        <v>0</v>
      </c>
      <c r="E9" s="1">
        <v>0</v>
      </c>
      <c r="F9" s="1">
        <v>0</v>
      </c>
      <c r="G9" s="1">
        <v>5.2800395814291399</v>
      </c>
      <c r="H9" s="1">
        <v>0</v>
      </c>
      <c r="J9" s="1" t="s">
        <v>16</v>
      </c>
      <c r="K9" s="2" t="str">
        <f t="shared" si="0"/>
        <v>transmembrane transport</v>
      </c>
      <c r="L9" s="2">
        <f t="shared" si="1"/>
        <v>0</v>
      </c>
      <c r="M9" s="2">
        <f t="shared" si="2"/>
        <v>0</v>
      </c>
      <c r="N9" s="2">
        <f t="shared" si="3"/>
        <v>0</v>
      </c>
      <c r="O9" s="2">
        <f t="shared" si="4"/>
        <v>0</v>
      </c>
      <c r="P9" s="2">
        <f t="shared" si="5"/>
        <v>5.2800395814291399</v>
      </c>
      <c r="Q9" s="2">
        <f t="shared" si="6"/>
        <v>0</v>
      </c>
      <c r="S9" s="4" t="s">
        <v>16</v>
      </c>
      <c r="T9" s="4" t="s">
        <v>17</v>
      </c>
      <c r="U9" s="3">
        <v>0</v>
      </c>
      <c r="V9" s="3">
        <v>0</v>
      </c>
      <c r="W9" s="3">
        <v>0</v>
      </c>
      <c r="X9" s="3">
        <v>0</v>
      </c>
      <c r="Y9" s="3">
        <v>5.2800395814291399</v>
      </c>
      <c r="Z9" s="3">
        <v>0</v>
      </c>
      <c r="AA9" s="4"/>
    </row>
    <row r="10" spans="1:27" ht="12" customHeight="1" x14ac:dyDescent="0.45">
      <c r="S10" s="4"/>
      <c r="T10" s="4"/>
      <c r="U10" s="4"/>
      <c r="V10" s="4"/>
      <c r="W10" s="4"/>
      <c r="X10" s="4"/>
      <c r="Y10" s="4"/>
      <c r="Z10" s="4"/>
      <c r="AA10" s="4"/>
    </row>
  </sheetData>
  <phoneticPr fontId="18"/>
  <conditionalFormatting sqref="U2:Z9">
    <cfRule type="colorScale" priority="1">
      <colorScale>
        <cfvo type="num" val="0"/>
        <cfvo type="num" val="5"/>
        <cfvo type="num" val="10"/>
        <color theme="1"/>
        <color rgb="FFFF0066"/>
        <color rgb="FFFFFF00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A15"/>
  <sheetViews>
    <sheetView tabSelected="1" workbookViewId="0">
      <selection activeCell="K36" sqref="K36"/>
    </sheetView>
  </sheetViews>
  <sheetFormatPr defaultRowHeight="10.199999999999999" x14ac:dyDescent="0.45"/>
  <cols>
    <col min="1" max="1" width="8.796875" style="8"/>
    <col min="2" max="17" width="3.796875" style="8" customWidth="1"/>
    <col min="18" max="18" width="8.796875" style="8"/>
    <col min="19" max="19" width="8.3984375" style="8" bestFit="1" customWidth="1"/>
    <col min="20" max="20" width="23.5" style="8" customWidth="1"/>
    <col min="21" max="26" width="4" style="8" customWidth="1"/>
    <col min="27" max="16384" width="8.796875" style="8"/>
  </cols>
  <sheetData>
    <row r="1" spans="1:27" x14ac:dyDescent="0.2">
      <c r="A1" s="8" t="s">
        <v>0</v>
      </c>
      <c r="B1" s="8" t="s">
        <v>1</v>
      </c>
      <c r="C1" s="8">
        <v>10</v>
      </c>
      <c r="D1" s="8">
        <v>14</v>
      </c>
      <c r="E1" s="8">
        <v>18</v>
      </c>
      <c r="F1" s="8">
        <v>22</v>
      </c>
      <c r="G1" s="8">
        <v>2</v>
      </c>
      <c r="H1" s="8">
        <v>6</v>
      </c>
      <c r="J1" s="8" t="s">
        <v>113</v>
      </c>
      <c r="K1" s="8" t="s">
        <v>1</v>
      </c>
      <c r="L1" s="8">
        <v>10</v>
      </c>
      <c r="M1" s="8">
        <v>14</v>
      </c>
      <c r="N1" s="8">
        <v>18</v>
      </c>
      <c r="O1" s="8">
        <v>22</v>
      </c>
      <c r="P1" s="8">
        <v>2</v>
      </c>
      <c r="Q1" s="8">
        <v>6</v>
      </c>
      <c r="S1" s="9"/>
      <c r="T1" s="9"/>
      <c r="U1" s="6">
        <v>0.41666666666666669</v>
      </c>
      <c r="V1" s="6">
        <v>0.58333333333333337</v>
      </c>
      <c r="W1" s="6">
        <v>0.75</v>
      </c>
      <c r="X1" s="6">
        <v>0.91666666666666663</v>
      </c>
      <c r="Y1" s="6">
        <v>8.3333333333333329E-2</v>
      </c>
      <c r="Z1" s="6">
        <v>0.25</v>
      </c>
      <c r="AA1" s="9"/>
    </row>
    <row r="2" spans="1:27" ht="9.6" customHeight="1" x14ac:dyDescent="0.45">
      <c r="A2" s="8" t="s">
        <v>43</v>
      </c>
      <c r="B2" s="8" t="s">
        <v>42</v>
      </c>
      <c r="C2" s="8">
        <v>0</v>
      </c>
      <c r="D2" s="8">
        <v>0</v>
      </c>
      <c r="E2" s="8">
        <v>0</v>
      </c>
      <c r="F2" s="8">
        <v>0</v>
      </c>
      <c r="G2" s="8">
        <v>4.4423762675555603</v>
      </c>
      <c r="H2" s="8">
        <v>0</v>
      </c>
      <c r="J2" s="8" t="s">
        <v>19</v>
      </c>
      <c r="K2" s="8" t="str">
        <f>VLOOKUP($J2, $A$2:$H$33, 2, FALSE)</f>
        <v>cell death</v>
      </c>
      <c r="L2" s="8">
        <f>VLOOKUP($J2, $A$2:$H$33, 3, FALSE)</f>
        <v>21.703204346255902</v>
      </c>
      <c r="M2" s="8">
        <f>VLOOKUP($J2, $A$2:$H$33, 4, FALSE)</f>
        <v>24.142879328012501</v>
      </c>
      <c r="N2" s="8">
        <f>VLOOKUP($J2, $A$2:$H$33, 5, FALSE)</f>
        <v>23.193797858064901</v>
      </c>
      <c r="O2" s="8">
        <f>VLOOKUP($J2, $A$2:$H$33, 6, FALSE)</f>
        <v>27.8653900328685</v>
      </c>
      <c r="P2" s="8">
        <f>VLOOKUP($J2, $A$2:$H$33, 7, FALSE)</f>
        <v>29.409432573342102</v>
      </c>
      <c r="Q2" s="8">
        <f>VLOOKUP($J2, $A$2:$H$33, 8, FALSE)</f>
        <v>24.374959206050502</v>
      </c>
      <c r="S2" s="9" t="s">
        <v>19</v>
      </c>
      <c r="T2" s="9" t="s">
        <v>18</v>
      </c>
      <c r="U2" s="3">
        <v>21.703204346255902</v>
      </c>
      <c r="V2" s="3">
        <v>24.142879328012501</v>
      </c>
      <c r="W2" s="3">
        <v>23.193797858064901</v>
      </c>
      <c r="X2" s="3">
        <v>27.8653900328685</v>
      </c>
      <c r="Y2" s="3">
        <v>29.409432573342102</v>
      </c>
      <c r="Z2" s="3">
        <v>24.374959206050502</v>
      </c>
      <c r="AA2" s="9"/>
    </row>
    <row r="3" spans="1:27" ht="9.6" customHeight="1" x14ac:dyDescent="0.45">
      <c r="A3" s="8" t="s">
        <v>41</v>
      </c>
      <c r="B3" s="8" t="s">
        <v>40</v>
      </c>
      <c r="C3" s="8">
        <v>0</v>
      </c>
      <c r="D3" s="8">
        <v>4.5048461120057004</v>
      </c>
      <c r="E3" s="8">
        <v>0</v>
      </c>
      <c r="F3" s="8">
        <v>0</v>
      </c>
      <c r="G3" s="8">
        <v>0</v>
      </c>
      <c r="H3" s="8">
        <v>0</v>
      </c>
      <c r="J3" s="8" t="s">
        <v>37</v>
      </c>
      <c r="K3" s="8" t="str">
        <f t="shared" ref="K3:K14" si="0">VLOOKUP($J3, $A$2:$H$33, 2, FALSE)</f>
        <v>apoptotic process</v>
      </c>
      <c r="L3" s="8">
        <f t="shared" ref="L3:L14" si="1">VLOOKUP($J3, $A$2:$H$33, 3, FALSE)</f>
        <v>26.4391659531634</v>
      </c>
      <c r="M3" s="8">
        <f t="shared" ref="M3:M14" si="2">VLOOKUP($J3, $A$2:$H$33, 4, FALSE)</f>
        <v>29.824708260484599</v>
      </c>
      <c r="N3" s="8">
        <f t="shared" ref="N3:N14" si="3">VLOOKUP($J3, $A$2:$H$33, 5, FALSE)</f>
        <v>26.613933130683598</v>
      </c>
      <c r="O3" s="8">
        <f t="shared" ref="O3:O14" si="4">VLOOKUP($J3, $A$2:$H$33, 6, FALSE)</f>
        <v>31.174274720748599</v>
      </c>
      <c r="P3" s="8">
        <f t="shared" ref="P3:P14" si="5">VLOOKUP($J3, $A$2:$H$33, 7, FALSE)</f>
        <v>34.240809295561597</v>
      </c>
      <c r="Q3" s="8">
        <f t="shared" ref="Q3:Q14" si="6">VLOOKUP($J3, $A$2:$H$33, 8, FALSE)</f>
        <v>25.9005640564767</v>
      </c>
      <c r="S3" s="9" t="s">
        <v>37</v>
      </c>
      <c r="T3" s="9" t="s">
        <v>36</v>
      </c>
      <c r="U3" s="3">
        <v>26.4391659531634</v>
      </c>
      <c r="V3" s="3">
        <v>29.824708260484599</v>
      </c>
      <c r="W3" s="3">
        <v>26.613933130683598</v>
      </c>
      <c r="X3" s="3">
        <v>31.174274720748599</v>
      </c>
      <c r="Y3" s="3">
        <v>34.240809295561597</v>
      </c>
      <c r="Z3" s="3">
        <v>25.9005640564767</v>
      </c>
      <c r="AA3" s="9"/>
    </row>
    <row r="4" spans="1:27" ht="9.6" customHeight="1" x14ac:dyDescent="0.45">
      <c r="A4" s="8" t="s">
        <v>39</v>
      </c>
      <c r="B4" s="8" t="s">
        <v>38</v>
      </c>
      <c r="C4" s="8">
        <v>0</v>
      </c>
      <c r="D4" s="8">
        <v>4.31958648669199</v>
      </c>
      <c r="E4" s="8">
        <v>0</v>
      </c>
      <c r="F4" s="8">
        <v>0</v>
      </c>
      <c r="G4" s="8">
        <v>0</v>
      </c>
      <c r="H4" s="8">
        <v>0</v>
      </c>
      <c r="J4" s="8" t="s">
        <v>23</v>
      </c>
      <c r="K4" s="8" t="str">
        <f t="shared" si="0"/>
        <v>programmed cell death</v>
      </c>
      <c r="L4" s="8">
        <f t="shared" si="1"/>
        <v>26.739771018465699</v>
      </c>
      <c r="M4" s="8">
        <f t="shared" si="2"/>
        <v>29.5165868038853</v>
      </c>
      <c r="N4" s="8">
        <f t="shared" si="3"/>
        <v>26.323237632646499</v>
      </c>
      <c r="O4" s="8">
        <f t="shared" si="4"/>
        <v>31.5065353813321</v>
      </c>
      <c r="P4" s="8">
        <f t="shared" si="5"/>
        <v>34.597185597602</v>
      </c>
      <c r="Q4" s="8">
        <f t="shared" si="6"/>
        <v>26.1679901582832</v>
      </c>
      <c r="S4" s="9" t="s">
        <v>23</v>
      </c>
      <c r="T4" s="9" t="s">
        <v>22</v>
      </c>
      <c r="U4" s="3">
        <v>26.739771018465699</v>
      </c>
      <c r="V4" s="3">
        <v>29.5165868038853</v>
      </c>
      <c r="W4" s="3">
        <v>26.323237632646499</v>
      </c>
      <c r="X4" s="3">
        <v>31.5065353813321</v>
      </c>
      <c r="Y4" s="3">
        <v>34.597185597602</v>
      </c>
      <c r="Z4" s="3">
        <v>26.1679901582832</v>
      </c>
      <c r="AA4" s="9"/>
    </row>
    <row r="5" spans="1:27" ht="9.6" customHeight="1" x14ac:dyDescent="0.45">
      <c r="A5" s="8" t="s">
        <v>37</v>
      </c>
      <c r="B5" s="8" t="s">
        <v>36</v>
      </c>
      <c r="C5" s="8">
        <v>26.4391659531634</v>
      </c>
      <c r="D5" s="8">
        <v>29.824708260484599</v>
      </c>
      <c r="E5" s="8">
        <v>26.613933130683598</v>
      </c>
      <c r="F5" s="8">
        <v>31.174274720748599</v>
      </c>
      <c r="G5" s="8">
        <v>34.240809295561597</v>
      </c>
      <c r="H5" s="8">
        <v>25.9005640564767</v>
      </c>
      <c r="J5" s="8" t="s">
        <v>25</v>
      </c>
      <c r="K5" s="8" t="str">
        <f t="shared" si="0"/>
        <v>photosynthetic electron transport chain</v>
      </c>
      <c r="L5" s="8">
        <f t="shared" si="1"/>
        <v>7.1808308014598703</v>
      </c>
      <c r="M5" s="8">
        <f t="shared" si="2"/>
        <v>5.2437677096886004</v>
      </c>
      <c r="N5" s="8">
        <f t="shared" si="3"/>
        <v>5.1181492366025099</v>
      </c>
      <c r="O5" s="8">
        <f t="shared" si="4"/>
        <v>5.2491082637124098</v>
      </c>
      <c r="P5" s="8">
        <f t="shared" si="5"/>
        <v>4.4364345461429604</v>
      </c>
      <c r="Q5" s="8">
        <f t="shared" si="6"/>
        <v>5.6142936448880398</v>
      </c>
      <c r="S5" s="9" t="s">
        <v>25</v>
      </c>
      <c r="T5" s="9" t="s">
        <v>121</v>
      </c>
      <c r="U5" s="3">
        <v>7.1808308014598703</v>
      </c>
      <c r="V5" s="3">
        <v>5.2437677096886004</v>
      </c>
      <c r="W5" s="3">
        <v>5.1181492366025099</v>
      </c>
      <c r="X5" s="3">
        <v>5.2491082637124098</v>
      </c>
      <c r="Y5" s="3">
        <v>4.4364345461429604</v>
      </c>
      <c r="Z5" s="3">
        <v>5.6142936448880398</v>
      </c>
      <c r="AA5" s="9"/>
    </row>
    <row r="6" spans="1:27" ht="9.6" customHeight="1" x14ac:dyDescent="0.45">
      <c r="A6" s="8" t="s">
        <v>35</v>
      </c>
      <c r="B6" s="8" t="s">
        <v>34</v>
      </c>
      <c r="C6" s="8">
        <v>5.2562460431917897</v>
      </c>
      <c r="D6" s="8">
        <v>4.42402327895278</v>
      </c>
      <c r="E6" s="8">
        <v>0</v>
      </c>
      <c r="F6" s="8">
        <v>0</v>
      </c>
      <c r="G6" s="8">
        <v>0</v>
      </c>
      <c r="H6" s="8">
        <v>0</v>
      </c>
      <c r="J6" s="8" t="s">
        <v>35</v>
      </c>
      <c r="K6" s="8" t="str">
        <f t="shared" si="0"/>
        <v>electron transport chain</v>
      </c>
      <c r="L6" s="8">
        <f t="shared" si="1"/>
        <v>5.2562460431917897</v>
      </c>
      <c r="M6" s="8">
        <f t="shared" si="2"/>
        <v>4.42402327895278</v>
      </c>
      <c r="N6" s="8">
        <f t="shared" si="3"/>
        <v>0</v>
      </c>
      <c r="O6" s="8">
        <f t="shared" si="4"/>
        <v>0</v>
      </c>
      <c r="P6" s="8">
        <f t="shared" si="5"/>
        <v>0</v>
      </c>
      <c r="Q6" s="8">
        <f t="shared" si="6"/>
        <v>0</v>
      </c>
      <c r="S6" s="9" t="s">
        <v>35</v>
      </c>
      <c r="T6" s="9" t="s">
        <v>34</v>
      </c>
      <c r="U6" s="3">
        <v>5.2562460431917897</v>
      </c>
      <c r="V6" s="3">
        <v>4.42402327895278</v>
      </c>
      <c r="W6" s="3">
        <v>0</v>
      </c>
      <c r="X6" s="3">
        <v>0</v>
      </c>
      <c r="Y6" s="3">
        <v>0</v>
      </c>
      <c r="Z6" s="3">
        <v>0</v>
      </c>
      <c r="AA6" s="9"/>
    </row>
    <row r="7" spans="1:27" ht="9.6" customHeight="1" x14ac:dyDescent="0.45">
      <c r="A7" s="8" t="s">
        <v>33</v>
      </c>
      <c r="B7" s="8" t="s">
        <v>32</v>
      </c>
      <c r="C7" s="8">
        <v>0</v>
      </c>
      <c r="D7" s="8">
        <v>4.3874689180622504</v>
      </c>
      <c r="E7" s="8">
        <v>0</v>
      </c>
      <c r="F7" s="8">
        <v>0</v>
      </c>
      <c r="G7" s="8">
        <v>0</v>
      </c>
      <c r="H7" s="8">
        <v>0</v>
      </c>
      <c r="J7" s="8" t="s">
        <v>39</v>
      </c>
      <c r="K7" s="8" t="str">
        <f t="shared" si="0"/>
        <v>cellular process</v>
      </c>
      <c r="L7" s="8">
        <f t="shared" si="1"/>
        <v>0</v>
      </c>
      <c r="M7" s="8">
        <f t="shared" si="2"/>
        <v>4.31958648669199</v>
      </c>
      <c r="N7" s="8">
        <f t="shared" si="3"/>
        <v>0</v>
      </c>
      <c r="O7" s="8">
        <f t="shared" si="4"/>
        <v>0</v>
      </c>
      <c r="P7" s="8">
        <f t="shared" si="5"/>
        <v>0</v>
      </c>
      <c r="Q7" s="8">
        <f t="shared" si="6"/>
        <v>0</v>
      </c>
      <c r="S7" s="9" t="s">
        <v>39</v>
      </c>
      <c r="T7" s="9" t="s">
        <v>38</v>
      </c>
      <c r="U7" s="3">
        <v>0</v>
      </c>
      <c r="V7" s="3">
        <v>4.31958648669199</v>
      </c>
      <c r="W7" s="3">
        <v>0</v>
      </c>
      <c r="X7" s="3">
        <v>0</v>
      </c>
      <c r="Y7" s="3">
        <v>0</v>
      </c>
      <c r="Z7" s="3">
        <v>0</v>
      </c>
      <c r="AA7" s="9"/>
    </row>
    <row r="8" spans="1:27" ht="9.6" customHeight="1" x14ac:dyDescent="0.45">
      <c r="A8" s="8" t="s">
        <v>31</v>
      </c>
      <c r="B8" s="8" t="s">
        <v>30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4.6307679577178797</v>
      </c>
      <c r="J8" s="8" t="s">
        <v>27</v>
      </c>
      <c r="K8" s="8" t="str">
        <f t="shared" si="0"/>
        <v>amide biosynthetic process</v>
      </c>
      <c r="L8" s="8">
        <f t="shared" si="1"/>
        <v>0</v>
      </c>
      <c r="M8" s="8">
        <f t="shared" si="2"/>
        <v>4.2543445829927196</v>
      </c>
      <c r="N8" s="8">
        <f t="shared" si="3"/>
        <v>0</v>
      </c>
      <c r="O8" s="8">
        <f t="shared" si="4"/>
        <v>0</v>
      </c>
      <c r="P8" s="8">
        <f t="shared" si="5"/>
        <v>0</v>
      </c>
      <c r="Q8" s="8">
        <f t="shared" si="6"/>
        <v>0</v>
      </c>
      <c r="S8" s="9" t="s">
        <v>27</v>
      </c>
      <c r="T8" s="9" t="s">
        <v>26</v>
      </c>
      <c r="U8" s="3">
        <v>0</v>
      </c>
      <c r="V8" s="3">
        <v>4.2543445829927196</v>
      </c>
      <c r="W8" s="3">
        <v>0</v>
      </c>
      <c r="X8" s="3">
        <v>0</v>
      </c>
      <c r="Y8" s="3">
        <v>0</v>
      </c>
      <c r="Z8" s="3">
        <v>0</v>
      </c>
      <c r="AA8" s="9"/>
    </row>
    <row r="9" spans="1:27" ht="9.6" customHeight="1" x14ac:dyDescent="0.45">
      <c r="A9" s="8" t="s">
        <v>29</v>
      </c>
      <c r="B9" s="8" t="s">
        <v>28</v>
      </c>
      <c r="C9" s="8">
        <v>0</v>
      </c>
      <c r="D9" s="8">
        <v>4.3772288068546699</v>
      </c>
      <c r="E9" s="8">
        <v>0</v>
      </c>
      <c r="F9" s="8">
        <v>0</v>
      </c>
      <c r="G9" s="8">
        <v>0</v>
      </c>
      <c r="H9" s="8">
        <v>0</v>
      </c>
      <c r="J9" s="8" t="s">
        <v>21</v>
      </c>
      <c r="K9" s="8" t="str">
        <f t="shared" si="0"/>
        <v>cellular amide metabolic process</v>
      </c>
      <c r="L9" s="8">
        <f t="shared" si="1"/>
        <v>0</v>
      </c>
      <c r="M9" s="8">
        <f t="shared" si="2"/>
        <v>4.28226379438052</v>
      </c>
      <c r="N9" s="8">
        <f t="shared" si="3"/>
        <v>0</v>
      </c>
      <c r="O9" s="8">
        <f t="shared" si="4"/>
        <v>0</v>
      </c>
      <c r="P9" s="8">
        <f t="shared" si="5"/>
        <v>0</v>
      </c>
      <c r="Q9" s="8">
        <f t="shared" si="6"/>
        <v>0</v>
      </c>
      <c r="S9" s="9" t="s">
        <v>21</v>
      </c>
      <c r="T9" s="9" t="s">
        <v>20</v>
      </c>
      <c r="U9" s="3">
        <v>0</v>
      </c>
      <c r="V9" s="3">
        <v>4.28226379438052</v>
      </c>
      <c r="W9" s="3">
        <v>0</v>
      </c>
      <c r="X9" s="3">
        <v>0</v>
      </c>
      <c r="Y9" s="3">
        <v>0</v>
      </c>
      <c r="Z9" s="3">
        <v>0</v>
      </c>
      <c r="AA9" s="9"/>
    </row>
    <row r="10" spans="1:27" ht="9.6" customHeight="1" x14ac:dyDescent="0.45">
      <c r="A10" s="8" t="s">
        <v>27</v>
      </c>
      <c r="B10" s="8" t="s">
        <v>26</v>
      </c>
      <c r="C10" s="8">
        <v>0</v>
      </c>
      <c r="D10" s="8">
        <v>4.2543445829927196</v>
      </c>
      <c r="E10" s="8">
        <v>0</v>
      </c>
      <c r="F10" s="8">
        <v>0</v>
      </c>
      <c r="G10" s="8">
        <v>0</v>
      </c>
      <c r="H10" s="8">
        <v>0</v>
      </c>
      <c r="J10" s="8" t="s">
        <v>41</v>
      </c>
      <c r="K10" s="8" t="str">
        <f t="shared" si="0"/>
        <v>translation</v>
      </c>
      <c r="L10" s="8">
        <f t="shared" si="1"/>
        <v>0</v>
      </c>
      <c r="M10" s="8">
        <f t="shared" si="2"/>
        <v>4.5048461120057004</v>
      </c>
      <c r="N10" s="8">
        <f t="shared" si="3"/>
        <v>0</v>
      </c>
      <c r="O10" s="8">
        <f t="shared" si="4"/>
        <v>0</v>
      </c>
      <c r="P10" s="8">
        <f t="shared" si="5"/>
        <v>0</v>
      </c>
      <c r="Q10" s="8">
        <f t="shared" si="6"/>
        <v>0</v>
      </c>
      <c r="S10" s="9" t="s">
        <v>41</v>
      </c>
      <c r="T10" s="9" t="s">
        <v>40</v>
      </c>
      <c r="U10" s="3">
        <v>0</v>
      </c>
      <c r="V10" s="3">
        <v>4.5048461120057004</v>
      </c>
      <c r="W10" s="3">
        <v>0</v>
      </c>
      <c r="X10" s="3">
        <v>0</v>
      </c>
      <c r="Y10" s="3">
        <v>0</v>
      </c>
      <c r="Z10" s="3">
        <v>0</v>
      </c>
      <c r="AA10" s="9"/>
    </row>
    <row r="11" spans="1:27" ht="9.6" customHeight="1" x14ac:dyDescent="0.45">
      <c r="A11" s="8" t="s">
        <v>25</v>
      </c>
      <c r="B11" s="8" t="s">
        <v>24</v>
      </c>
      <c r="C11" s="8">
        <v>7.1808308014598703</v>
      </c>
      <c r="D11" s="8">
        <v>5.2437677096886004</v>
      </c>
      <c r="E11" s="8">
        <v>5.1181492366025099</v>
      </c>
      <c r="F11" s="8">
        <v>5.2491082637124098</v>
      </c>
      <c r="G11" s="8">
        <v>4.4364345461429604</v>
      </c>
      <c r="H11" s="8">
        <v>5.6142936448880398</v>
      </c>
      <c r="J11" s="8" t="s">
        <v>33</v>
      </c>
      <c r="K11" s="8" t="str">
        <f t="shared" si="0"/>
        <v>peptide biosynthetic process</v>
      </c>
      <c r="L11" s="8">
        <f t="shared" si="1"/>
        <v>0</v>
      </c>
      <c r="M11" s="8">
        <f t="shared" si="2"/>
        <v>4.3874689180622504</v>
      </c>
      <c r="N11" s="8">
        <f t="shared" si="3"/>
        <v>0</v>
      </c>
      <c r="O11" s="8">
        <f t="shared" si="4"/>
        <v>0</v>
      </c>
      <c r="P11" s="8">
        <f t="shared" si="5"/>
        <v>0</v>
      </c>
      <c r="Q11" s="8">
        <f t="shared" si="6"/>
        <v>0</v>
      </c>
      <c r="S11" s="9" t="s">
        <v>33</v>
      </c>
      <c r="T11" s="9" t="s">
        <v>32</v>
      </c>
      <c r="U11" s="3">
        <v>0</v>
      </c>
      <c r="V11" s="3">
        <v>4.3874689180622504</v>
      </c>
      <c r="W11" s="3">
        <v>0</v>
      </c>
      <c r="X11" s="3">
        <v>0</v>
      </c>
      <c r="Y11" s="3">
        <v>0</v>
      </c>
      <c r="Z11" s="3">
        <v>0</v>
      </c>
      <c r="AA11" s="9"/>
    </row>
    <row r="12" spans="1:27" ht="9.6" customHeight="1" x14ac:dyDescent="0.45">
      <c r="A12" s="8" t="s">
        <v>23</v>
      </c>
      <c r="B12" s="8" t="s">
        <v>22</v>
      </c>
      <c r="C12" s="8">
        <v>26.739771018465699</v>
      </c>
      <c r="D12" s="8">
        <v>29.5165868038853</v>
      </c>
      <c r="E12" s="8">
        <v>26.323237632646499</v>
      </c>
      <c r="F12" s="8">
        <v>31.5065353813321</v>
      </c>
      <c r="G12" s="8">
        <v>34.597185597602</v>
      </c>
      <c r="H12" s="8">
        <v>26.1679901582832</v>
      </c>
      <c r="J12" s="8" t="s">
        <v>29</v>
      </c>
      <c r="K12" s="8" t="str">
        <f t="shared" si="0"/>
        <v>peptide metabolic process</v>
      </c>
      <c r="L12" s="8">
        <f t="shared" si="1"/>
        <v>0</v>
      </c>
      <c r="M12" s="8">
        <f t="shared" si="2"/>
        <v>4.3772288068546699</v>
      </c>
      <c r="N12" s="8">
        <f t="shared" si="3"/>
        <v>0</v>
      </c>
      <c r="O12" s="8">
        <f t="shared" si="4"/>
        <v>0</v>
      </c>
      <c r="P12" s="8">
        <f t="shared" si="5"/>
        <v>0</v>
      </c>
      <c r="Q12" s="8">
        <f t="shared" si="6"/>
        <v>0</v>
      </c>
      <c r="S12" s="9" t="s">
        <v>29</v>
      </c>
      <c r="T12" s="9" t="s">
        <v>28</v>
      </c>
      <c r="U12" s="3">
        <v>0</v>
      </c>
      <c r="V12" s="3">
        <v>4.3772288068546699</v>
      </c>
      <c r="W12" s="3">
        <v>0</v>
      </c>
      <c r="X12" s="3">
        <v>0</v>
      </c>
      <c r="Y12" s="3">
        <v>0</v>
      </c>
      <c r="Z12" s="3">
        <v>0</v>
      </c>
      <c r="AA12" s="9"/>
    </row>
    <row r="13" spans="1:27" ht="9.6" customHeight="1" x14ac:dyDescent="0.45">
      <c r="A13" s="8" t="s">
        <v>21</v>
      </c>
      <c r="B13" s="8" t="s">
        <v>20</v>
      </c>
      <c r="C13" s="8">
        <v>0</v>
      </c>
      <c r="D13" s="8">
        <v>4.28226379438052</v>
      </c>
      <c r="E13" s="8">
        <v>0</v>
      </c>
      <c r="F13" s="8">
        <v>0</v>
      </c>
      <c r="G13" s="8">
        <v>0</v>
      </c>
      <c r="H13" s="8">
        <v>0</v>
      </c>
      <c r="J13" s="8" t="s">
        <v>43</v>
      </c>
      <c r="K13" s="8" t="str">
        <f t="shared" si="0"/>
        <v>photosynthesis, light reaction</v>
      </c>
      <c r="L13" s="8">
        <f t="shared" si="1"/>
        <v>0</v>
      </c>
      <c r="M13" s="8">
        <f t="shared" si="2"/>
        <v>0</v>
      </c>
      <c r="N13" s="8">
        <f t="shared" si="3"/>
        <v>0</v>
      </c>
      <c r="O13" s="8">
        <f t="shared" si="4"/>
        <v>0</v>
      </c>
      <c r="P13" s="8">
        <f t="shared" si="5"/>
        <v>4.4423762675555603</v>
      </c>
      <c r="Q13" s="8">
        <f t="shared" si="6"/>
        <v>0</v>
      </c>
      <c r="S13" s="9" t="s">
        <v>43</v>
      </c>
      <c r="T13" s="9" t="s">
        <v>42</v>
      </c>
      <c r="U13" s="3">
        <v>0</v>
      </c>
      <c r="V13" s="3">
        <v>0</v>
      </c>
      <c r="W13" s="3">
        <v>0</v>
      </c>
      <c r="X13" s="3">
        <v>0</v>
      </c>
      <c r="Y13" s="3">
        <v>4.4423762675555603</v>
      </c>
      <c r="Z13" s="3">
        <v>0</v>
      </c>
      <c r="AA13" s="9"/>
    </row>
    <row r="14" spans="1:27" ht="9.6" customHeight="1" x14ac:dyDescent="0.45">
      <c r="A14" s="8" t="s">
        <v>19</v>
      </c>
      <c r="B14" s="8" t="s">
        <v>18</v>
      </c>
      <c r="C14" s="8">
        <v>21.703204346255902</v>
      </c>
      <c r="D14" s="8">
        <v>24.142879328012501</v>
      </c>
      <c r="E14" s="8">
        <v>23.193797858064901</v>
      </c>
      <c r="F14" s="8">
        <v>27.8653900328685</v>
      </c>
      <c r="G14" s="8">
        <v>29.409432573342102</v>
      </c>
      <c r="H14" s="8">
        <v>24.374959206050502</v>
      </c>
      <c r="J14" s="8" t="s">
        <v>31</v>
      </c>
      <c r="K14" s="8" t="str">
        <f t="shared" si="0"/>
        <v>oxidation-reduction process</v>
      </c>
      <c r="L14" s="8">
        <f t="shared" si="1"/>
        <v>0</v>
      </c>
      <c r="M14" s="8">
        <f t="shared" si="2"/>
        <v>0</v>
      </c>
      <c r="N14" s="8">
        <f t="shared" si="3"/>
        <v>0</v>
      </c>
      <c r="O14" s="8">
        <f t="shared" si="4"/>
        <v>0</v>
      </c>
      <c r="P14" s="8">
        <f t="shared" si="5"/>
        <v>0</v>
      </c>
      <c r="Q14" s="8">
        <f t="shared" si="6"/>
        <v>4.6307679577178797</v>
      </c>
      <c r="S14" s="9" t="s">
        <v>31</v>
      </c>
      <c r="T14" s="9" t="s">
        <v>30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4.6307679577178797</v>
      </c>
      <c r="AA14" s="9"/>
    </row>
    <row r="15" spans="1:27" x14ac:dyDescent="0.45">
      <c r="S15" s="9"/>
      <c r="T15" s="9"/>
      <c r="U15" s="9"/>
      <c r="V15" s="9"/>
      <c r="W15" s="9"/>
      <c r="X15" s="9"/>
      <c r="Y15" s="9"/>
      <c r="Z15" s="9"/>
      <c r="AA15" s="9"/>
    </row>
  </sheetData>
  <phoneticPr fontId="18"/>
  <conditionalFormatting sqref="U2:Z14">
    <cfRule type="colorScale" priority="1">
      <colorScale>
        <cfvo type="num" val="0"/>
        <cfvo type="num" val="5"/>
        <cfvo type="num" val="10"/>
        <color theme="1"/>
        <color rgb="FFFF0066"/>
        <color rgb="FFFFFF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12"/>
  <sheetViews>
    <sheetView workbookViewId="0">
      <selection sqref="A1:XFD1048576"/>
    </sheetView>
  </sheetViews>
  <sheetFormatPr defaultRowHeight="9.6" customHeight="1" x14ac:dyDescent="0.45"/>
  <cols>
    <col min="1" max="1" width="8.796875" style="8"/>
    <col min="2" max="17" width="4.8984375" style="8" customWidth="1"/>
    <col min="18" max="18" width="8.796875" style="8"/>
    <col min="19" max="19" width="8.3984375" style="8" bestFit="1" customWidth="1"/>
    <col min="20" max="20" width="23.5" style="8" customWidth="1"/>
    <col min="21" max="26" width="4" style="8" customWidth="1"/>
    <col min="27" max="16384" width="8.796875" style="8"/>
  </cols>
  <sheetData>
    <row r="1" spans="1:27" ht="10.199999999999999" x14ac:dyDescent="0.2">
      <c r="A1" s="8" t="s">
        <v>129</v>
      </c>
      <c r="B1" s="8" t="s">
        <v>1</v>
      </c>
      <c r="C1" s="8">
        <v>10</v>
      </c>
      <c r="D1" s="8">
        <v>14</v>
      </c>
      <c r="E1" s="8">
        <v>18</v>
      </c>
      <c r="F1" s="8">
        <v>22</v>
      </c>
      <c r="G1" s="8">
        <v>2</v>
      </c>
      <c r="H1" s="8">
        <v>6</v>
      </c>
      <c r="J1" s="8" t="s">
        <v>115</v>
      </c>
      <c r="K1" s="8" t="s">
        <v>1</v>
      </c>
      <c r="L1" s="8">
        <v>10</v>
      </c>
      <c r="M1" s="8">
        <v>14</v>
      </c>
      <c r="N1" s="8">
        <v>18</v>
      </c>
      <c r="O1" s="8">
        <v>22</v>
      </c>
      <c r="P1" s="8">
        <v>2</v>
      </c>
      <c r="Q1" s="8">
        <v>6</v>
      </c>
      <c r="S1" s="9"/>
      <c r="T1" s="9"/>
      <c r="U1" s="6">
        <v>0.41666666666666669</v>
      </c>
      <c r="V1" s="6">
        <v>0.58333333333333337</v>
      </c>
      <c r="W1" s="6">
        <v>0.75</v>
      </c>
      <c r="X1" s="6">
        <v>0.91666666666666663</v>
      </c>
      <c r="Y1" s="6">
        <v>8.3333333333333329E-2</v>
      </c>
      <c r="Z1" s="6">
        <v>0.25</v>
      </c>
      <c r="AA1" s="9"/>
    </row>
    <row r="2" spans="1:27" ht="9.6" customHeight="1" x14ac:dyDescent="0.45">
      <c r="A2" s="8" t="s">
        <v>61</v>
      </c>
      <c r="B2" s="8" t="s">
        <v>60</v>
      </c>
      <c r="C2" s="8">
        <v>0</v>
      </c>
      <c r="D2" s="8">
        <v>0</v>
      </c>
      <c r="E2" s="8">
        <v>4.5695030785714899</v>
      </c>
      <c r="F2" s="8">
        <v>0</v>
      </c>
      <c r="G2" s="8">
        <v>0</v>
      </c>
      <c r="H2" s="8">
        <v>4.6942672905081304</v>
      </c>
      <c r="J2" s="8" t="s">
        <v>57</v>
      </c>
      <c r="K2" s="8" t="str">
        <f>VLOOKUP($J2, $A$2:$H$33, 2, FALSE)</f>
        <v>photosynthesis, light harvesting</v>
      </c>
      <c r="L2" s="8">
        <f>VLOOKUP($J2, $A$2:$H$33, 3, FALSE)</f>
        <v>0</v>
      </c>
      <c r="M2" s="8">
        <f>VLOOKUP($J2, $A$2:$H$33, 4, FALSE)</f>
        <v>12.502477522921501</v>
      </c>
      <c r="N2" s="8">
        <f>VLOOKUP($J2, $A$2:$H$33, 5, FALSE)</f>
        <v>0</v>
      </c>
      <c r="O2" s="8">
        <f>VLOOKUP($J2, $A$2:$H$33, 6, FALSE)</f>
        <v>0</v>
      </c>
      <c r="P2" s="8">
        <f>VLOOKUP($J2, $A$2:$H$33, 7, FALSE)</f>
        <v>0</v>
      </c>
      <c r="Q2" s="8">
        <f>VLOOKUP($J2, $A$2:$H$33, 8, FALSE)</f>
        <v>8.7603213496224992</v>
      </c>
      <c r="S2" s="9" t="s">
        <v>57</v>
      </c>
      <c r="T2" s="9" t="s">
        <v>56</v>
      </c>
      <c r="U2" s="3">
        <v>0</v>
      </c>
      <c r="V2" s="3">
        <v>12.502477522921501</v>
      </c>
      <c r="W2" s="3">
        <v>0</v>
      </c>
      <c r="X2" s="3">
        <v>0</v>
      </c>
      <c r="Y2" s="3">
        <v>0</v>
      </c>
      <c r="Z2" s="3">
        <v>8.7603213496224992</v>
      </c>
      <c r="AA2" s="9"/>
    </row>
    <row r="3" spans="1:27" ht="9.6" customHeight="1" x14ac:dyDescent="0.45">
      <c r="A3" s="8" t="s">
        <v>59</v>
      </c>
      <c r="B3" s="8" t="s">
        <v>58</v>
      </c>
      <c r="C3" s="8">
        <v>0</v>
      </c>
      <c r="D3" s="8">
        <v>0</v>
      </c>
      <c r="E3" s="8">
        <v>4.1635173807002701</v>
      </c>
      <c r="F3" s="8">
        <v>0</v>
      </c>
      <c r="G3" s="8">
        <v>0</v>
      </c>
      <c r="H3" s="8">
        <v>0</v>
      </c>
      <c r="J3" s="8" t="s">
        <v>43</v>
      </c>
      <c r="K3" s="8" t="str">
        <f t="shared" ref="K3:K11" si="0">VLOOKUP($J3, $A$2:$H$33, 2, FALSE)</f>
        <v>photosynthesis, light reaction</v>
      </c>
      <c r="L3" s="8">
        <f t="shared" ref="L3:L11" si="1">VLOOKUP($J3, $A$2:$H$33, 3, FALSE)</f>
        <v>0</v>
      </c>
      <c r="M3" s="8">
        <f t="shared" ref="M3:M11" si="2">VLOOKUP($J3, $A$2:$H$33, 4, FALSE)</f>
        <v>9.2560668296666506</v>
      </c>
      <c r="N3" s="8">
        <f t="shared" ref="N3:N11" si="3">VLOOKUP($J3, $A$2:$H$33, 5, FALSE)</f>
        <v>0</v>
      </c>
      <c r="O3" s="8">
        <f t="shared" ref="O3:O11" si="4">VLOOKUP($J3, $A$2:$H$33, 6, FALSE)</f>
        <v>0</v>
      </c>
      <c r="P3" s="8">
        <f t="shared" ref="P3:P11" si="5">VLOOKUP($J3, $A$2:$H$33, 7, FALSE)</f>
        <v>0</v>
      </c>
      <c r="Q3" s="8">
        <f t="shared" ref="Q3:Q11" si="6">VLOOKUP($J3, $A$2:$H$33, 8, FALSE)</f>
        <v>6.4105222635265404</v>
      </c>
      <c r="S3" s="9" t="s">
        <v>43</v>
      </c>
      <c r="T3" s="9" t="s">
        <v>42</v>
      </c>
      <c r="U3" s="3">
        <v>0</v>
      </c>
      <c r="V3" s="3">
        <v>9.2560668296666506</v>
      </c>
      <c r="W3" s="3">
        <v>0</v>
      </c>
      <c r="X3" s="3">
        <v>0</v>
      </c>
      <c r="Y3" s="3">
        <v>0</v>
      </c>
      <c r="Z3" s="3">
        <v>6.4105222635265404</v>
      </c>
      <c r="AA3" s="9"/>
    </row>
    <row r="4" spans="1:27" ht="9.6" customHeight="1" x14ac:dyDescent="0.45">
      <c r="A4" s="8" t="s">
        <v>57</v>
      </c>
      <c r="B4" s="8" t="s">
        <v>56</v>
      </c>
      <c r="C4" s="8">
        <v>0</v>
      </c>
      <c r="D4" s="8">
        <v>12.502477522921501</v>
      </c>
      <c r="E4" s="8">
        <v>0</v>
      </c>
      <c r="F4" s="8">
        <v>0</v>
      </c>
      <c r="G4" s="8">
        <v>0</v>
      </c>
      <c r="H4" s="8">
        <v>8.7603213496224992</v>
      </c>
      <c r="J4" s="8" t="s">
        <v>45</v>
      </c>
      <c r="K4" s="8" t="str">
        <f t="shared" si="0"/>
        <v>photosynthesis</v>
      </c>
      <c r="L4" s="8">
        <f t="shared" si="1"/>
        <v>0</v>
      </c>
      <c r="M4" s="8">
        <f t="shared" si="2"/>
        <v>6.5509907255154403</v>
      </c>
      <c r="N4" s="8">
        <f t="shared" si="3"/>
        <v>7.6586345266455202</v>
      </c>
      <c r="O4" s="8">
        <f t="shared" si="4"/>
        <v>0</v>
      </c>
      <c r="P4" s="8">
        <f t="shared" si="5"/>
        <v>0</v>
      </c>
      <c r="Q4" s="8">
        <f t="shared" si="6"/>
        <v>4.7314446903831504</v>
      </c>
      <c r="S4" s="9" t="s">
        <v>45</v>
      </c>
      <c r="T4" s="9" t="s">
        <v>44</v>
      </c>
      <c r="U4" s="3">
        <v>0</v>
      </c>
      <c r="V4" s="3">
        <v>6.5509907255154403</v>
      </c>
      <c r="W4" s="3">
        <v>7.6586345266455202</v>
      </c>
      <c r="X4" s="3">
        <v>0</v>
      </c>
      <c r="Y4" s="3">
        <v>0</v>
      </c>
      <c r="Z4" s="3">
        <v>4.7314446903831504</v>
      </c>
      <c r="AA4" s="9"/>
    </row>
    <row r="5" spans="1:27" ht="9.6" customHeight="1" x14ac:dyDescent="0.45">
      <c r="A5" s="8" t="s">
        <v>43</v>
      </c>
      <c r="B5" s="8" t="s">
        <v>42</v>
      </c>
      <c r="C5" s="8">
        <v>0</v>
      </c>
      <c r="D5" s="8">
        <v>9.2560668296666506</v>
      </c>
      <c r="E5" s="8">
        <v>0</v>
      </c>
      <c r="F5" s="8">
        <v>0</v>
      </c>
      <c r="G5" s="8">
        <v>0</v>
      </c>
      <c r="H5" s="8">
        <v>6.4105222635265404</v>
      </c>
      <c r="J5" s="8" t="s">
        <v>55</v>
      </c>
      <c r="K5" s="8" t="str">
        <f t="shared" si="0"/>
        <v>RNA polyadenylation</v>
      </c>
      <c r="L5" s="8">
        <f t="shared" si="1"/>
        <v>4.7573915187250604</v>
      </c>
      <c r="M5" s="8">
        <f t="shared" si="2"/>
        <v>4.4244408001920501</v>
      </c>
      <c r="N5" s="8">
        <f t="shared" si="3"/>
        <v>4.19417126460944</v>
      </c>
      <c r="O5" s="8">
        <f t="shared" si="4"/>
        <v>0</v>
      </c>
      <c r="P5" s="8">
        <f t="shared" si="5"/>
        <v>0</v>
      </c>
      <c r="Q5" s="8">
        <f t="shared" si="6"/>
        <v>0</v>
      </c>
      <c r="S5" s="9" t="s">
        <v>55</v>
      </c>
      <c r="T5" s="9" t="s">
        <v>54</v>
      </c>
      <c r="U5" s="3">
        <v>4.7573915187250604</v>
      </c>
      <c r="V5" s="3">
        <v>4.4244408001920501</v>
      </c>
      <c r="W5" s="3">
        <v>4.19417126460944</v>
      </c>
      <c r="X5" s="3">
        <v>0</v>
      </c>
      <c r="Y5" s="3">
        <v>0</v>
      </c>
      <c r="Z5" s="3">
        <v>0</v>
      </c>
      <c r="AA5" s="9"/>
    </row>
    <row r="6" spans="1:27" ht="9.6" customHeight="1" x14ac:dyDescent="0.45">
      <c r="A6" s="8" t="s">
        <v>55</v>
      </c>
      <c r="B6" s="8" t="s">
        <v>54</v>
      </c>
      <c r="C6" s="8">
        <v>4.7573915187250604</v>
      </c>
      <c r="D6" s="8">
        <v>4.4244408001920501</v>
      </c>
      <c r="E6" s="8">
        <v>4.19417126460944</v>
      </c>
      <c r="F6" s="8">
        <v>0</v>
      </c>
      <c r="G6" s="8">
        <v>0</v>
      </c>
      <c r="H6" s="8">
        <v>0</v>
      </c>
      <c r="J6" s="8" t="s">
        <v>49</v>
      </c>
      <c r="K6" s="8" t="str">
        <f t="shared" si="0"/>
        <v>mRNA polyadenylation</v>
      </c>
      <c r="L6" s="8">
        <f t="shared" si="1"/>
        <v>4.3850237481168701</v>
      </c>
      <c r="M6" s="8">
        <f t="shared" si="2"/>
        <v>4.1539933171974903</v>
      </c>
      <c r="N6" s="8">
        <f t="shared" si="3"/>
        <v>0</v>
      </c>
      <c r="O6" s="8">
        <f t="shared" si="4"/>
        <v>0</v>
      </c>
      <c r="P6" s="8">
        <f t="shared" si="5"/>
        <v>0</v>
      </c>
      <c r="Q6" s="8">
        <f t="shared" si="6"/>
        <v>0</v>
      </c>
      <c r="S6" s="9" t="s">
        <v>49</v>
      </c>
      <c r="T6" s="9" t="s">
        <v>48</v>
      </c>
      <c r="U6" s="3">
        <v>4.3850237481168701</v>
      </c>
      <c r="V6" s="3">
        <v>4.1539933171974903</v>
      </c>
      <c r="W6" s="3">
        <v>0</v>
      </c>
      <c r="X6" s="3">
        <v>0</v>
      </c>
      <c r="Y6" s="3">
        <v>0</v>
      </c>
      <c r="Z6" s="3">
        <v>0</v>
      </c>
      <c r="AA6" s="9"/>
    </row>
    <row r="7" spans="1:27" ht="9.6" customHeight="1" x14ac:dyDescent="0.45">
      <c r="A7" s="8" t="s">
        <v>53</v>
      </c>
      <c r="B7" s="8" t="s">
        <v>52</v>
      </c>
      <c r="C7" s="8">
        <v>0</v>
      </c>
      <c r="D7" s="8">
        <v>0</v>
      </c>
      <c r="E7" s="8">
        <v>5.3983902844574301</v>
      </c>
      <c r="F7" s="8">
        <v>0</v>
      </c>
      <c r="G7" s="8">
        <v>0</v>
      </c>
      <c r="H7" s="8">
        <v>4.5402358432397101</v>
      </c>
      <c r="J7" s="8" t="s">
        <v>47</v>
      </c>
      <c r="K7" s="8" t="str">
        <f t="shared" si="0"/>
        <v>microtubule-based process</v>
      </c>
      <c r="L7" s="8">
        <f t="shared" si="1"/>
        <v>0</v>
      </c>
      <c r="M7" s="8">
        <f t="shared" si="2"/>
        <v>0</v>
      </c>
      <c r="N7" s="8">
        <f t="shared" si="3"/>
        <v>0</v>
      </c>
      <c r="O7" s="8">
        <f t="shared" si="4"/>
        <v>0</v>
      </c>
      <c r="P7" s="8">
        <f t="shared" si="5"/>
        <v>0</v>
      </c>
      <c r="Q7" s="8">
        <f t="shared" si="6"/>
        <v>4.4739597930920603</v>
      </c>
      <c r="S7" s="9" t="s">
        <v>47</v>
      </c>
      <c r="T7" s="9" t="s">
        <v>46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4.4739597930920603</v>
      </c>
      <c r="AA7" s="9"/>
    </row>
    <row r="8" spans="1:27" ht="9.6" customHeight="1" x14ac:dyDescent="0.45">
      <c r="A8" s="8" t="s">
        <v>51</v>
      </c>
      <c r="B8" s="8" t="s">
        <v>50</v>
      </c>
      <c r="C8" s="8">
        <v>0</v>
      </c>
      <c r="D8" s="8">
        <v>0</v>
      </c>
      <c r="E8" s="8">
        <v>4.4479563937004096</v>
      </c>
      <c r="F8" s="8">
        <v>0</v>
      </c>
      <c r="G8" s="8">
        <v>0</v>
      </c>
      <c r="H8" s="8">
        <v>0</v>
      </c>
      <c r="J8" s="8" t="s">
        <v>59</v>
      </c>
      <c r="K8" s="8" t="str">
        <f t="shared" si="0"/>
        <v>rRNA methylation</v>
      </c>
      <c r="L8" s="8">
        <f t="shared" si="1"/>
        <v>0</v>
      </c>
      <c r="M8" s="8">
        <f t="shared" si="2"/>
        <v>0</v>
      </c>
      <c r="N8" s="8">
        <f t="shared" si="3"/>
        <v>4.1635173807002701</v>
      </c>
      <c r="O8" s="8">
        <f t="shared" si="4"/>
        <v>0</v>
      </c>
      <c r="P8" s="8">
        <f t="shared" si="5"/>
        <v>0</v>
      </c>
      <c r="Q8" s="8">
        <f t="shared" si="6"/>
        <v>0</v>
      </c>
      <c r="S8" s="9" t="s">
        <v>59</v>
      </c>
      <c r="T8" s="9" t="s">
        <v>58</v>
      </c>
      <c r="U8" s="3">
        <v>0</v>
      </c>
      <c r="V8" s="3">
        <v>0</v>
      </c>
      <c r="W8" s="3">
        <v>4.1635173807002701</v>
      </c>
      <c r="X8" s="3">
        <v>0</v>
      </c>
      <c r="Y8" s="3">
        <v>0</v>
      </c>
      <c r="Z8" s="3">
        <v>0</v>
      </c>
      <c r="AA8" s="9"/>
    </row>
    <row r="9" spans="1:27" ht="9.6" customHeight="1" x14ac:dyDescent="0.45">
      <c r="A9" s="8" t="s">
        <v>49</v>
      </c>
      <c r="B9" s="8" t="s">
        <v>48</v>
      </c>
      <c r="C9" s="8">
        <v>4.3850237481168701</v>
      </c>
      <c r="D9" s="8">
        <v>4.1539933171974903</v>
      </c>
      <c r="E9" s="8">
        <v>0</v>
      </c>
      <c r="F9" s="8">
        <v>0</v>
      </c>
      <c r="G9" s="8">
        <v>0</v>
      </c>
      <c r="H9" s="8">
        <v>0</v>
      </c>
      <c r="J9" s="8" t="s">
        <v>51</v>
      </c>
      <c r="K9" s="8" t="str">
        <f t="shared" si="0"/>
        <v>ncRNA metabolic process</v>
      </c>
      <c r="L9" s="8">
        <f t="shared" si="1"/>
        <v>0</v>
      </c>
      <c r="M9" s="8">
        <f t="shared" si="2"/>
        <v>0</v>
      </c>
      <c r="N9" s="8">
        <f t="shared" si="3"/>
        <v>4.4479563937004096</v>
      </c>
      <c r="O9" s="8">
        <f t="shared" si="4"/>
        <v>0</v>
      </c>
      <c r="P9" s="8">
        <f t="shared" si="5"/>
        <v>0</v>
      </c>
      <c r="Q9" s="8">
        <f t="shared" si="6"/>
        <v>0</v>
      </c>
      <c r="S9" s="9" t="s">
        <v>51</v>
      </c>
      <c r="T9" s="9" t="s">
        <v>50</v>
      </c>
      <c r="U9" s="3">
        <v>0</v>
      </c>
      <c r="V9" s="3">
        <v>0</v>
      </c>
      <c r="W9" s="3">
        <v>4.4479563937004096</v>
      </c>
      <c r="X9" s="3">
        <v>0</v>
      </c>
      <c r="Y9" s="3">
        <v>0</v>
      </c>
      <c r="Z9" s="3">
        <v>0</v>
      </c>
      <c r="AA9" s="9"/>
    </row>
    <row r="10" spans="1:27" ht="9.6" customHeight="1" x14ac:dyDescent="0.45">
      <c r="A10" s="8" t="s">
        <v>47</v>
      </c>
      <c r="B10" s="8" t="s">
        <v>46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4.4739597930920603</v>
      </c>
      <c r="J10" s="8" t="s">
        <v>61</v>
      </c>
      <c r="K10" s="8" t="str">
        <f t="shared" si="0"/>
        <v>cellular component organization</v>
      </c>
      <c r="L10" s="8">
        <f t="shared" si="1"/>
        <v>0</v>
      </c>
      <c r="M10" s="8">
        <f t="shared" si="2"/>
        <v>0</v>
      </c>
      <c r="N10" s="8">
        <f t="shared" si="3"/>
        <v>4.5695030785714899</v>
      </c>
      <c r="O10" s="8">
        <f t="shared" si="4"/>
        <v>0</v>
      </c>
      <c r="P10" s="8">
        <f t="shared" si="5"/>
        <v>0</v>
      </c>
      <c r="Q10" s="8">
        <f t="shared" si="6"/>
        <v>4.6942672905081304</v>
      </c>
      <c r="S10" s="9" t="s">
        <v>61</v>
      </c>
      <c r="T10" s="9" t="s">
        <v>60</v>
      </c>
      <c r="U10" s="3">
        <v>0</v>
      </c>
      <c r="V10" s="3">
        <v>0</v>
      </c>
      <c r="W10" s="3">
        <v>4.5695030785714899</v>
      </c>
      <c r="X10" s="3">
        <v>0</v>
      </c>
      <c r="Y10" s="3">
        <v>0</v>
      </c>
      <c r="Z10" s="3">
        <v>4.6942672905081304</v>
      </c>
      <c r="AA10" s="9"/>
    </row>
    <row r="11" spans="1:27" ht="9.6" customHeight="1" x14ac:dyDescent="0.45">
      <c r="A11" s="8" t="s">
        <v>45</v>
      </c>
      <c r="B11" s="8" t="s">
        <v>44</v>
      </c>
      <c r="C11" s="8">
        <v>0</v>
      </c>
      <c r="D11" s="8">
        <v>6.5509907255154403</v>
      </c>
      <c r="E11" s="8">
        <v>7.6586345266455202</v>
      </c>
      <c r="F11" s="8">
        <v>0</v>
      </c>
      <c r="G11" s="8">
        <v>0</v>
      </c>
      <c r="H11" s="8">
        <v>4.7314446903831504</v>
      </c>
      <c r="J11" s="8" t="s">
        <v>53</v>
      </c>
      <c r="K11" s="8" t="str">
        <f t="shared" si="0"/>
        <v>cellular component organization or biogenesis</v>
      </c>
      <c r="L11" s="8">
        <f t="shared" si="1"/>
        <v>0</v>
      </c>
      <c r="M11" s="8">
        <f t="shared" si="2"/>
        <v>0</v>
      </c>
      <c r="N11" s="8">
        <f t="shared" si="3"/>
        <v>5.3983902844574301</v>
      </c>
      <c r="O11" s="8">
        <f t="shared" si="4"/>
        <v>0</v>
      </c>
      <c r="P11" s="8">
        <f t="shared" si="5"/>
        <v>0</v>
      </c>
      <c r="Q11" s="8">
        <f t="shared" si="6"/>
        <v>4.5402358432397101</v>
      </c>
      <c r="S11" s="9" t="s">
        <v>53</v>
      </c>
      <c r="T11" s="9" t="s">
        <v>122</v>
      </c>
      <c r="U11" s="3">
        <v>0</v>
      </c>
      <c r="V11" s="3">
        <v>0</v>
      </c>
      <c r="W11" s="3">
        <v>5.3983902844574301</v>
      </c>
      <c r="X11" s="3">
        <v>0</v>
      </c>
      <c r="Y11" s="3">
        <v>0</v>
      </c>
      <c r="Z11" s="3">
        <v>4.5402358432397101</v>
      </c>
      <c r="AA11" s="9"/>
    </row>
    <row r="12" spans="1:27" ht="9.6" customHeight="1" x14ac:dyDescent="0.45">
      <c r="S12" s="9"/>
      <c r="T12" s="9"/>
      <c r="U12" s="9"/>
      <c r="V12" s="9"/>
      <c r="W12" s="9"/>
      <c r="X12" s="9"/>
      <c r="Y12" s="9"/>
      <c r="Z12" s="9"/>
      <c r="AA12" s="9"/>
    </row>
  </sheetData>
  <phoneticPr fontId="18"/>
  <conditionalFormatting sqref="U2:Z11">
    <cfRule type="colorScale" priority="1">
      <colorScale>
        <cfvo type="num" val="0"/>
        <cfvo type="num" val="5"/>
        <cfvo type="num" val="10"/>
        <color theme="1"/>
        <color rgb="FFFF0066"/>
        <color rgb="FFFFFF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18"/>
  <sheetViews>
    <sheetView workbookViewId="0">
      <selection sqref="A1:XFD1048576"/>
    </sheetView>
  </sheetViews>
  <sheetFormatPr defaultRowHeight="10.199999999999999" x14ac:dyDescent="0.45"/>
  <cols>
    <col min="1" max="1" width="8.796875" style="8"/>
    <col min="2" max="17" width="3.19921875" style="8" customWidth="1"/>
    <col min="18" max="18" width="8.796875" style="8"/>
    <col min="19" max="19" width="8.3984375" style="8" bestFit="1" customWidth="1"/>
    <col min="20" max="20" width="23.5" style="8" customWidth="1"/>
    <col min="21" max="26" width="4" style="8" customWidth="1"/>
    <col min="27" max="16384" width="8.796875" style="8"/>
  </cols>
  <sheetData>
    <row r="1" spans="1:27" x14ac:dyDescent="0.2">
      <c r="A1" s="8" t="s">
        <v>0</v>
      </c>
      <c r="B1" s="8" t="s">
        <v>1</v>
      </c>
      <c r="C1" s="8">
        <v>10</v>
      </c>
      <c r="D1" s="8">
        <v>14</v>
      </c>
      <c r="E1" s="8">
        <v>18</v>
      </c>
      <c r="F1" s="8">
        <v>22</v>
      </c>
      <c r="G1" s="8">
        <v>2</v>
      </c>
      <c r="H1" s="8">
        <v>6</v>
      </c>
      <c r="J1" s="8" t="s">
        <v>116</v>
      </c>
      <c r="K1" s="8" t="s">
        <v>1</v>
      </c>
      <c r="L1" s="8">
        <v>10</v>
      </c>
      <c r="M1" s="8">
        <v>14</v>
      </c>
      <c r="N1" s="8">
        <v>18</v>
      </c>
      <c r="O1" s="8">
        <v>22</v>
      </c>
      <c r="P1" s="8">
        <v>2</v>
      </c>
      <c r="Q1" s="8">
        <v>6</v>
      </c>
      <c r="R1" s="9"/>
      <c r="S1" s="9"/>
      <c r="T1" s="9"/>
      <c r="U1" s="6">
        <v>0.41666666666666669</v>
      </c>
      <c r="V1" s="6">
        <v>0.58333333333333337</v>
      </c>
      <c r="W1" s="6">
        <v>0.75</v>
      </c>
      <c r="X1" s="6">
        <v>0.91666666666666663</v>
      </c>
      <c r="Y1" s="6">
        <v>8.3333333333333329E-2</v>
      </c>
      <c r="Z1" s="6">
        <v>0.25</v>
      </c>
      <c r="AA1" s="9"/>
    </row>
    <row r="2" spans="1:27" ht="9.6" customHeight="1" x14ac:dyDescent="0.45">
      <c r="A2" s="8" t="s">
        <v>75</v>
      </c>
      <c r="B2" s="8" t="s">
        <v>74</v>
      </c>
      <c r="C2" s="8">
        <v>0</v>
      </c>
      <c r="D2" s="8">
        <v>0</v>
      </c>
      <c r="E2" s="8">
        <v>0</v>
      </c>
      <c r="F2" s="8">
        <v>4.3908861532704497</v>
      </c>
      <c r="G2" s="8">
        <v>0</v>
      </c>
      <c r="H2" s="8">
        <v>0</v>
      </c>
      <c r="J2" s="8" t="s">
        <v>31</v>
      </c>
      <c r="K2" s="8" t="str">
        <f>VLOOKUP($J2, $A$2:$H$33, 2, FALSE)</f>
        <v>oxidation-reduction process</v>
      </c>
      <c r="L2" s="8">
        <f>VLOOKUP($J2, $A$2:$H$33, 3, FALSE)</f>
        <v>0</v>
      </c>
      <c r="M2" s="8">
        <f>VLOOKUP($J2, $A$2:$H$33, 4, FALSE)</f>
        <v>5.0037474656615197</v>
      </c>
      <c r="N2" s="8">
        <f>VLOOKUP($J2, $A$2:$H$33, 5, FALSE)</f>
        <v>9.7472269236493592</v>
      </c>
      <c r="O2" s="8">
        <f>VLOOKUP($J2, $A$2:$H$33, 6, FALSE)</f>
        <v>7.2093690013613996</v>
      </c>
      <c r="P2" s="8">
        <f>VLOOKUP($J2, $A$2:$H$33, 7, FALSE)</f>
        <v>0</v>
      </c>
      <c r="Q2" s="8">
        <f>VLOOKUP($J2, $A$2:$H$33, 8, FALSE)</f>
        <v>7.5763694042751899</v>
      </c>
      <c r="R2" s="9"/>
      <c r="S2" s="9" t="s">
        <v>31</v>
      </c>
      <c r="T2" s="9" t="s">
        <v>30</v>
      </c>
      <c r="U2" s="3">
        <v>0</v>
      </c>
      <c r="V2" s="3">
        <v>5.0037474656615197</v>
      </c>
      <c r="W2" s="3">
        <v>9.7472269236493592</v>
      </c>
      <c r="X2" s="3">
        <v>7.2093690013613996</v>
      </c>
      <c r="Y2" s="3">
        <v>0</v>
      </c>
      <c r="Z2" s="3">
        <v>7.5763694042751899</v>
      </c>
      <c r="AA2" s="9"/>
    </row>
    <row r="3" spans="1:27" ht="9.6" customHeight="1" x14ac:dyDescent="0.45">
      <c r="A3" s="8" t="s">
        <v>73</v>
      </c>
      <c r="B3" s="8" t="s">
        <v>72</v>
      </c>
      <c r="C3" s="8">
        <v>0</v>
      </c>
      <c r="D3" s="8">
        <v>0</v>
      </c>
      <c r="E3" s="8">
        <v>6.2857652783020201</v>
      </c>
      <c r="F3" s="8">
        <v>0</v>
      </c>
      <c r="G3" s="8">
        <v>0</v>
      </c>
      <c r="H3" s="8">
        <v>4.9096114155429502</v>
      </c>
      <c r="J3" s="8" t="s">
        <v>14</v>
      </c>
      <c r="K3" s="8" t="str">
        <f t="shared" ref="K3:K17" si="0">VLOOKUP($J3, $A$2:$H$33, 2, FALSE)</f>
        <v>secondary metabolic process</v>
      </c>
      <c r="L3" s="8">
        <f t="shared" ref="L3:L17" si="1">VLOOKUP($J3, $A$2:$H$33, 3, FALSE)</f>
        <v>0</v>
      </c>
      <c r="M3" s="8">
        <f t="shared" ref="M3:M17" si="2">VLOOKUP($J3, $A$2:$H$33, 4, FALSE)</f>
        <v>0</v>
      </c>
      <c r="N3" s="8">
        <f t="shared" ref="N3:N17" si="3">VLOOKUP($J3, $A$2:$H$33, 5, FALSE)</f>
        <v>7.1371361676778697</v>
      </c>
      <c r="O3" s="8">
        <f t="shared" ref="O3:O17" si="4">VLOOKUP($J3, $A$2:$H$33, 6, FALSE)</f>
        <v>0</v>
      </c>
      <c r="P3" s="8">
        <f t="shared" ref="P3:P17" si="5">VLOOKUP($J3, $A$2:$H$33, 7, FALSE)</f>
        <v>4.0308333871159601</v>
      </c>
      <c r="Q3" s="8">
        <f t="shared" ref="Q3:Q17" si="6">VLOOKUP($J3, $A$2:$H$33, 8, FALSE)</f>
        <v>5.0389647812996996</v>
      </c>
      <c r="R3" s="9"/>
      <c r="S3" s="9" t="s">
        <v>14</v>
      </c>
      <c r="T3" s="9" t="s">
        <v>15</v>
      </c>
      <c r="U3" s="3">
        <v>0</v>
      </c>
      <c r="V3" s="3">
        <v>0</v>
      </c>
      <c r="W3" s="3">
        <v>7.1371361676778697</v>
      </c>
      <c r="X3" s="3">
        <v>0</v>
      </c>
      <c r="Y3" s="3">
        <v>4.0308333871159601</v>
      </c>
      <c r="Z3" s="3">
        <v>5.0389647812996996</v>
      </c>
      <c r="AA3" s="9"/>
    </row>
    <row r="4" spans="1:27" ht="9.6" customHeight="1" x14ac:dyDescent="0.45">
      <c r="A4" s="8" t="s">
        <v>35</v>
      </c>
      <c r="B4" s="8" t="s">
        <v>34</v>
      </c>
      <c r="C4" s="8">
        <v>5.4770455802855302</v>
      </c>
      <c r="D4" s="8">
        <v>5.3713247399998902</v>
      </c>
      <c r="E4" s="8">
        <v>0</v>
      </c>
      <c r="F4" s="8">
        <v>0</v>
      </c>
      <c r="G4" s="8">
        <v>0</v>
      </c>
      <c r="H4" s="8">
        <v>4.2651732462527301</v>
      </c>
      <c r="J4" s="8" t="s">
        <v>73</v>
      </c>
      <c r="K4" s="8" t="str">
        <f t="shared" si="0"/>
        <v>response to stimulus</v>
      </c>
      <c r="L4" s="8">
        <f t="shared" si="1"/>
        <v>0</v>
      </c>
      <c r="M4" s="8">
        <f t="shared" si="2"/>
        <v>0</v>
      </c>
      <c r="N4" s="8">
        <f t="shared" si="3"/>
        <v>6.2857652783020201</v>
      </c>
      <c r="O4" s="8">
        <f t="shared" si="4"/>
        <v>0</v>
      </c>
      <c r="P4" s="8">
        <f t="shared" si="5"/>
        <v>0</v>
      </c>
      <c r="Q4" s="8">
        <f t="shared" si="6"/>
        <v>4.9096114155429502</v>
      </c>
      <c r="R4" s="9"/>
      <c r="S4" s="9" t="s">
        <v>73</v>
      </c>
      <c r="T4" s="9" t="s">
        <v>72</v>
      </c>
      <c r="U4" s="3">
        <v>0</v>
      </c>
      <c r="V4" s="3">
        <v>0</v>
      </c>
      <c r="W4" s="3">
        <v>6.2857652783020201</v>
      </c>
      <c r="X4" s="3">
        <v>0</v>
      </c>
      <c r="Y4" s="3">
        <v>0</v>
      </c>
      <c r="Z4" s="3">
        <v>4.9096114155429502</v>
      </c>
      <c r="AA4" s="9"/>
    </row>
    <row r="5" spans="1:27" ht="9.6" customHeight="1" x14ac:dyDescent="0.45">
      <c r="A5" s="8" t="s">
        <v>31</v>
      </c>
      <c r="B5" s="8" t="s">
        <v>30</v>
      </c>
      <c r="C5" s="8">
        <v>0</v>
      </c>
      <c r="D5" s="8">
        <v>5.0037474656615197</v>
      </c>
      <c r="E5" s="8">
        <v>9.7472269236493592</v>
      </c>
      <c r="F5" s="8">
        <v>7.2093690013613996</v>
      </c>
      <c r="G5" s="8">
        <v>0</v>
      </c>
      <c r="H5" s="8">
        <v>7.5763694042751899</v>
      </c>
      <c r="J5" s="8" t="s">
        <v>8</v>
      </c>
      <c r="K5" s="8" t="str">
        <f t="shared" si="0"/>
        <v>response to abiotic stimulus</v>
      </c>
      <c r="L5" s="8">
        <f t="shared" si="1"/>
        <v>0</v>
      </c>
      <c r="M5" s="8">
        <f t="shared" si="2"/>
        <v>0</v>
      </c>
      <c r="N5" s="8">
        <f t="shared" si="3"/>
        <v>6.7435005708819498</v>
      </c>
      <c r="O5" s="8">
        <f t="shared" si="4"/>
        <v>0</v>
      </c>
      <c r="P5" s="8">
        <f t="shared" si="5"/>
        <v>0</v>
      </c>
      <c r="Q5" s="8">
        <f t="shared" si="6"/>
        <v>4.8957351276237597</v>
      </c>
      <c r="R5" s="9"/>
      <c r="S5" s="9" t="s">
        <v>8</v>
      </c>
      <c r="T5" s="9" t="s">
        <v>9</v>
      </c>
      <c r="U5" s="3">
        <v>0</v>
      </c>
      <c r="V5" s="3">
        <v>0</v>
      </c>
      <c r="W5" s="3">
        <v>6.7435005708819498</v>
      </c>
      <c r="X5" s="3">
        <v>0</v>
      </c>
      <c r="Y5" s="3">
        <v>0</v>
      </c>
      <c r="Z5" s="3">
        <v>4.8957351276237597</v>
      </c>
      <c r="AA5" s="9"/>
    </row>
    <row r="6" spans="1:27" ht="9.6" customHeight="1" x14ac:dyDescent="0.45">
      <c r="A6" s="8" t="s">
        <v>71</v>
      </c>
      <c r="B6" s="8" t="s">
        <v>70</v>
      </c>
      <c r="C6" s="8">
        <v>4.3839204674637102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J6" s="8" t="s">
        <v>69</v>
      </c>
      <c r="K6" s="8" t="str">
        <f t="shared" si="0"/>
        <v>response to biotic stimulus</v>
      </c>
      <c r="L6" s="8">
        <f t="shared" si="1"/>
        <v>0</v>
      </c>
      <c r="M6" s="8">
        <f t="shared" si="2"/>
        <v>0</v>
      </c>
      <c r="N6" s="8">
        <f t="shared" si="3"/>
        <v>4.3704214291539696</v>
      </c>
      <c r="O6" s="8">
        <f t="shared" si="4"/>
        <v>0</v>
      </c>
      <c r="P6" s="8">
        <f t="shared" si="5"/>
        <v>0</v>
      </c>
      <c r="Q6" s="8">
        <f t="shared" si="6"/>
        <v>0</v>
      </c>
      <c r="R6" s="9"/>
      <c r="S6" s="9" t="s">
        <v>69</v>
      </c>
      <c r="T6" s="9" t="s">
        <v>68</v>
      </c>
      <c r="U6" s="3">
        <v>0</v>
      </c>
      <c r="V6" s="3">
        <v>0</v>
      </c>
      <c r="W6" s="3">
        <v>4.3704214291539696</v>
      </c>
      <c r="X6" s="3">
        <v>0</v>
      </c>
      <c r="Y6" s="3">
        <v>0</v>
      </c>
      <c r="Z6" s="3">
        <v>0</v>
      </c>
      <c r="AA6" s="9"/>
    </row>
    <row r="7" spans="1:27" ht="9.6" customHeight="1" x14ac:dyDescent="0.45">
      <c r="A7" s="8" t="s">
        <v>23</v>
      </c>
      <c r="B7" s="8" t="s">
        <v>22</v>
      </c>
      <c r="C7" s="8">
        <v>4.4349264709493097</v>
      </c>
      <c r="D7" s="8">
        <v>4.8839900903995099</v>
      </c>
      <c r="E7" s="8">
        <v>4.4527294387517102</v>
      </c>
      <c r="F7" s="8">
        <v>0</v>
      </c>
      <c r="G7" s="8">
        <v>4.9949194157842296</v>
      </c>
      <c r="H7" s="8">
        <v>0</v>
      </c>
      <c r="J7" s="8" t="s">
        <v>65</v>
      </c>
      <c r="K7" s="8" t="str">
        <f t="shared" si="0"/>
        <v>alpha-amino acid metabolic process</v>
      </c>
      <c r="L7" s="8">
        <f t="shared" si="1"/>
        <v>0</v>
      </c>
      <c r="M7" s="8">
        <f t="shared" si="2"/>
        <v>0</v>
      </c>
      <c r="N7" s="8">
        <f t="shared" si="3"/>
        <v>4.1973221798334004</v>
      </c>
      <c r="O7" s="8">
        <f t="shared" si="4"/>
        <v>0</v>
      </c>
      <c r="P7" s="8">
        <f t="shared" si="5"/>
        <v>0</v>
      </c>
      <c r="Q7" s="8">
        <f t="shared" si="6"/>
        <v>0</v>
      </c>
      <c r="R7" s="9"/>
      <c r="S7" s="9" t="s">
        <v>65</v>
      </c>
      <c r="T7" s="9" t="s">
        <v>64</v>
      </c>
      <c r="U7" s="3">
        <v>0</v>
      </c>
      <c r="V7" s="3">
        <v>0</v>
      </c>
      <c r="W7" s="3">
        <v>4.1973221798334004</v>
      </c>
      <c r="X7" s="3">
        <v>0</v>
      </c>
      <c r="Y7" s="3">
        <v>0</v>
      </c>
      <c r="Z7" s="3">
        <v>0</v>
      </c>
      <c r="AA7" s="9"/>
    </row>
    <row r="8" spans="1:27" ht="9.6" customHeight="1" x14ac:dyDescent="0.45">
      <c r="A8" s="8" t="s">
        <v>69</v>
      </c>
      <c r="B8" s="8" t="s">
        <v>68</v>
      </c>
      <c r="C8" s="8">
        <v>0</v>
      </c>
      <c r="D8" s="8">
        <v>0</v>
      </c>
      <c r="E8" s="8">
        <v>4.3704214291539696</v>
      </c>
      <c r="F8" s="8">
        <v>0</v>
      </c>
      <c r="G8" s="8">
        <v>0</v>
      </c>
      <c r="H8" s="8">
        <v>0</v>
      </c>
      <c r="J8" s="8" t="s">
        <v>75</v>
      </c>
      <c r="K8" s="8" t="str">
        <f t="shared" si="0"/>
        <v>catabolic process</v>
      </c>
      <c r="L8" s="8">
        <f t="shared" si="1"/>
        <v>0</v>
      </c>
      <c r="M8" s="8">
        <f t="shared" si="2"/>
        <v>0</v>
      </c>
      <c r="N8" s="8">
        <f t="shared" si="3"/>
        <v>0</v>
      </c>
      <c r="O8" s="8">
        <f t="shared" si="4"/>
        <v>4.3908861532704497</v>
      </c>
      <c r="P8" s="8">
        <f t="shared" si="5"/>
        <v>0</v>
      </c>
      <c r="Q8" s="8">
        <f t="shared" si="6"/>
        <v>0</v>
      </c>
      <c r="R8" s="9"/>
      <c r="S8" s="9" t="s">
        <v>75</v>
      </c>
      <c r="T8" s="9" t="s">
        <v>74</v>
      </c>
      <c r="U8" s="3">
        <v>0</v>
      </c>
      <c r="V8" s="3">
        <v>0</v>
      </c>
      <c r="W8" s="3">
        <v>0</v>
      </c>
      <c r="X8" s="3">
        <v>4.3908861532704497</v>
      </c>
      <c r="Y8" s="3">
        <v>0</v>
      </c>
      <c r="Z8" s="3">
        <v>0</v>
      </c>
      <c r="AA8" s="9"/>
    </row>
    <row r="9" spans="1:27" ht="9.6" customHeight="1" x14ac:dyDescent="0.45">
      <c r="A9" s="8" t="s">
        <v>67</v>
      </c>
      <c r="B9" s="8" t="s">
        <v>66</v>
      </c>
      <c r="C9" s="8">
        <v>4.8760064768667899</v>
      </c>
      <c r="D9" s="8">
        <v>0</v>
      </c>
      <c r="E9" s="8">
        <v>0</v>
      </c>
      <c r="F9" s="8">
        <v>0</v>
      </c>
      <c r="G9" s="8">
        <v>0</v>
      </c>
      <c r="H9" s="8">
        <v>4.5322326860729296</v>
      </c>
      <c r="J9" s="8" t="s">
        <v>16</v>
      </c>
      <c r="K9" s="8" t="str">
        <f t="shared" si="0"/>
        <v>transmembrane transport</v>
      </c>
      <c r="L9" s="8">
        <f t="shared" si="1"/>
        <v>0</v>
      </c>
      <c r="M9" s="8">
        <f t="shared" si="2"/>
        <v>0</v>
      </c>
      <c r="N9" s="8">
        <f t="shared" si="3"/>
        <v>0</v>
      </c>
      <c r="O9" s="8">
        <f t="shared" si="4"/>
        <v>4.1150029639263703</v>
      </c>
      <c r="P9" s="8">
        <f t="shared" si="5"/>
        <v>0</v>
      </c>
      <c r="Q9" s="8">
        <f t="shared" si="6"/>
        <v>0</v>
      </c>
      <c r="R9" s="9"/>
      <c r="S9" s="9" t="s">
        <v>16</v>
      </c>
      <c r="T9" s="9" t="s">
        <v>17</v>
      </c>
      <c r="U9" s="3">
        <v>0</v>
      </c>
      <c r="V9" s="3">
        <v>0</v>
      </c>
      <c r="W9" s="3">
        <v>0</v>
      </c>
      <c r="X9" s="3">
        <v>4.1150029639263703</v>
      </c>
      <c r="Y9" s="3">
        <v>0</v>
      </c>
      <c r="Z9" s="3">
        <v>0</v>
      </c>
      <c r="AA9" s="9"/>
    </row>
    <row r="10" spans="1:27" ht="9.6" customHeight="1" x14ac:dyDescent="0.45">
      <c r="A10" s="8" t="s">
        <v>37</v>
      </c>
      <c r="B10" s="8" t="s">
        <v>36</v>
      </c>
      <c r="C10" s="8">
        <v>4.5092740575859196</v>
      </c>
      <c r="D10" s="8">
        <v>4.96376719045033</v>
      </c>
      <c r="E10" s="8">
        <v>4.5340603731339</v>
      </c>
      <c r="F10" s="8">
        <v>0</v>
      </c>
      <c r="G10" s="8">
        <v>5.0826152529528503</v>
      </c>
      <c r="H10" s="8">
        <v>0</v>
      </c>
      <c r="J10" s="8" t="s">
        <v>19</v>
      </c>
      <c r="K10" s="8" t="str">
        <f t="shared" si="0"/>
        <v>cell death</v>
      </c>
      <c r="L10" s="8">
        <f t="shared" si="1"/>
        <v>4.0549754668140698</v>
      </c>
      <c r="M10" s="8">
        <f t="shared" si="2"/>
        <v>4.9229938622564902</v>
      </c>
      <c r="N10" s="8">
        <f t="shared" si="3"/>
        <v>0</v>
      </c>
      <c r="O10" s="8">
        <f t="shared" si="4"/>
        <v>4.25741629927139</v>
      </c>
      <c r="P10" s="8">
        <f t="shared" si="5"/>
        <v>4.93784027456869</v>
      </c>
      <c r="Q10" s="8">
        <f t="shared" si="6"/>
        <v>0</v>
      </c>
      <c r="R10" s="9"/>
      <c r="S10" s="9" t="s">
        <v>19</v>
      </c>
      <c r="T10" s="9" t="s">
        <v>18</v>
      </c>
      <c r="U10" s="3">
        <v>4.0549754668140698</v>
      </c>
      <c r="V10" s="3">
        <v>4.9229938622564902</v>
      </c>
      <c r="W10" s="3">
        <v>0</v>
      </c>
      <c r="X10" s="3">
        <v>4.25741629927139</v>
      </c>
      <c r="Y10" s="3">
        <v>4.93784027456869</v>
      </c>
      <c r="Z10" s="3">
        <v>0</v>
      </c>
      <c r="AA10" s="9"/>
    </row>
    <row r="11" spans="1:27" ht="9.6" customHeight="1" x14ac:dyDescent="0.45">
      <c r="A11" s="8" t="s">
        <v>8</v>
      </c>
      <c r="B11" s="8" t="s">
        <v>9</v>
      </c>
      <c r="C11" s="8">
        <v>0</v>
      </c>
      <c r="D11" s="8">
        <v>0</v>
      </c>
      <c r="E11" s="8">
        <v>6.7435005708819498</v>
      </c>
      <c r="F11" s="8">
        <v>0</v>
      </c>
      <c r="G11" s="8">
        <v>0</v>
      </c>
      <c r="H11" s="8">
        <v>4.8957351276237597</v>
      </c>
      <c r="J11" s="8" t="s">
        <v>23</v>
      </c>
      <c r="K11" s="8" t="str">
        <f t="shared" si="0"/>
        <v>programmed cell death</v>
      </c>
      <c r="L11" s="8">
        <f t="shared" si="1"/>
        <v>4.4349264709493097</v>
      </c>
      <c r="M11" s="8">
        <f t="shared" si="2"/>
        <v>4.8839900903995099</v>
      </c>
      <c r="N11" s="8">
        <f t="shared" si="3"/>
        <v>4.4527294387517102</v>
      </c>
      <c r="O11" s="8">
        <f t="shared" si="4"/>
        <v>0</v>
      </c>
      <c r="P11" s="8">
        <f t="shared" si="5"/>
        <v>4.9949194157842296</v>
      </c>
      <c r="Q11" s="8">
        <f t="shared" si="6"/>
        <v>0</v>
      </c>
      <c r="R11" s="9"/>
      <c r="S11" s="9" t="s">
        <v>23</v>
      </c>
      <c r="T11" s="9" t="s">
        <v>22</v>
      </c>
      <c r="U11" s="3">
        <v>4.4349264709493097</v>
      </c>
      <c r="V11" s="3">
        <v>4.8839900903995099</v>
      </c>
      <c r="W11" s="3">
        <v>4.4527294387517102</v>
      </c>
      <c r="X11" s="3">
        <v>0</v>
      </c>
      <c r="Y11" s="3">
        <v>4.9949194157842296</v>
      </c>
      <c r="Z11" s="3">
        <v>0</v>
      </c>
      <c r="AA11" s="9"/>
    </row>
    <row r="12" spans="1:27" ht="9.6" customHeight="1" x14ac:dyDescent="0.45">
      <c r="A12" s="8" t="s">
        <v>65</v>
      </c>
      <c r="B12" s="8" t="s">
        <v>64</v>
      </c>
      <c r="C12" s="8">
        <v>0</v>
      </c>
      <c r="D12" s="8">
        <v>0</v>
      </c>
      <c r="E12" s="8">
        <v>4.1973221798334004</v>
      </c>
      <c r="F12" s="8">
        <v>0</v>
      </c>
      <c r="G12" s="8">
        <v>0</v>
      </c>
      <c r="H12" s="8">
        <v>0</v>
      </c>
      <c r="J12" s="8" t="s">
        <v>37</v>
      </c>
      <c r="K12" s="8" t="str">
        <f t="shared" si="0"/>
        <v>apoptotic process</v>
      </c>
      <c r="L12" s="8">
        <f t="shared" si="1"/>
        <v>4.5092740575859196</v>
      </c>
      <c r="M12" s="8">
        <f t="shared" si="2"/>
        <v>4.96376719045033</v>
      </c>
      <c r="N12" s="8">
        <f t="shared" si="3"/>
        <v>4.5340603731339</v>
      </c>
      <c r="O12" s="8">
        <f t="shared" si="4"/>
        <v>0</v>
      </c>
      <c r="P12" s="8">
        <f t="shared" si="5"/>
        <v>5.0826152529528503</v>
      </c>
      <c r="Q12" s="8">
        <f t="shared" si="6"/>
        <v>0</v>
      </c>
      <c r="R12" s="9"/>
      <c r="S12" s="9" t="s">
        <v>37</v>
      </c>
      <c r="T12" s="9" t="s">
        <v>36</v>
      </c>
      <c r="U12" s="3">
        <v>4.5092740575859196</v>
      </c>
      <c r="V12" s="3">
        <v>4.96376719045033</v>
      </c>
      <c r="W12" s="3">
        <v>4.5340603731339</v>
      </c>
      <c r="X12" s="3">
        <v>0</v>
      </c>
      <c r="Y12" s="3">
        <v>5.0826152529528503</v>
      </c>
      <c r="Z12" s="3">
        <v>0</v>
      </c>
      <c r="AA12" s="9"/>
    </row>
    <row r="13" spans="1:27" ht="9.6" customHeight="1" x14ac:dyDescent="0.45">
      <c r="A13" s="8" t="s">
        <v>25</v>
      </c>
      <c r="B13" s="8" t="s">
        <v>24</v>
      </c>
      <c r="C13" s="8">
        <v>5.72763930471086</v>
      </c>
      <c r="D13" s="8">
        <v>4.5529405807760597</v>
      </c>
      <c r="E13" s="8">
        <v>0</v>
      </c>
      <c r="F13" s="8">
        <v>0</v>
      </c>
      <c r="G13" s="8">
        <v>0</v>
      </c>
      <c r="H13" s="8">
        <v>5.5570535965304204</v>
      </c>
      <c r="J13" s="8" t="s">
        <v>35</v>
      </c>
      <c r="K13" s="8" t="str">
        <f t="shared" si="0"/>
        <v>electron transport chain</v>
      </c>
      <c r="L13" s="8">
        <f t="shared" si="1"/>
        <v>5.4770455802855302</v>
      </c>
      <c r="M13" s="8">
        <f t="shared" si="2"/>
        <v>5.3713247399998902</v>
      </c>
      <c r="N13" s="8">
        <f t="shared" si="3"/>
        <v>0</v>
      </c>
      <c r="O13" s="8">
        <f t="shared" si="4"/>
        <v>0</v>
      </c>
      <c r="P13" s="8">
        <f t="shared" si="5"/>
        <v>0</v>
      </c>
      <c r="Q13" s="8">
        <f t="shared" si="6"/>
        <v>4.2651732462527301</v>
      </c>
      <c r="R13" s="9"/>
      <c r="S13" s="9" t="s">
        <v>35</v>
      </c>
      <c r="T13" s="9" t="s">
        <v>34</v>
      </c>
      <c r="U13" s="3">
        <v>5.4770455802855302</v>
      </c>
      <c r="V13" s="3">
        <v>5.3713247399998902</v>
      </c>
      <c r="W13" s="3">
        <v>0</v>
      </c>
      <c r="X13" s="3">
        <v>0</v>
      </c>
      <c r="Y13" s="3">
        <v>0</v>
      </c>
      <c r="Z13" s="3">
        <v>4.2651732462527301</v>
      </c>
      <c r="AA13" s="9"/>
    </row>
    <row r="14" spans="1:27" ht="9.6" customHeight="1" x14ac:dyDescent="0.45">
      <c r="A14" s="8" t="s">
        <v>63</v>
      </c>
      <c r="B14" s="8" t="s">
        <v>62</v>
      </c>
      <c r="C14" s="8">
        <v>4.0157434790692204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J14" s="8" t="s">
        <v>25</v>
      </c>
      <c r="K14" s="8" t="str">
        <f t="shared" si="0"/>
        <v>photosynthetic electron transport chain</v>
      </c>
      <c r="L14" s="8">
        <f t="shared" si="1"/>
        <v>5.72763930471086</v>
      </c>
      <c r="M14" s="8">
        <f t="shared" si="2"/>
        <v>4.5529405807760597</v>
      </c>
      <c r="N14" s="8">
        <f t="shared" si="3"/>
        <v>0</v>
      </c>
      <c r="O14" s="8">
        <f t="shared" si="4"/>
        <v>0</v>
      </c>
      <c r="P14" s="8">
        <f t="shared" si="5"/>
        <v>0</v>
      </c>
      <c r="Q14" s="8">
        <f t="shared" si="6"/>
        <v>5.5570535965304204</v>
      </c>
      <c r="R14" s="9"/>
      <c r="S14" s="9" t="s">
        <v>25</v>
      </c>
      <c r="T14" s="9" t="s">
        <v>123</v>
      </c>
      <c r="U14" s="3">
        <v>5.72763930471086</v>
      </c>
      <c r="V14" s="3">
        <v>4.5529405807760597</v>
      </c>
      <c r="W14" s="3">
        <v>0</v>
      </c>
      <c r="X14" s="3">
        <v>0</v>
      </c>
      <c r="Y14" s="3">
        <v>0</v>
      </c>
      <c r="Z14" s="3">
        <v>5.5570535965304204</v>
      </c>
      <c r="AA14" s="9"/>
    </row>
    <row r="15" spans="1:27" ht="9.6" customHeight="1" x14ac:dyDescent="0.45">
      <c r="A15" s="8" t="s">
        <v>19</v>
      </c>
      <c r="B15" s="8" t="s">
        <v>18</v>
      </c>
      <c r="C15" s="8">
        <v>4.0549754668140698</v>
      </c>
      <c r="D15" s="8">
        <v>4.9229938622564902</v>
      </c>
      <c r="E15" s="8">
        <v>0</v>
      </c>
      <c r="F15" s="8">
        <v>4.25741629927139</v>
      </c>
      <c r="G15" s="8">
        <v>4.93784027456869</v>
      </c>
      <c r="H15" s="8">
        <v>0</v>
      </c>
      <c r="J15" s="8" t="s">
        <v>67</v>
      </c>
      <c r="K15" s="8" t="str">
        <f t="shared" si="0"/>
        <v>small molecule metabolic process</v>
      </c>
      <c r="L15" s="8">
        <f t="shared" si="1"/>
        <v>4.8760064768667899</v>
      </c>
      <c r="M15" s="8">
        <f t="shared" si="2"/>
        <v>0</v>
      </c>
      <c r="N15" s="8">
        <f t="shared" si="3"/>
        <v>0</v>
      </c>
      <c r="O15" s="8">
        <f t="shared" si="4"/>
        <v>0</v>
      </c>
      <c r="P15" s="8">
        <f t="shared" si="5"/>
        <v>0</v>
      </c>
      <c r="Q15" s="8">
        <f t="shared" si="6"/>
        <v>4.5322326860729296</v>
      </c>
      <c r="R15" s="9"/>
      <c r="S15" s="9" t="s">
        <v>67</v>
      </c>
      <c r="T15" s="9" t="s">
        <v>66</v>
      </c>
      <c r="U15" s="3">
        <v>4.8760064768667899</v>
      </c>
      <c r="V15" s="3">
        <v>0</v>
      </c>
      <c r="W15" s="3">
        <v>0</v>
      </c>
      <c r="X15" s="3">
        <v>0</v>
      </c>
      <c r="Y15" s="3">
        <v>0</v>
      </c>
      <c r="Z15" s="3">
        <v>4.5322326860729296</v>
      </c>
      <c r="AA15" s="9"/>
    </row>
    <row r="16" spans="1:27" ht="9.6" customHeight="1" x14ac:dyDescent="0.45">
      <c r="A16" s="8" t="s">
        <v>14</v>
      </c>
      <c r="B16" s="8" t="s">
        <v>15</v>
      </c>
      <c r="C16" s="8">
        <v>0</v>
      </c>
      <c r="D16" s="8">
        <v>0</v>
      </c>
      <c r="E16" s="8">
        <v>7.1371361676778697</v>
      </c>
      <c r="F16" s="8">
        <v>0</v>
      </c>
      <c r="G16" s="8">
        <v>4.0308333871159601</v>
      </c>
      <c r="H16" s="8">
        <v>5.0389647812996996</v>
      </c>
      <c r="J16" s="8" t="s">
        <v>71</v>
      </c>
      <c r="K16" s="8" t="str">
        <f t="shared" si="0"/>
        <v>generation of precursor metabolites and energy</v>
      </c>
      <c r="L16" s="8">
        <f t="shared" si="1"/>
        <v>4.3839204674637102</v>
      </c>
      <c r="M16" s="8">
        <f t="shared" si="2"/>
        <v>0</v>
      </c>
      <c r="N16" s="8">
        <f t="shared" si="3"/>
        <v>0</v>
      </c>
      <c r="O16" s="8">
        <f t="shared" si="4"/>
        <v>0</v>
      </c>
      <c r="P16" s="8">
        <f t="shared" si="5"/>
        <v>0</v>
      </c>
      <c r="Q16" s="8">
        <f t="shared" si="6"/>
        <v>0</v>
      </c>
      <c r="R16" s="9"/>
      <c r="S16" s="9" t="s">
        <v>71</v>
      </c>
      <c r="T16" s="9" t="s">
        <v>124</v>
      </c>
      <c r="U16" s="3">
        <v>4.3839204674637102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9"/>
    </row>
    <row r="17" spans="1:27" ht="9.6" customHeight="1" x14ac:dyDescent="0.45">
      <c r="A17" s="8" t="s">
        <v>16</v>
      </c>
      <c r="B17" s="8" t="s">
        <v>17</v>
      </c>
      <c r="C17" s="8">
        <v>0</v>
      </c>
      <c r="D17" s="8">
        <v>0</v>
      </c>
      <c r="E17" s="8">
        <v>0</v>
      </c>
      <c r="F17" s="8">
        <v>4.1150029639263703</v>
      </c>
      <c r="G17" s="8">
        <v>0</v>
      </c>
      <c r="H17" s="8">
        <v>0</v>
      </c>
      <c r="J17" s="8" t="s">
        <v>63</v>
      </c>
      <c r="K17" s="8" t="str">
        <f t="shared" si="0"/>
        <v>nucleotide metabolic process</v>
      </c>
      <c r="L17" s="8">
        <f t="shared" si="1"/>
        <v>4.0157434790692204</v>
      </c>
      <c r="M17" s="8">
        <f t="shared" si="2"/>
        <v>0</v>
      </c>
      <c r="N17" s="8">
        <f t="shared" si="3"/>
        <v>0</v>
      </c>
      <c r="O17" s="8">
        <f t="shared" si="4"/>
        <v>0</v>
      </c>
      <c r="P17" s="8">
        <f t="shared" si="5"/>
        <v>0</v>
      </c>
      <c r="Q17" s="8">
        <f t="shared" si="6"/>
        <v>0</v>
      </c>
      <c r="R17" s="9"/>
      <c r="S17" s="9" t="s">
        <v>63</v>
      </c>
      <c r="T17" s="9" t="s">
        <v>62</v>
      </c>
      <c r="U17" s="3">
        <v>4.0157434790692204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9"/>
    </row>
    <row r="18" spans="1:27" x14ac:dyDescent="0.45">
      <c r="R18" s="9"/>
      <c r="S18" s="9"/>
      <c r="T18" s="9"/>
      <c r="U18" s="9"/>
      <c r="V18" s="9"/>
      <c r="W18" s="9"/>
      <c r="X18" s="9"/>
      <c r="Y18" s="9"/>
      <c r="Z18" s="9"/>
      <c r="AA18" s="9"/>
    </row>
  </sheetData>
  <phoneticPr fontId="18"/>
  <conditionalFormatting sqref="U2:Z17">
    <cfRule type="colorScale" priority="1">
      <colorScale>
        <cfvo type="num" val="0"/>
        <cfvo type="num" val="5"/>
        <cfvo type="num" val="10"/>
        <color theme="1"/>
        <color rgb="FFFF0066"/>
        <color rgb="FFFFFF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A10"/>
  <sheetViews>
    <sheetView workbookViewId="0">
      <selection activeCell="AB42" sqref="AB42"/>
    </sheetView>
  </sheetViews>
  <sheetFormatPr defaultRowHeight="10.199999999999999" x14ac:dyDescent="0.45"/>
  <cols>
    <col min="1" max="1" width="8.796875" style="8"/>
    <col min="2" max="17" width="4.69921875" style="8" customWidth="1"/>
    <col min="18" max="18" width="8.796875" style="8"/>
    <col min="19" max="19" width="8.3984375" style="8" bestFit="1" customWidth="1"/>
    <col min="20" max="20" width="23.5" style="8" customWidth="1"/>
    <col min="21" max="26" width="4" style="8" customWidth="1"/>
    <col min="27" max="16384" width="8.796875" style="8"/>
  </cols>
  <sheetData>
    <row r="1" spans="1:27" x14ac:dyDescent="0.2">
      <c r="A1" s="8" t="s">
        <v>0</v>
      </c>
      <c r="B1" s="8" t="s">
        <v>1</v>
      </c>
      <c r="C1" s="8">
        <v>10</v>
      </c>
      <c r="D1" s="8">
        <v>14</v>
      </c>
      <c r="E1" s="8">
        <v>18</v>
      </c>
      <c r="F1" s="8">
        <v>22</v>
      </c>
      <c r="G1" s="8">
        <v>2</v>
      </c>
      <c r="H1" s="8">
        <v>6</v>
      </c>
      <c r="J1" s="8" t="s">
        <v>117</v>
      </c>
      <c r="K1" s="8" t="s">
        <v>1</v>
      </c>
      <c r="L1" s="8">
        <v>10</v>
      </c>
      <c r="M1" s="8">
        <v>14</v>
      </c>
      <c r="N1" s="8">
        <v>18</v>
      </c>
      <c r="O1" s="8">
        <v>22</v>
      </c>
      <c r="P1" s="8">
        <v>2</v>
      </c>
      <c r="Q1" s="8">
        <v>6</v>
      </c>
      <c r="R1" s="9"/>
      <c r="S1" s="9"/>
      <c r="T1" s="9"/>
      <c r="U1" s="6">
        <v>0.41666666666666669</v>
      </c>
      <c r="V1" s="6">
        <v>0.58333333333333337</v>
      </c>
      <c r="W1" s="6">
        <v>0.75</v>
      </c>
      <c r="X1" s="6">
        <v>0.91666666666666663</v>
      </c>
      <c r="Y1" s="6">
        <v>8.3333333333333329E-2</v>
      </c>
      <c r="Z1" s="6">
        <v>0.25</v>
      </c>
      <c r="AA1" s="9"/>
    </row>
    <row r="2" spans="1:27" ht="9.6" customHeight="1" x14ac:dyDescent="0.45">
      <c r="A2" s="8" t="s">
        <v>73</v>
      </c>
      <c r="B2" s="8" t="s">
        <v>72</v>
      </c>
      <c r="C2" s="8">
        <v>0</v>
      </c>
      <c r="D2" s="8">
        <v>6.0018837287546196</v>
      </c>
      <c r="E2" s="8">
        <v>0</v>
      </c>
      <c r="F2" s="8">
        <v>0</v>
      </c>
      <c r="G2" s="8">
        <v>0</v>
      </c>
      <c r="H2" s="8">
        <v>0</v>
      </c>
      <c r="J2" s="8" t="s">
        <v>71</v>
      </c>
      <c r="K2" s="8" t="str">
        <f>VLOOKUP($J2, $A$2:$H$33, 2, FALSE)</f>
        <v>generation of precursor metabolites and energy</v>
      </c>
      <c r="L2" s="8">
        <f>VLOOKUP($J2, $A$2:$H$33, 3, FALSE)</f>
        <v>0</v>
      </c>
      <c r="M2" s="8">
        <f>VLOOKUP($J2, $A$2:$H$33, 4, FALSE)</f>
        <v>7.2654568057585003</v>
      </c>
      <c r="N2" s="8">
        <f>VLOOKUP($J2, $A$2:$H$33, 5, FALSE)</f>
        <v>0</v>
      </c>
      <c r="O2" s="8">
        <f>VLOOKUP($J2, $A$2:$H$33, 6, FALSE)</f>
        <v>0</v>
      </c>
      <c r="P2" s="8">
        <f>VLOOKUP($J2, $A$2:$H$33, 7, FALSE)</f>
        <v>0</v>
      </c>
      <c r="Q2" s="8">
        <f>VLOOKUP($J2, $A$2:$H$33, 8, FALSE)</f>
        <v>0</v>
      </c>
      <c r="R2" s="9"/>
      <c r="S2" s="9" t="s">
        <v>71</v>
      </c>
      <c r="T2" s="9" t="s">
        <v>124</v>
      </c>
      <c r="U2" s="3">
        <v>0</v>
      </c>
      <c r="V2" s="3">
        <v>7.2654568057585003</v>
      </c>
      <c r="W2" s="3">
        <v>0</v>
      </c>
      <c r="X2" s="3">
        <v>0</v>
      </c>
      <c r="Y2" s="3">
        <v>0</v>
      </c>
      <c r="Z2" s="3">
        <v>0</v>
      </c>
      <c r="AA2" s="9"/>
    </row>
    <row r="3" spans="1:27" ht="9.6" customHeight="1" x14ac:dyDescent="0.45">
      <c r="A3" s="8" t="s">
        <v>43</v>
      </c>
      <c r="B3" s="8" t="s">
        <v>42</v>
      </c>
      <c r="C3" s="8">
        <v>0</v>
      </c>
      <c r="D3" s="8">
        <v>4.7417327042586397</v>
      </c>
      <c r="E3" s="8">
        <v>0</v>
      </c>
      <c r="F3" s="8">
        <v>0</v>
      </c>
      <c r="G3" s="8">
        <v>0</v>
      </c>
      <c r="H3" s="8">
        <v>0</v>
      </c>
      <c r="J3" s="8" t="s">
        <v>45</v>
      </c>
      <c r="K3" s="8" t="str">
        <f t="shared" ref="K3:K9" si="0">VLOOKUP($J3, $A$2:$H$33, 2, FALSE)</f>
        <v>photosynthesis</v>
      </c>
      <c r="L3" s="8">
        <f t="shared" ref="L3:L9" si="1">VLOOKUP($J3, $A$2:$H$33, 3, FALSE)</f>
        <v>0</v>
      </c>
      <c r="M3" s="8">
        <f t="shared" ref="M3:M9" si="2">VLOOKUP($J3, $A$2:$H$33, 4, FALSE)</f>
        <v>8.0981973203352204</v>
      </c>
      <c r="N3" s="8">
        <f t="shared" ref="N3:N9" si="3">VLOOKUP($J3, $A$2:$H$33, 5, FALSE)</f>
        <v>0</v>
      </c>
      <c r="O3" s="8">
        <f t="shared" ref="O3:O9" si="4">VLOOKUP($J3, $A$2:$H$33, 6, FALSE)</f>
        <v>0</v>
      </c>
      <c r="P3" s="8">
        <f t="shared" ref="P3:P9" si="5">VLOOKUP($J3, $A$2:$H$33, 7, FALSE)</f>
        <v>0</v>
      </c>
      <c r="Q3" s="8">
        <f t="shared" ref="Q3:Q9" si="6">VLOOKUP($J3, $A$2:$H$33, 8, FALSE)</f>
        <v>0</v>
      </c>
      <c r="R3" s="9"/>
      <c r="S3" s="9" t="s">
        <v>45</v>
      </c>
      <c r="T3" s="9" t="s">
        <v>44</v>
      </c>
      <c r="U3" s="3">
        <v>0</v>
      </c>
      <c r="V3" s="3">
        <v>8.0981973203352204</v>
      </c>
      <c r="W3" s="3">
        <v>0</v>
      </c>
      <c r="X3" s="3">
        <v>0</v>
      </c>
      <c r="Y3" s="3">
        <v>0</v>
      </c>
      <c r="Z3" s="3">
        <v>0</v>
      </c>
      <c r="AA3" s="9"/>
    </row>
    <row r="4" spans="1:27" ht="9.6" customHeight="1" x14ac:dyDescent="0.45">
      <c r="A4" s="8" t="s">
        <v>57</v>
      </c>
      <c r="B4" s="8" t="s">
        <v>56</v>
      </c>
      <c r="C4" s="8">
        <v>0</v>
      </c>
      <c r="D4" s="8">
        <v>4.5697163251408304</v>
      </c>
      <c r="E4" s="8">
        <v>0</v>
      </c>
      <c r="F4" s="8">
        <v>0</v>
      </c>
      <c r="G4" s="8">
        <v>0</v>
      </c>
      <c r="H4" s="8">
        <v>0</v>
      </c>
      <c r="J4" s="8" t="s">
        <v>73</v>
      </c>
      <c r="K4" s="8" t="str">
        <f t="shared" si="0"/>
        <v>response to stimulus</v>
      </c>
      <c r="L4" s="8">
        <f t="shared" si="1"/>
        <v>0</v>
      </c>
      <c r="M4" s="8">
        <f t="shared" si="2"/>
        <v>6.0018837287546196</v>
      </c>
      <c r="N4" s="8">
        <f t="shared" si="3"/>
        <v>0</v>
      </c>
      <c r="O4" s="8">
        <f t="shared" si="4"/>
        <v>0</v>
      </c>
      <c r="P4" s="8">
        <f t="shared" si="5"/>
        <v>0</v>
      </c>
      <c r="Q4" s="8">
        <f t="shared" si="6"/>
        <v>0</v>
      </c>
      <c r="R4" s="9"/>
      <c r="S4" s="9" t="s">
        <v>73</v>
      </c>
      <c r="T4" s="9" t="s">
        <v>72</v>
      </c>
      <c r="U4" s="3">
        <v>0</v>
      </c>
      <c r="V4" s="3">
        <v>6.0018837287546196</v>
      </c>
      <c r="W4" s="3">
        <v>0</v>
      </c>
      <c r="X4" s="3">
        <v>0</v>
      </c>
      <c r="Y4" s="3">
        <v>0</v>
      </c>
      <c r="Z4" s="3">
        <v>0</v>
      </c>
      <c r="AA4" s="9"/>
    </row>
    <row r="5" spans="1:27" ht="9.6" customHeight="1" x14ac:dyDescent="0.45">
      <c r="A5" s="8" t="s">
        <v>31</v>
      </c>
      <c r="B5" s="8" t="s">
        <v>30</v>
      </c>
      <c r="C5" s="8">
        <v>0</v>
      </c>
      <c r="D5" s="8">
        <v>4.0785427718301897</v>
      </c>
      <c r="E5" s="8">
        <v>0</v>
      </c>
      <c r="F5" s="8">
        <v>0</v>
      </c>
      <c r="G5" s="8">
        <v>0</v>
      </c>
      <c r="H5" s="8">
        <v>0</v>
      </c>
      <c r="J5" s="8" t="s">
        <v>8</v>
      </c>
      <c r="K5" s="8" t="str">
        <f t="shared" si="0"/>
        <v>response to abiotic stimulus</v>
      </c>
      <c r="L5" s="8">
        <f t="shared" si="1"/>
        <v>0</v>
      </c>
      <c r="M5" s="8">
        <f t="shared" si="2"/>
        <v>5.5172765503777299</v>
      </c>
      <c r="N5" s="8">
        <f t="shared" si="3"/>
        <v>0</v>
      </c>
      <c r="O5" s="8">
        <f t="shared" si="4"/>
        <v>0</v>
      </c>
      <c r="P5" s="8">
        <f t="shared" si="5"/>
        <v>0</v>
      </c>
      <c r="Q5" s="8">
        <f t="shared" si="6"/>
        <v>0</v>
      </c>
      <c r="R5" s="9"/>
      <c r="S5" s="9" t="s">
        <v>8</v>
      </c>
      <c r="T5" s="9" t="s">
        <v>9</v>
      </c>
      <c r="U5" s="3">
        <v>0</v>
      </c>
      <c r="V5" s="3">
        <v>5.5172765503777299</v>
      </c>
      <c r="W5" s="3">
        <v>0</v>
      </c>
      <c r="X5" s="3">
        <v>0</v>
      </c>
      <c r="Y5" s="3">
        <v>0</v>
      </c>
      <c r="Z5" s="3">
        <v>0</v>
      </c>
      <c r="AA5" s="9"/>
    </row>
    <row r="6" spans="1:27" ht="9.6" customHeight="1" x14ac:dyDescent="0.45">
      <c r="A6" s="8" t="s">
        <v>8</v>
      </c>
      <c r="B6" s="8" t="s">
        <v>9</v>
      </c>
      <c r="C6" s="8">
        <v>0</v>
      </c>
      <c r="D6" s="8">
        <v>5.5172765503777299</v>
      </c>
      <c r="E6" s="8">
        <v>0</v>
      </c>
      <c r="F6" s="8">
        <v>0</v>
      </c>
      <c r="G6" s="8">
        <v>0</v>
      </c>
      <c r="H6" s="8">
        <v>0</v>
      </c>
      <c r="J6" s="8" t="s">
        <v>31</v>
      </c>
      <c r="K6" s="8" t="str">
        <f t="shared" si="0"/>
        <v>oxidation-reduction process</v>
      </c>
      <c r="L6" s="8">
        <f t="shared" si="1"/>
        <v>0</v>
      </c>
      <c r="M6" s="8">
        <f t="shared" si="2"/>
        <v>4.0785427718301897</v>
      </c>
      <c r="N6" s="8">
        <f t="shared" si="3"/>
        <v>0</v>
      </c>
      <c r="O6" s="8">
        <f t="shared" si="4"/>
        <v>0</v>
      </c>
      <c r="P6" s="8">
        <f t="shared" si="5"/>
        <v>0</v>
      </c>
      <c r="Q6" s="8">
        <f t="shared" si="6"/>
        <v>0</v>
      </c>
      <c r="R6" s="9"/>
      <c r="S6" s="9" t="s">
        <v>31</v>
      </c>
      <c r="T6" s="9" t="s">
        <v>30</v>
      </c>
      <c r="U6" s="3">
        <v>0</v>
      </c>
      <c r="V6" s="3">
        <v>4.0785427718301897</v>
      </c>
      <c r="W6" s="3">
        <v>0</v>
      </c>
      <c r="X6" s="3">
        <v>0</v>
      </c>
      <c r="Y6" s="3">
        <v>0</v>
      </c>
      <c r="Z6" s="3">
        <v>0</v>
      </c>
      <c r="AA6" s="9"/>
    </row>
    <row r="7" spans="1:27" ht="9.6" customHeight="1" x14ac:dyDescent="0.45">
      <c r="A7" s="8" t="s">
        <v>71</v>
      </c>
      <c r="B7" s="8" t="s">
        <v>70</v>
      </c>
      <c r="C7" s="8">
        <v>0</v>
      </c>
      <c r="D7" s="8">
        <v>7.2654568057585003</v>
      </c>
      <c r="E7" s="8">
        <v>0</v>
      </c>
      <c r="F7" s="8">
        <v>0</v>
      </c>
      <c r="G7" s="8">
        <v>0</v>
      </c>
      <c r="H7" s="8">
        <v>0</v>
      </c>
      <c r="J7" s="8" t="s">
        <v>43</v>
      </c>
      <c r="K7" s="8" t="str">
        <f t="shared" si="0"/>
        <v>photosynthesis, light reaction</v>
      </c>
      <c r="L7" s="8">
        <f t="shared" si="1"/>
        <v>0</v>
      </c>
      <c r="M7" s="8">
        <f t="shared" si="2"/>
        <v>4.7417327042586397</v>
      </c>
      <c r="N7" s="8">
        <f t="shared" si="3"/>
        <v>0</v>
      </c>
      <c r="O7" s="8">
        <f t="shared" si="4"/>
        <v>0</v>
      </c>
      <c r="P7" s="8">
        <f t="shared" si="5"/>
        <v>0</v>
      </c>
      <c r="Q7" s="8">
        <f t="shared" si="6"/>
        <v>0</v>
      </c>
      <c r="R7" s="9"/>
      <c r="S7" s="9" t="s">
        <v>43</v>
      </c>
      <c r="T7" s="9" t="s">
        <v>42</v>
      </c>
      <c r="U7" s="3">
        <v>0</v>
      </c>
      <c r="V7" s="3">
        <v>4.7417327042586397</v>
      </c>
      <c r="W7" s="3">
        <v>0</v>
      </c>
      <c r="X7" s="3">
        <v>0</v>
      </c>
      <c r="Y7" s="3">
        <v>0</v>
      </c>
      <c r="Z7" s="3">
        <v>0</v>
      </c>
      <c r="AA7" s="9"/>
    </row>
    <row r="8" spans="1:27" ht="9.6" customHeight="1" x14ac:dyDescent="0.45">
      <c r="A8" s="8" t="s">
        <v>77</v>
      </c>
      <c r="B8" s="8" t="s">
        <v>76</v>
      </c>
      <c r="C8" s="8">
        <v>0</v>
      </c>
      <c r="D8" s="8">
        <v>4.5864516443622296</v>
      </c>
      <c r="E8" s="8">
        <v>0</v>
      </c>
      <c r="F8" s="8">
        <v>0</v>
      </c>
      <c r="G8" s="8">
        <v>0</v>
      </c>
      <c r="H8" s="8">
        <v>0</v>
      </c>
      <c r="J8" s="8" t="s">
        <v>57</v>
      </c>
      <c r="K8" s="8" t="str">
        <f t="shared" si="0"/>
        <v>photosynthesis, light harvesting</v>
      </c>
      <c r="L8" s="8">
        <f t="shared" si="1"/>
        <v>0</v>
      </c>
      <c r="M8" s="8">
        <f t="shared" si="2"/>
        <v>4.5697163251408304</v>
      </c>
      <c r="N8" s="8">
        <f t="shared" si="3"/>
        <v>0</v>
      </c>
      <c r="O8" s="8">
        <f t="shared" si="4"/>
        <v>0</v>
      </c>
      <c r="P8" s="8">
        <f t="shared" si="5"/>
        <v>0</v>
      </c>
      <c r="Q8" s="8">
        <f t="shared" si="6"/>
        <v>0</v>
      </c>
      <c r="R8" s="9"/>
      <c r="S8" s="9" t="s">
        <v>57</v>
      </c>
      <c r="T8" s="9" t="s">
        <v>56</v>
      </c>
      <c r="U8" s="3">
        <v>0</v>
      </c>
      <c r="V8" s="3">
        <v>4.5697163251408304</v>
      </c>
      <c r="W8" s="3">
        <v>0</v>
      </c>
      <c r="X8" s="3">
        <v>0</v>
      </c>
      <c r="Y8" s="3">
        <v>0</v>
      </c>
      <c r="Z8" s="3">
        <v>0</v>
      </c>
      <c r="AA8" s="9"/>
    </row>
    <row r="9" spans="1:27" ht="9.6" customHeight="1" x14ac:dyDescent="0.45">
      <c r="A9" s="8" t="s">
        <v>45</v>
      </c>
      <c r="B9" s="8" t="s">
        <v>44</v>
      </c>
      <c r="C9" s="8">
        <v>0</v>
      </c>
      <c r="D9" s="8">
        <v>8.0981973203352204</v>
      </c>
      <c r="E9" s="8">
        <v>0</v>
      </c>
      <c r="F9" s="8">
        <v>0</v>
      </c>
      <c r="G9" s="8">
        <v>0</v>
      </c>
      <c r="H9" s="8">
        <v>0</v>
      </c>
      <c r="J9" s="8" t="s">
        <v>77</v>
      </c>
      <c r="K9" s="8" t="str">
        <f t="shared" si="0"/>
        <v>response to endogenous stimulus</v>
      </c>
      <c r="L9" s="8">
        <f t="shared" si="1"/>
        <v>0</v>
      </c>
      <c r="M9" s="8">
        <f t="shared" si="2"/>
        <v>4.5864516443622296</v>
      </c>
      <c r="N9" s="8">
        <f t="shared" si="3"/>
        <v>0</v>
      </c>
      <c r="O9" s="8">
        <f t="shared" si="4"/>
        <v>0</v>
      </c>
      <c r="P9" s="8">
        <f t="shared" si="5"/>
        <v>0</v>
      </c>
      <c r="Q9" s="8">
        <f t="shared" si="6"/>
        <v>0</v>
      </c>
      <c r="R9" s="9"/>
      <c r="S9" s="9" t="s">
        <v>77</v>
      </c>
      <c r="T9" s="9" t="s">
        <v>76</v>
      </c>
      <c r="U9" s="3">
        <v>0</v>
      </c>
      <c r="V9" s="3">
        <v>4.5864516443622296</v>
      </c>
      <c r="W9" s="3">
        <v>0</v>
      </c>
      <c r="X9" s="3">
        <v>0</v>
      </c>
      <c r="Y9" s="3">
        <v>0</v>
      </c>
      <c r="Z9" s="3">
        <v>0</v>
      </c>
      <c r="AA9" s="9"/>
    </row>
    <row r="10" spans="1:27" x14ac:dyDescent="0.45">
      <c r="R10" s="9"/>
      <c r="S10" s="9"/>
      <c r="T10" s="9"/>
      <c r="U10" s="9"/>
      <c r="V10" s="9"/>
      <c r="W10" s="9"/>
      <c r="X10" s="9"/>
      <c r="Y10" s="9"/>
      <c r="Z10" s="9"/>
      <c r="AA10" s="9"/>
    </row>
  </sheetData>
  <phoneticPr fontId="18"/>
  <conditionalFormatting sqref="U2:Z9">
    <cfRule type="colorScale" priority="1">
      <colorScale>
        <cfvo type="num" val="0"/>
        <cfvo type="num" val="5"/>
        <cfvo type="num" val="10"/>
        <color theme="1"/>
        <color rgb="FFFF0066"/>
        <color rgb="FFFFFF00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A12"/>
  <sheetViews>
    <sheetView workbookViewId="0">
      <selection sqref="A1:XFD1048576"/>
    </sheetView>
  </sheetViews>
  <sheetFormatPr defaultRowHeight="10.199999999999999" x14ac:dyDescent="0.45"/>
  <cols>
    <col min="1" max="1" width="8.796875" style="8"/>
    <col min="2" max="17" width="4.09765625" style="8" customWidth="1"/>
    <col min="18" max="18" width="8.796875" style="8"/>
    <col min="19" max="19" width="8.3984375" style="8" bestFit="1" customWidth="1"/>
    <col min="20" max="20" width="23.5" style="8" customWidth="1"/>
    <col min="21" max="26" width="4" style="8" customWidth="1"/>
    <col min="27" max="16384" width="8.796875" style="8"/>
  </cols>
  <sheetData>
    <row r="1" spans="1:27" x14ac:dyDescent="0.2">
      <c r="A1" s="8" t="s">
        <v>0</v>
      </c>
      <c r="B1" s="8" t="s">
        <v>1</v>
      </c>
      <c r="C1" s="8">
        <v>10</v>
      </c>
      <c r="D1" s="8">
        <v>14</v>
      </c>
      <c r="E1" s="8">
        <v>18</v>
      </c>
      <c r="F1" s="8">
        <v>22</v>
      </c>
      <c r="G1" s="8">
        <v>2</v>
      </c>
      <c r="H1" s="8">
        <v>6</v>
      </c>
      <c r="J1" s="8" t="s">
        <v>118</v>
      </c>
      <c r="K1" s="8" t="s">
        <v>1</v>
      </c>
      <c r="L1" s="8">
        <v>10</v>
      </c>
      <c r="M1" s="8">
        <v>14</v>
      </c>
      <c r="N1" s="8">
        <v>18</v>
      </c>
      <c r="O1" s="8">
        <v>22</v>
      </c>
      <c r="P1" s="8">
        <v>2</v>
      </c>
      <c r="Q1" s="8">
        <v>6</v>
      </c>
      <c r="S1" s="9"/>
      <c r="T1" s="9"/>
      <c r="U1" s="6">
        <v>0.41666666666666669</v>
      </c>
      <c r="V1" s="6">
        <v>0.58333333333333337</v>
      </c>
      <c r="W1" s="6">
        <v>0.75</v>
      </c>
      <c r="X1" s="6">
        <v>0.91666666666666663</v>
      </c>
      <c r="Y1" s="6">
        <v>8.3333333333333329E-2</v>
      </c>
      <c r="Z1" s="6">
        <v>0.25</v>
      </c>
      <c r="AA1" s="9"/>
    </row>
    <row r="2" spans="1:27" ht="9.6" customHeight="1" x14ac:dyDescent="0.45">
      <c r="A2" s="8" t="s">
        <v>43</v>
      </c>
      <c r="B2" s="8" t="s">
        <v>42</v>
      </c>
      <c r="C2" s="8">
        <v>7.3516740528564002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J2" s="8" t="s">
        <v>35</v>
      </c>
      <c r="K2" s="8" t="str">
        <f>VLOOKUP($J2, $A$2:$H$33, 2, FALSE)</f>
        <v>electron transport chain</v>
      </c>
      <c r="L2" s="8">
        <f>VLOOKUP($J2, $A$2:$H$33, 3, FALSE)</f>
        <v>12.0215304545419</v>
      </c>
      <c r="M2" s="8">
        <f>VLOOKUP($J2, $A$2:$H$33, 4, FALSE)</f>
        <v>0</v>
      </c>
      <c r="N2" s="8">
        <f>VLOOKUP($J2, $A$2:$H$33, 5, FALSE)</f>
        <v>0</v>
      </c>
      <c r="O2" s="8">
        <f>VLOOKUP($J2, $A$2:$H$33, 6, FALSE)</f>
        <v>0</v>
      </c>
      <c r="P2" s="8">
        <f>VLOOKUP($J2, $A$2:$H$33, 7, FALSE)</f>
        <v>0</v>
      </c>
      <c r="Q2" s="8">
        <f>VLOOKUP($J2, $A$2:$H$33, 8, FALSE)</f>
        <v>0</v>
      </c>
      <c r="S2" s="9" t="s">
        <v>35</v>
      </c>
      <c r="T2" s="9" t="s">
        <v>34</v>
      </c>
      <c r="U2" s="3">
        <v>12.0215304545419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9"/>
    </row>
    <row r="3" spans="1:27" ht="9.6" customHeight="1" x14ac:dyDescent="0.45">
      <c r="A3" s="8" t="s">
        <v>87</v>
      </c>
      <c r="B3" s="8" t="s">
        <v>86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5.0134266468347199</v>
      </c>
      <c r="J3" s="8" t="s">
        <v>25</v>
      </c>
      <c r="K3" s="8" t="str">
        <f t="shared" ref="K3:K11" si="0">VLOOKUP($J3, $A$2:$H$33, 2, FALSE)</f>
        <v>photosynthetic electron transport chain</v>
      </c>
      <c r="L3" s="8">
        <f t="shared" ref="L3:L11" si="1">VLOOKUP($J3, $A$2:$H$33, 3, FALSE)</f>
        <v>10.432011575308699</v>
      </c>
      <c r="M3" s="8">
        <f t="shared" ref="M3:M11" si="2">VLOOKUP($J3, $A$2:$H$33, 4, FALSE)</f>
        <v>0</v>
      </c>
      <c r="N3" s="8">
        <f t="shared" ref="N3:N11" si="3">VLOOKUP($J3, $A$2:$H$33, 5, FALSE)</f>
        <v>0</v>
      </c>
      <c r="O3" s="8">
        <f t="shared" ref="O3:O11" si="4">VLOOKUP($J3, $A$2:$H$33, 6, FALSE)</f>
        <v>0</v>
      </c>
      <c r="P3" s="8">
        <f t="shared" ref="P3:P11" si="5">VLOOKUP($J3, $A$2:$H$33, 7, FALSE)</f>
        <v>0</v>
      </c>
      <c r="Q3" s="8">
        <f t="shared" ref="Q3:Q11" si="6">VLOOKUP($J3, $A$2:$H$33, 8, FALSE)</f>
        <v>0</v>
      </c>
      <c r="S3" s="9" t="s">
        <v>25</v>
      </c>
      <c r="T3" s="9" t="s">
        <v>125</v>
      </c>
      <c r="U3" s="3">
        <v>10.432011575308699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9"/>
    </row>
    <row r="4" spans="1:27" ht="9.6" customHeight="1" x14ac:dyDescent="0.45">
      <c r="A4" s="8" t="s">
        <v>35</v>
      </c>
      <c r="B4" s="8" t="s">
        <v>34</v>
      </c>
      <c r="C4" s="8">
        <v>12.0215304545419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J4" s="8" t="s">
        <v>45</v>
      </c>
      <c r="K4" s="8" t="str">
        <f t="shared" si="0"/>
        <v>photosynthesis</v>
      </c>
      <c r="L4" s="8">
        <f t="shared" si="1"/>
        <v>6.8321757019612797</v>
      </c>
      <c r="M4" s="8">
        <f t="shared" si="2"/>
        <v>0</v>
      </c>
      <c r="N4" s="8">
        <f t="shared" si="3"/>
        <v>0</v>
      </c>
      <c r="O4" s="8">
        <f t="shared" si="4"/>
        <v>0</v>
      </c>
      <c r="P4" s="8">
        <f t="shared" si="5"/>
        <v>0</v>
      </c>
      <c r="Q4" s="8">
        <f t="shared" si="6"/>
        <v>4.0454042205473897</v>
      </c>
      <c r="S4" s="9" t="s">
        <v>45</v>
      </c>
      <c r="T4" s="9" t="s">
        <v>44</v>
      </c>
      <c r="U4" s="3">
        <v>6.8321757019612797</v>
      </c>
      <c r="V4" s="3">
        <v>0</v>
      </c>
      <c r="W4" s="3">
        <v>0</v>
      </c>
      <c r="X4" s="3">
        <v>0</v>
      </c>
      <c r="Y4" s="3">
        <v>0</v>
      </c>
      <c r="Z4" s="3">
        <v>4.0454042205473897</v>
      </c>
      <c r="AA4" s="9"/>
    </row>
    <row r="5" spans="1:27" ht="9.6" customHeight="1" x14ac:dyDescent="0.45">
      <c r="A5" s="8" t="s">
        <v>25</v>
      </c>
      <c r="B5" s="8" t="s">
        <v>24</v>
      </c>
      <c r="C5" s="8">
        <v>10.432011575308699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J5" s="8" t="s">
        <v>81</v>
      </c>
      <c r="K5" s="8" t="str">
        <f t="shared" si="0"/>
        <v>photosynthetic electron transport in photosystem II</v>
      </c>
      <c r="L5" s="8">
        <f t="shared" si="1"/>
        <v>6.3656450060341401</v>
      </c>
      <c r="M5" s="8">
        <f t="shared" si="2"/>
        <v>0</v>
      </c>
      <c r="N5" s="8">
        <f t="shared" si="3"/>
        <v>0</v>
      </c>
      <c r="O5" s="8">
        <f t="shared" si="4"/>
        <v>0</v>
      </c>
      <c r="P5" s="8">
        <f t="shared" si="5"/>
        <v>0</v>
      </c>
      <c r="Q5" s="8">
        <f t="shared" si="6"/>
        <v>0</v>
      </c>
      <c r="S5" s="9" t="s">
        <v>81</v>
      </c>
      <c r="T5" s="9" t="s">
        <v>126</v>
      </c>
      <c r="U5" s="3">
        <v>6.3656450060341401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9"/>
    </row>
    <row r="6" spans="1:27" ht="9.6" customHeight="1" x14ac:dyDescent="0.45">
      <c r="A6" s="8" t="s">
        <v>85</v>
      </c>
      <c r="B6" s="8" t="s">
        <v>84</v>
      </c>
      <c r="C6" s="8">
        <v>6.8679337553732598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J6" s="8" t="s">
        <v>43</v>
      </c>
      <c r="K6" s="8" t="str">
        <f t="shared" si="0"/>
        <v>photosynthesis, light reaction</v>
      </c>
      <c r="L6" s="8">
        <f t="shared" si="1"/>
        <v>7.3516740528564002</v>
      </c>
      <c r="M6" s="8">
        <f t="shared" si="2"/>
        <v>0</v>
      </c>
      <c r="N6" s="8">
        <f t="shared" si="3"/>
        <v>0</v>
      </c>
      <c r="O6" s="8">
        <f t="shared" si="4"/>
        <v>0</v>
      </c>
      <c r="P6" s="8">
        <f t="shared" si="5"/>
        <v>0</v>
      </c>
      <c r="Q6" s="8">
        <f t="shared" si="6"/>
        <v>0</v>
      </c>
      <c r="S6" s="9" t="s">
        <v>43</v>
      </c>
      <c r="T6" s="9" t="s">
        <v>42</v>
      </c>
      <c r="U6" s="3">
        <v>7.3516740528564002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9"/>
    </row>
    <row r="7" spans="1:27" ht="9.6" customHeight="1" x14ac:dyDescent="0.45">
      <c r="A7" s="8" t="s">
        <v>83</v>
      </c>
      <c r="B7" s="8" t="s">
        <v>82</v>
      </c>
      <c r="C7" s="8">
        <v>0</v>
      </c>
      <c r="D7" s="8">
        <v>0</v>
      </c>
      <c r="E7" s="8">
        <v>4.6052335148546604</v>
      </c>
      <c r="F7" s="8">
        <v>0</v>
      </c>
      <c r="G7" s="8">
        <v>0</v>
      </c>
      <c r="H7" s="8">
        <v>0</v>
      </c>
      <c r="J7" s="8" t="s">
        <v>85</v>
      </c>
      <c r="K7" s="8" t="str">
        <f t="shared" si="0"/>
        <v>carbon fixation</v>
      </c>
      <c r="L7" s="8">
        <f t="shared" si="1"/>
        <v>6.8679337553732598</v>
      </c>
      <c r="M7" s="8">
        <f t="shared" si="2"/>
        <v>0</v>
      </c>
      <c r="N7" s="8">
        <f t="shared" si="3"/>
        <v>0</v>
      </c>
      <c r="O7" s="8">
        <f t="shared" si="4"/>
        <v>0</v>
      </c>
      <c r="P7" s="8">
        <f t="shared" si="5"/>
        <v>0</v>
      </c>
      <c r="Q7" s="8">
        <f t="shared" si="6"/>
        <v>0</v>
      </c>
      <c r="S7" s="9" t="s">
        <v>85</v>
      </c>
      <c r="T7" s="9" t="s">
        <v>84</v>
      </c>
      <c r="U7" s="3">
        <v>6.8679337553732598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9"/>
    </row>
    <row r="8" spans="1:27" ht="9.6" customHeight="1" x14ac:dyDescent="0.45">
      <c r="A8" s="8" t="s">
        <v>81</v>
      </c>
      <c r="B8" s="8" t="s">
        <v>80</v>
      </c>
      <c r="C8" s="8">
        <v>6.3656450060341401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J8" s="8" t="s">
        <v>71</v>
      </c>
      <c r="K8" s="8" t="str">
        <f t="shared" si="0"/>
        <v>generation of precursor metabolites and energy</v>
      </c>
      <c r="L8" s="8">
        <f t="shared" si="1"/>
        <v>7.1081751616981697</v>
      </c>
      <c r="M8" s="8">
        <f t="shared" si="2"/>
        <v>0</v>
      </c>
      <c r="N8" s="8">
        <f t="shared" si="3"/>
        <v>0</v>
      </c>
      <c r="O8" s="8">
        <f t="shared" si="4"/>
        <v>0</v>
      </c>
      <c r="P8" s="8">
        <f t="shared" si="5"/>
        <v>0</v>
      </c>
      <c r="Q8" s="8">
        <f t="shared" si="6"/>
        <v>0</v>
      </c>
      <c r="S8" s="9" t="s">
        <v>71</v>
      </c>
      <c r="T8" s="9" t="s">
        <v>127</v>
      </c>
      <c r="U8" s="3">
        <v>7.1081751616981697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9"/>
    </row>
    <row r="9" spans="1:27" ht="9.6" customHeight="1" x14ac:dyDescent="0.45">
      <c r="A9" s="8" t="s">
        <v>71</v>
      </c>
      <c r="B9" s="8" t="s">
        <v>70</v>
      </c>
      <c r="C9" s="8">
        <v>7.1081751616981697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J9" s="8" t="s">
        <v>83</v>
      </c>
      <c r="K9" s="8" t="str">
        <f t="shared" si="0"/>
        <v>carbohydrate metabolic process</v>
      </c>
      <c r="L9" s="8">
        <f t="shared" si="1"/>
        <v>0</v>
      </c>
      <c r="M9" s="8">
        <f t="shared" si="2"/>
        <v>0</v>
      </c>
      <c r="N9" s="8">
        <f t="shared" si="3"/>
        <v>4.6052335148546604</v>
      </c>
      <c r="O9" s="8">
        <f t="shared" si="4"/>
        <v>0</v>
      </c>
      <c r="P9" s="8">
        <f t="shared" si="5"/>
        <v>0</v>
      </c>
      <c r="Q9" s="8">
        <f t="shared" si="6"/>
        <v>0</v>
      </c>
      <c r="S9" s="9" t="s">
        <v>83</v>
      </c>
      <c r="T9" s="9" t="s">
        <v>82</v>
      </c>
      <c r="U9" s="3">
        <v>0</v>
      </c>
      <c r="V9" s="3">
        <v>0</v>
      </c>
      <c r="W9" s="3">
        <v>4.6052335148546604</v>
      </c>
      <c r="X9" s="3">
        <v>0</v>
      </c>
      <c r="Y9" s="3">
        <v>0</v>
      </c>
      <c r="Z9" s="3">
        <v>0</v>
      </c>
      <c r="AA9" s="9"/>
    </row>
    <row r="10" spans="1:27" ht="9.6" customHeight="1" x14ac:dyDescent="0.45">
      <c r="A10" s="8" t="s">
        <v>79</v>
      </c>
      <c r="B10" s="8" t="s">
        <v>78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4.0952948939236702</v>
      </c>
      <c r="J10" s="8" t="s">
        <v>87</v>
      </c>
      <c r="K10" s="8" t="str">
        <f t="shared" si="0"/>
        <v>lipid metabolic process</v>
      </c>
      <c r="L10" s="8">
        <f t="shared" si="1"/>
        <v>0</v>
      </c>
      <c r="M10" s="8">
        <f t="shared" si="2"/>
        <v>0</v>
      </c>
      <c r="N10" s="8">
        <f t="shared" si="3"/>
        <v>0</v>
      </c>
      <c r="O10" s="8">
        <f t="shared" si="4"/>
        <v>0</v>
      </c>
      <c r="P10" s="8">
        <f t="shared" si="5"/>
        <v>0</v>
      </c>
      <c r="Q10" s="8">
        <f t="shared" si="6"/>
        <v>5.0134266468347199</v>
      </c>
      <c r="S10" s="9" t="s">
        <v>87</v>
      </c>
      <c r="T10" s="9" t="s">
        <v>86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5.0134266468347199</v>
      </c>
      <c r="AA10" s="9"/>
    </row>
    <row r="11" spans="1:27" ht="9.6" customHeight="1" x14ac:dyDescent="0.45">
      <c r="A11" s="8" t="s">
        <v>45</v>
      </c>
      <c r="B11" s="8" t="s">
        <v>44</v>
      </c>
      <c r="C11" s="8">
        <v>6.8321757019612797</v>
      </c>
      <c r="D11" s="8">
        <v>0</v>
      </c>
      <c r="E11" s="8">
        <v>0</v>
      </c>
      <c r="F11" s="8">
        <v>0</v>
      </c>
      <c r="G11" s="8">
        <v>0</v>
      </c>
      <c r="H11" s="8">
        <v>4.0454042205473897</v>
      </c>
      <c r="J11" s="8" t="s">
        <v>79</v>
      </c>
      <c r="K11" s="8" t="str">
        <f t="shared" si="0"/>
        <v>glutamine family amino acid biosynthetic process</v>
      </c>
      <c r="L11" s="8">
        <f t="shared" si="1"/>
        <v>0</v>
      </c>
      <c r="M11" s="8">
        <f t="shared" si="2"/>
        <v>0</v>
      </c>
      <c r="N11" s="8">
        <f t="shared" si="3"/>
        <v>0</v>
      </c>
      <c r="O11" s="8">
        <f t="shared" si="4"/>
        <v>0</v>
      </c>
      <c r="P11" s="8">
        <f t="shared" si="5"/>
        <v>0</v>
      </c>
      <c r="Q11" s="8">
        <f t="shared" si="6"/>
        <v>4.0952948939236702</v>
      </c>
      <c r="S11" s="9" t="s">
        <v>79</v>
      </c>
      <c r="T11" s="9" t="s">
        <v>128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4.0952948939236702</v>
      </c>
      <c r="AA11" s="9"/>
    </row>
    <row r="12" spans="1:27" x14ac:dyDescent="0.45">
      <c r="S12" s="9"/>
      <c r="T12" s="9"/>
      <c r="U12" s="9"/>
      <c r="V12" s="9"/>
      <c r="W12" s="9"/>
      <c r="X12" s="9"/>
      <c r="Y12" s="9"/>
      <c r="Z12" s="9"/>
      <c r="AA12" s="9"/>
    </row>
  </sheetData>
  <phoneticPr fontId="18"/>
  <conditionalFormatting sqref="U2:Z11">
    <cfRule type="colorScale" priority="1">
      <colorScale>
        <cfvo type="num" val="0"/>
        <cfvo type="num" val="5"/>
        <cfvo type="num" val="10"/>
        <color theme="1"/>
        <color rgb="FFFF0066"/>
        <color rgb="FFFFFF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A18"/>
  <sheetViews>
    <sheetView workbookViewId="0">
      <selection activeCell="U1" sqref="U1:Z1"/>
    </sheetView>
  </sheetViews>
  <sheetFormatPr defaultRowHeight="18" x14ac:dyDescent="0.45"/>
  <cols>
    <col min="1" max="17" width="4.5" style="1" customWidth="1"/>
    <col min="19" max="19" width="8.3984375" style="1" bestFit="1" customWidth="1"/>
    <col min="20" max="20" width="23.5" style="1" customWidth="1"/>
    <col min="21" max="26" width="4" style="1" customWidth="1"/>
  </cols>
  <sheetData>
    <row r="1" spans="1:27" ht="13.2" customHeight="1" x14ac:dyDescent="0.2">
      <c r="A1" s="1" t="s">
        <v>0</v>
      </c>
      <c r="B1" s="1" t="s">
        <v>1</v>
      </c>
      <c r="C1" s="1">
        <v>10</v>
      </c>
      <c r="D1" s="1">
        <v>14</v>
      </c>
      <c r="E1" s="1">
        <v>18</v>
      </c>
      <c r="F1" s="1">
        <v>22</v>
      </c>
      <c r="G1" s="1">
        <v>2</v>
      </c>
      <c r="H1" s="1">
        <v>6</v>
      </c>
      <c r="J1" s="1" t="s">
        <v>119</v>
      </c>
      <c r="K1" s="2" t="s">
        <v>1</v>
      </c>
      <c r="L1" s="2">
        <v>10</v>
      </c>
      <c r="M1" s="2">
        <v>14</v>
      </c>
      <c r="N1" s="2">
        <v>18</v>
      </c>
      <c r="O1" s="2">
        <v>22</v>
      </c>
      <c r="P1" s="2">
        <v>2</v>
      </c>
      <c r="Q1" s="2">
        <v>6</v>
      </c>
      <c r="S1" s="4"/>
      <c r="T1" s="4"/>
      <c r="U1" s="6">
        <v>0.41666666666666669</v>
      </c>
      <c r="V1" s="6">
        <v>0.58333333333333337</v>
      </c>
      <c r="W1" s="6">
        <v>0.75</v>
      </c>
      <c r="X1" s="6">
        <v>0.91666666666666663</v>
      </c>
      <c r="Y1" s="6">
        <v>8.3333333333333329E-2</v>
      </c>
      <c r="Z1" s="6">
        <v>0.25</v>
      </c>
      <c r="AA1" s="7"/>
    </row>
    <row r="2" spans="1:27" ht="9.6" customHeight="1" x14ac:dyDescent="0.45">
      <c r="A2" s="1" t="s">
        <v>75</v>
      </c>
      <c r="B2" s="1" t="s">
        <v>74</v>
      </c>
      <c r="C2" s="1">
        <v>0</v>
      </c>
      <c r="D2" s="1">
        <v>0</v>
      </c>
      <c r="E2" s="1">
        <v>0</v>
      </c>
      <c r="F2" s="1">
        <v>0</v>
      </c>
      <c r="G2" s="1">
        <v>5.0503062206500999</v>
      </c>
      <c r="H2" s="1">
        <v>0</v>
      </c>
      <c r="J2" s="1" t="s">
        <v>105</v>
      </c>
      <c r="K2" s="2" t="str">
        <f>VLOOKUP($J2, $A$2:$H$33, 2, FALSE)</f>
        <v>oxoacid metabolic process</v>
      </c>
      <c r="L2" s="2">
        <f>VLOOKUP($J2, $A$2:$H$33, 3, FALSE)</f>
        <v>0</v>
      </c>
      <c r="M2" s="2">
        <f>VLOOKUP($J2, $A$2:$H$33, 4, FALSE)</f>
        <v>0</v>
      </c>
      <c r="N2" s="2">
        <f>VLOOKUP($J2, $A$2:$H$33, 5, FALSE)</f>
        <v>0</v>
      </c>
      <c r="O2" s="2">
        <f>VLOOKUP($J2, $A$2:$H$33, 6, FALSE)</f>
        <v>4.0302106445845798</v>
      </c>
      <c r="P2" s="2">
        <f>VLOOKUP($J2, $A$2:$H$33, 7, FALSE)</f>
        <v>0</v>
      </c>
      <c r="Q2" s="2">
        <f>VLOOKUP($J2, $A$2:$H$33, 8, FALSE)</f>
        <v>6.3454089071053303</v>
      </c>
      <c r="S2" s="4" t="s">
        <v>105</v>
      </c>
      <c r="T2" s="4" t="s">
        <v>104</v>
      </c>
      <c r="U2" s="3">
        <v>0</v>
      </c>
      <c r="V2" s="3">
        <v>0</v>
      </c>
      <c r="W2" s="3">
        <v>0</v>
      </c>
      <c r="X2" s="3">
        <v>4.0302106445845798</v>
      </c>
      <c r="Y2" s="3">
        <v>0</v>
      </c>
      <c r="Z2" s="3">
        <v>6.3454089071053303</v>
      </c>
      <c r="AA2" s="7"/>
    </row>
    <row r="3" spans="1:27" ht="9.6" customHeight="1" x14ac:dyDescent="0.45">
      <c r="A3" s="1" t="s">
        <v>111</v>
      </c>
      <c r="B3" s="1" t="s">
        <v>110</v>
      </c>
      <c r="C3" s="1">
        <v>0</v>
      </c>
      <c r="D3" s="1">
        <v>0</v>
      </c>
      <c r="E3" s="1">
        <v>0</v>
      </c>
      <c r="F3" s="1">
        <v>0</v>
      </c>
      <c r="G3" s="1">
        <v>5.0868433371222297</v>
      </c>
      <c r="H3" s="1">
        <v>0</v>
      </c>
      <c r="J3" s="1" t="s">
        <v>103</v>
      </c>
      <c r="K3" s="2" t="str">
        <f t="shared" ref="K3:K17" si="0">VLOOKUP($J3, $A$2:$H$33, 2, FALSE)</f>
        <v>carboxylic acid metabolic process</v>
      </c>
      <c r="L3" s="2">
        <f t="shared" ref="L3:L17" si="1">VLOOKUP($J3, $A$2:$H$33, 3, FALSE)</f>
        <v>0</v>
      </c>
      <c r="M3" s="2">
        <f t="shared" ref="M3:M17" si="2">VLOOKUP($J3, $A$2:$H$33, 4, FALSE)</f>
        <v>0</v>
      </c>
      <c r="N3" s="2">
        <f t="shared" ref="N3:N17" si="3">VLOOKUP($J3, $A$2:$H$33, 5, FALSE)</f>
        <v>0</v>
      </c>
      <c r="O3" s="2">
        <f t="shared" ref="O3:O17" si="4">VLOOKUP($J3, $A$2:$H$33, 6, FALSE)</f>
        <v>0</v>
      </c>
      <c r="P3" s="2">
        <f t="shared" ref="P3:P17" si="5">VLOOKUP($J3, $A$2:$H$33, 7, FALSE)</f>
        <v>0</v>
      </c>
      <c r="Q3" s="2">
        <f t="shared" ref="Q3:Q17" si="6">VLOOKUP($J3, $A$2:$H$33, 8, FALSE)</f>
        <v>6.3389413846627098</v>
      </c>
      <c r="S3" s="4" t="s">
        <v>103</v>
      </c>
      <c r="T3" s="4" t="s">
        <v>102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6.3389413846627098</v>
      </c>
      <c r="AA3" s="7"/>
    </row>
    <row r="4" spans="1:27" ht="9.6" customHeight="1" x14ac:dyDescent="0.45">
      <c r="A4" s="1" t="s">
        <v>109</v>
      </c>
      <c r="B4" s="1" t="s">
        <v>108</v>
      </c>
      <c r="C4" s="1">
        <v>0</v>
      </c>
      <c r="D4" s="1">
        <v>0</v>
      </c>
      <c r="E4" s="1">
        <v>0</v>
      </c>
      <c r="F4" s="1">
        <v>0</v>
      </c>
      <c r="G4" s="1">
        <v>4.7879058840307103</v>
      </c>
      <c r="H4" s="1">
        <v>0</v>
      </c>
      <c r="J4" s="1" t="s">
        <v>99</v>
      </c>
      <c r="K4" s="2" t="str">
        <f t="shared" si="0"/>
        <v>organic acid metabolic process</v>
      </c>
      <c r="L4" s="2">
        <f t="shared" si="1"/>
        <v>0</v>
      </c>
      <c r="M4" s="2">
        <f t="shared" si="2"/>
        <v>0</v>
      </c>
      <c r="N4" s="2">
        <f t="shared" si="3"/>
        <v>0</v>
      </c>
      <c r="O4" s="2">
        <f t="shared" si="4"/>
        <v>0</v>
      </c>
      <c r="P4" s="2">
        <f t="shared" si="5"/>
        <v>0</v>
      </c>
      <c r="Q4" s="2">
        <f t="shared" si="6"/>
        <v>6.2643101748258001</v>
      </c>
      <c r="S4" s="4" t="s">
        <v>99</v>
      </c>
      <c r="T4" s="4" t="s">
        <v>98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6.2643101748258001</v>
      </c>
      <c r="AA4" s="7"/>
    </row>
    <row r="5" spans="1:27" ht="9.6" customHeight="1" x14ac:dyDescent="0.45">
      <c r="A5" s="1" t="s">
        <v>107</v>
      </c>
      <c r="B5" s="1" t="s">
        <v>106</v>
      </c>
      <c r="C5" s="1">
        <v>4.4009039407802604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J5" s="1" t="s">
        <v>12</v>
      </c>
      <c r="K5" s="2" t="str">
        <f t="shared" si="0"/>
        <v>cellular amino acid metabolic process</v>
      </c>
      <c r="L5" s="2">
        <f t="shared" si="1"/>
        <v>0</v>
      </c>
      <c r="M5" s="2">
        <f t="shared" si="2"/>
        <v>0</v>
      </c>
      <c r="N5" s="2">
        <f t="shared" si="3"/>
        <v>0</v>
      </c>
      <c r="O5" s="2">
        <f t="shared" si="4"/>
        <v>0</v>
      </c>
      <c r="P5" s="2">
        <f t="shared" si="5"/>
        <v>0</v>
      </c>
      <c r="Q5" s="2">
        <f t="shared" si="6"/>
        <v>7.8895964987604197</v>
      </c>
      <c r="S5" s="4" t="s">
        <v>12</v>
      </c>
      <c r="T5" s="4" t="s">
        <v>13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7.8895964987604197</v>
      </c>
      <c r="AA5" s="7"/>
    </row>
    <row r="6" spans="1:27" ht="9.6" customHeight="1" x14ac:dyDescent="0.45">
      <c r="A6" s="1" t="s">
        <v>105</v>
      </c>
      <c r="B6" s="1" t="s">
        <v>104</v>
      </c>
      <c r="C6" s="1">
        <v>0</v>
      </c>
      <c r="D6" s="1">
        <v>0</v>
      </c>
      <c r="E6" s="1">
        <v>0</v>
      </c>
      <c r="F6" s="1">
        <v>4.0302106445845798</v>
      </c>
      <c r="G6" s="1">
        <v>0</v>
      </c>
      <c r="H6" s="1">
        <v>6.3454089071053303</v>
      </c>
      <c r="J6" s="1" t="s">
        <v>67</v>
      </c>
      <c r="K6" s="2" t="str">
        <f t="shared" si="0"/>
        <v>small molecule metabolic process</v>
      </c>
      <c r="L6" s="2">
        <f t="shared" si="1"/>
        <v>0</v>
      </c>
      <c r="M6" s="2">
        <f t="shared" si="2"/>
        <v>0</v>
      </c>
      <c r="N6" s="2">
        <f t="shared" si="3"/>
        <v>0</v>
      </c>
      <c r="O6" s="2">
        <f t="shared" si="4"/>
        <v>0</v>
      </c>
      <c r="P6" s="2">
        <f t="shared" si="5"/>
        <v>0</v>
      </c>
      <c r="Q6" s="2">
        <f t="shared" si="6"/>
        <v>7.4830950953433497</v>
      </c>
      <c r="S6" s="4" t="s">
        <v>67</v>
      </c>
      <c r="T6" s="4" t="s">
        <v>66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7.4830950953433497</v>
      </c>
      <c r="AA6" s="7"/>
    </row>
    <row r="7" spans="1:27" ht="9.6" customHeight="1" x14ac:dyDescent="0.45">
      <c r="A7" s="1" t="s">
        <v>12</v>
      </c>
      <c r="B7" s="1" t="s">
        <v>13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7.8895964987604197</v>
      </c>
      <c r="J7" s="1" t="s">
        <v>93</v>
      </c>
      <c r="K7" s="2" t="str">
        <f t="shared" si="0"/>
        <v>phosphorus metabolic process</v>
      </c>
      <c r="L7" s="2">
        <f t="shared" si="1"/>
        <v>0</v>
      </c>
      <c r="M7" s="2">
        <f t="shared" si="2"/>
        <v>0</v>
      </c>
      <c r="N7" s="2">
        <f t="shared" si="3"/>
        <v>0</v>
      </c>
      <c r="O7" s="2">
        <f t="shared" si="4"/>
        <v>0</v>
      </c>
      <c r="P7" s="2">
        <f t="shared" si="5"/>
        <v>5.5935306577008301</v>
      </c>
      <c r="Q7" s="2">
        <f t="shared" si="6"/>
        <v>0</v>
      </c>
      <c r="S7" s="4" t="s">
        <v>93</v>
      </c>
      <c r="T7" s="4" t="s">
        <v>92</v>
      </c>
      <c r="U7" s="3">
        <v>0</v>
      </c>
      <c r="V7" s="3">
        <v>0</v>
      </c>
      <c r="W7" s="3">
        <v>0</v>
      </c>
      <c r="X7" s="3">
        <v>0</v>
      </c>
      <c r="Y7" s="3">
        <v>5.5935306577008301</v>
      </c>
      <c r="Z7" s="3">
        <v>0</v>
      </c>
      <c r="AA7" s="7"/>
    </row>
    <row r="8" spans="1:27" ht="9.6" customHeight="1" x14ac:dyDescent="0.45">
      <c r="A8" s="1" t="s">
        <v>103</v>
      </c>
      <c r="B8" s="1" t="s">
        <v>102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6.3389413846627098</v>
      </c>
      <c r="J8" s="1" t="s">
        <v>91</v>
      </c>
      <c r="K8" s="2" t="str">
        <f t="shared" si="0"/>
        <v>phosphate-containing compound metabolic process</v>
      </c>
      <c r="L8" s="2">
        <f t="shared" si="1"/>
        <v>0</v>
      </c>
      <c r="M8" s="2">
        <f t="shared" si="2"/>
        <v>0</v>
      </c>
      <c r="N8" s="2">
        <f t="shared" si="3"/>
        <v>0</v>
      </c>
      <c r="O8" s="2">
        <f t="shared" si="4"/>
        <v>0</v>
      </c>
      <c r="P8" s="2">
        <f t="shared" si="5"/>
        <v>5.5935306577008301</v>
      </c>
      <c r="Q8" s="2">
        <f t="shared" si="6"/>
        <v>0</v>
      </c>
      <c r="S8" s="4" t="s">
        <v>91</v>
      </c>
      <c r="T8" s="4" t="s">
        <v>90</v>
      </c>
      <c r="U8" s="3">
        <v>0</v>
      </c>
      <c r="V8" s="3">
        <v>0</v>
      </c>
      <c r="W8" s="3">
        <v>0</v>
      </c>
      <c r="X8" s="3">
        <v>0</v>
      </c>
      <c r="Y8" s="3">
        <v>5.5935306577008301</v>
      </c>
      <c r="Z8" s="3">
        <v>0</v>
      </c>
      <c r="AA8" s="7"/>
    </row>
    <row r="9" spans="1:27" ht="9.6" customHeight="1" x14ac:dyDescent="0.45">
      <c r="A9" s="1" t="s">
        <v>101</v>
      </c>
      <c r="B9" s="1" t="s">
        <v>100</v>
      </c>
      <c r="C9" s="1">
        <v>0</v>
      </c>
      <c r="D9" s="1">
        <v>0</v>
      </c>
      <c r="E9" s="1">
        <v>0</v>
      </c>
      <c r="F9" s="1">
        <v>0</v>
      </c>
      <c r="G9" s="1">
        <v>4.7879058840307103</v>
      </c>
      <c r="H9" s="1">
        <v>0</v>
      </c>
      <c r="J9" s="1" t="s">
        <v>95</v>
      </c>
      <c r="K9" s="2" t="str">
        <f t="shared" si="0"/>
        <v>phosphorylation</v>
      </c>
      <c r="L9" s="2">
        <f t="shared" si="1"/>
        <v>0</v>
      </c>
      <c r="M9" s="2">
        <f t="shared" si="2"/>
        <v>0</v>
      </c>
      <c r="N9" s="2">
        <f t="shared" si="3"/>
        <v>0</v>
      </c>
      <c r="O9" s="2">
        <f t="shared" si="4"/>
        <v>0</v>
      </c>
      <c r="P9" s="2">
        <f t="shared" si="5"/>
        <v>5.1704724960118504</v>
      </c>
      <c r="Q9" s="2">
        <f t="shared" si="6"/>
        <v>0</v>
      </c>
      <c r="S9" s="4" t="s">
        <v>95</v>
      </c>
      <c r="T9" s="4" t="s">
        <v>94</v>
      </c>
      <c r="U9" s="3">
        <v>0</v>
      </c>
      <c r="V9" s="3">
        <v>0</v>
      </c>
      <c r="W9" s="3">
        <v>0</v>
      </c>
      <c r="X9" s="3">
        <v>0</v>
      </c>
      <c r="Y9" s="3">
        <v>5.1704724960118504</v>
      </c>
      <c r="Z9" s="3">
        <v>0</v>
      </c>
      <c r="AA9" s="7"/>
    </row>
    <row r="10" spans="1:27" ht="9.6" customHeight="1" x14ac:dyDescent="0.45">
      <c r="A10" s="1" t="s">
        <v>99</v>
      </c>
      <c r="B10" s="1" t="s">
        <v>98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6.2643101748258001</v>
      </c>
      <c r="J10" s="1" t="s">
        <v>75</v>
      </c>
      <c r="K10" s="2" t="str">
        <f t="shared" si="0"/>
        <v>catabolic process</v>
      </c>
      <c r="L10" s="2">
        <f t="shared" si="1"/>
        <v>0</v>
      </c>
      <c r="M10" s="2">
        <f t="shared" si="2"/>
        <v>0</v>
      </c>
      <c r="N10" s="2">
        <f t="shared" si="3"/>
        <v>0</v>
      </c>
      <c r="O10" s="2">
        <f t="shared" si="4"/>
        <v>0</v>
      </c>
      <c r="P10" s="2">
        <f t="shared" si="5"/>
        <v>5.0503062206500999</v>
      </c>
      <c r="Q10" s="2">
        <f t="shared" si="6"/>
        <v>0</v>
      </c>
      <c r="S10" s="4" t="s">
        <v>75</v>
      </c>
      <c r="T10" s="4" t="s">
        <v>74</v>
      </c>
      <c r="U10" s="3">
        <v>0</v>
      </c>
      <c r="V10" s="3">
        <v>0</v>
      </c>
      <c r="W10" s="3">
        <v>0</v>
      </c>
      <c r="X10" s="3">
        <v>0</v>
      </c>
      <c r="Y10" s="3">
        <v>5.0503062206500999</v>
      </c>
      <c r="Z10" s="3">
        <v>0</v>
      </c>
      <c r="AA10" s="7"/>
    </row>
    <row r="11" spans="1:27" ht="9.6" customHeight="1" x14ac:dyDescent="0.45">
      <c r="A11" s="1" t="s">
        <v>97</v>
      </c>
      <c r="B11" s="1" t="s">
        <v>96</v>
      </c>
      <c r="C11" s="1">
        <v>4.0101265635168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J11" s="1" t="s">
        <v>111</v>
      </c>
      <c r="K11" s="2" t="str">
        <f t="shared" si="0"/>
        <v>protein phosphorylation</v>
      </c>
      <c r="L11" s="2">
        <f t="shared" si="1"/>
        <v>0</v>
      </c>
      <c r="M11" s="2">
        <f t="shared" si="2"/>
        <v>0</v>
      </c>
      <c r="N11" s="2">
        <f t="shared" si="3"/>
        <v>0</v>
      </c>
      <c r="O11" s="2">
        <f t="shared" si="4"/>
        <v>0</v>
      </c>
      <c r="P11" s="2">
        <f t="shared" si="5"/>
        <v>5.0868433371222297</v>
      </c>
      <c r="Q11" s="2">
        <f t="shared" si="6"/>
        <v>0</v>
      </c>
      <c r="S11" s="4" t="s">
        <v>111</v>
      </c>
      <c r="T11" s="4" t="s">
        <v>110</v>
      </c>
      <c r="U11" s="3">
        <v>0</v>
      </c>
      <c r="V11" s="3">
        <v>0</v>
      </c>
      <c r="W11" s="3">
        <v>0</v>
      </c>
      <c r="X11" s="3">
        <v>0</v>
      </c>
      <c r="Y11" s="3">
        <v>5.0868433371222297</v>
      </c>
      <c r="Z11" s="3">
        <v>0</v>
      </c>
      <c r="AA11" s="7"/>
    </row>
    <row r="12" spans="1:27" ht="9.6" customHeight="1" x14ac:dyDescent="0.45">
      <c r="A12" s="1" t="s">
        <v>67</v>
      </c>
      <c r="B12" s="1" t="s">
        <v>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7.4830950953433497</v>
      </c>
      <c r="J12" s="1" t="s">
        <v>89</v>
      </c>
      <c r="K12" s="2" t="str">
        <f t="shared" si="0"/>
        <v>macromolecule modification</v>
      </c>
      <c r="L12" s="2">
        <f t="shared" si="1"/>
        <v>0</v>
      </c>
      <c r="M12" s="2">
        <f t="shared" si="2"/>
        <v>0</v>
      </c>
      <c r="N12" s="2">
        <f t="shared" si="3"/>
        <v>0</v>
      </c>
      <c r="O12" s="2">
        <f t="shared" si="4"/>
        <v>0</v>
      </c>
      <c r="P12" s="2">
        <f t="shared" si="5"/>
        <v>4.6364823184445196</v>
      </c>
      <c r="Q12" s="2">
        <f t="shared" si="6"/>
        <v>0</v>
      </c>
      <c r="S12" s="4" t="s">
        <v>89</v>
      </c>
      <c r="T12" s="4" t="s">
        <v>88</v>
      </c>
      <c r="U12" s="3">
        <v>0</v>
      </c>
      <c r="V12" s="3">
        <v>0</v>
      </c>
      <c r="W12" s="3">
        <v>0</v>
      </c>
      <c r="X12" s="3">
        <v>0</v>
      </c>
      <c r="Y12" s="3">
        <v>4.6364823184445196</v>
      </c>
      <c r="Z12" s="3">
        <v>0</v>
      </c>
      <c r="AA12" s="7"/>
    </row>
    <row r="13" spans="1:27" ht="9.6" customHeight="1" x14ac:dyDescent="0.45">
      <c r="A13" s="1" t="s">
        <v>95</v>
      </c>
      <c r="B13" s="1" t="s">
        <v>94</v>
      </c>
      <c r="C13" s="1">
        <v>0</v>
      </c>
      <c r="D13" s="1">
        <v>0</v>
      </c>
      <c r="E13" s="1">
        <v>0</v>
      </c>
      <c r="F13" s="1">
        <v>0</v>
      </c>
      <c r="G13" s="1">
        <v>5.1704724960118504</v>
      </c>
      <c r="H13" s="1">
        <v>0</v>
      </c>
      <c r="J13" s="1" t="s">
        <v>109</v>
      </c>
      <c r="K13" s="2" t="str">
        <f t="shared" si="0"/>
        <v>protein modification process</v>
      </c>
      <c r="L13" s="2">
        <f t="shared" si="1"/>
        <v>0</v>
      </c>
      <c r="M13" s="2">
        <f t="shared" si="2"/>
        <v>0</v>
      </c>
      <c r="N13" s="2">
        <f t="shared" si="3"/>
        <v>0</v>
      </c>
      <c r="O13" s="2">
        <f t="shared" si="4"/>
        <v>0</v>
      </c>
      <c r="P13" s="2">
        <f t="shared" si="5"/>
        <v>4.7879058840307103</v>
      </c>
      <c r="Q13" s="2">
        <f t="shared" si="6"/>
        <v>0</v>
      </c>
      <c r="S13" s="4" t="s">
        <v>109</v>
      </c>
      <c r="T13" s="4" t="s">
        <v>108</v>
      </c>
      <c r="U13" s="3">
        <v>0</v>
      </c>
      <c r="V13" s="3">
        <v>0</v>
      </c>
      <c r="W13" s="3">
        <v>0</v>
      </c>
      <c r="X13" s="3">
        <v>0</v>
      </c>
      <c r="Y13" s="3">
        <v>4.7879058840307103</v>
      </c>
      <c r="Z13" s="3">
        <v>0</v>
      </c>
      <c r="AA13" s="7"/>
    </row>
    <row r="14" spans="1:27" ht="9.6" customHeight="1" x14ac:dyDescent="0.45">
      <c r="A14" s="1" t="s">
        <v>93</v>
      </c>
      <c r="B14" s="1" t="s">
        <v>92</v>
      </c>
      <c r="C14" s="1">
        <v>0</v>
      </c>
      <c r="D14" s="1">
        <v>0</v>
      </c>
      <c r="E14" s="1">
        <v>0</v>
      </c>
      <c r="F14" s="1">
        <v>0</v>
      </c>
      <c r="G14" s="1">
        <v>5.5935306577008301</v>
      </c>
      <c r="H14" s="1">
        <v>0</v>
      </c>
      <c r="J14" s="1" t="s">
        <v>101</v>
      </c>
      <c r="K14" s="2" t="str">
        <f t="shared" si="0"/>
        <v>cellular protein modification process</v>
      </c>
      <c r="L14" s="2">
        <f t="shared" si="1"/>
        <v>0</v>
      </c>
      <c r="M14" s="2">
        <f t="shared" si="2"/>
        <v>0</v>
      </c>
      <c r="N14" s="2">
        <f t="shared" si="3"/>
        <v>0</v>
      </c>
      <c r="O14" s="2">
        <f t="shared" si="4"/>
        <v>0</v>
      </c>
      <c r="P14" s="2">
        <f t="shared" si="5"/>
        <v>4.7879058840307103</v>
      </c>
      <c r="Q14" s="2">
        <f t="shared" si="6"/>
        <v>0</v>
      </c>
      <c r="S14" s="4" t="s">
        <v>101</v>
      </c>
      <c r="T14" s="4" t="s">
        <v>100</v>
      </c>
      <c r="U14" s="3">
        <v>0</v>
      </c>
      <c r="V14" s="3">
        <v>0</v>
      </c>
      <c r="W14" s="3">
        <v>0</v>
      </c>
      <c r="X14" s="3">
        <v>0</v>
      </c>
      <c r="Y14" s="3">
        <v>4.7879058840307103</v>
      </c>
      <c r="Z14" s="3">
        <v>0</v>
      </c>
      <c r="AA14" s="7"/>
    </row>
    <row r="15" spans="1:27" ht="9.6" customHeight="1" x14ac:dyDescent="0.45">
      <c r="A15" s="1" t="s">
        <v>91</v>
      </c>
      <c r="B15" s="1" t="s">
        <v>90</v>
      </c>
      <c r="C15" s="1">
        <v>0</v>
      </c>
      <c r="D15" s="1">
        <v>0</v>
      </c>
      <c r="E15" s="1">
        <v>0</v>
      </c>
      <c r="F15" s="1">
        <v>0</v>
      </c>
      <c r="G15" s="1">
        <v>5.5935306577008301</v>
      </c>
      <c r="H15" s="1">
        <v>0</v>
      </c>
      <c r="J15" s="1" t="s">
        <v>16</v>
      </c>
      <c r="K15" s="2" t="str">
        <f t="shared" si="0"/>
        <v>transmembrane transport</v>
      </c>
      <c r="L15" s="2">
        <f t="shared" si="1"/>
        <v>5.1412538133040702</v>
      </c>
      <c r="M15" s="2">
        <f t="shared" si="2"/>
        <v>0</v>
      </c>
      <c r="N15" s="2">
        <f t="shared" si="3"/>
        <v>0</v>
      </c>
      <c r="O15" s="2">
        <f t="shared" si="4"/>
        <v>0</v>
      </c>
      <c r="P15" s="2">
        <f t="shared" si="5"/>
        <v>0</v>
      </c>
      <c r="Q15" s="2">
        <f t="shared" si="6"/>
        <v>0</v>
      </c>
      <c r="S15" s="4" t="s">
        <v>16</v>
      </c>
      <c r="T15" s="4" t="s">
        <v>17</v>
      </c>
      <c r="U15" s="3">
        <v>5.1412538133040702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7"/>
    </row>
    <row r="16" spans="1:27" ht="9.6" customHeight="1" x14ac:dyDescent="0.45">
      <c r="A16" s="1" t="s">
        <v>16</v>
      </c>
      <c r="B16" s="1" t="s">
        <v>17</v>
      </c>
      <c r="C16" s="1">
        <v>5.1412538133040702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J16" s="1" t="s">
        <v>107</v>
      </c>
      <c r="K16" s="2" t="str">
        <f t="shared" si="0"/>
        <v>glycerolipid metabolic process</v>
      </c>
      <c r="L16" s="2">
        <f t="shared" si="1"/>
        <v>4.4009039407802604</v>
      </c>
      <c r="M16" s="2">
        <f t="shared" si="2"/>
        <v>0</v>
      </c>
      <c r="N16" s="2">
        <f t="shared" si="3"/>
        <v>0</v>
      </c>
      <c r="O16" s="2">
        <f t="shared" si="4"/>
        <v>0</v>
      </c>
      <c r="P16" s="2">
        <f t="shared" si="5"/>
        <v>0</v>
      </c>
      <c r="Q16" s="2">
        <f t="shared" si="6"/>
        <v>0</v>
      </c>
      <c r="S16" s="4" t="s">
        <v>107</v>
      </c>
      <c r="T16" s="4" t="s">
        <v>106</v>
      </c>
      <c r="U16" s="3">
        <v>4.4009039407802604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7"/>
    </row>
    <row r="17" spans="1:27" ht="9.6" customHeight="1" x14ac:dyDescent="0.45">
      <c r="A17" s="1" t="s">
        <v>89</v>
      </c>
      <c r="B17" s="1" t="s">
        <v>88</v>
      </c>
      <c r="C17" s="1">
        <v>0</v>
      </c>
      <c r="D17" s="1">
        <v>0</v>
      </c>
      <c r="E17" s="1">
        <v>0</v>
      </c>
      <c r="F17" s="1">
        <v>0</v>
      </c>
      <c r="G17" s="1">
        <v>4.6364823184445196</v>
      </c>
      <c r="H17" s="1">
        <v>0</v>
      </c>
      <c r="J17" s="1" t="s">
        <v>97</v>
      </c>
      <c r="K17" s="2" t="str">
        <f t="shared" si="0"/>
        <v>localization</v>
      </c>
      <c r="L17" s="2">
        <f t="shared" si="1"/>
        <v>4.0101265635168</v>
      </c>
      <c r="M17" s="2">
        <f t="shared" si="2"/>
        <v>0</v>
      </c>
      <c r="N17" s="2">
        <f t="shared" si="3"/>
        <v>0</v>
      </c>
      <c r="O17" s="2">
        <f t="shared" si="4"/>
        <v>0</v>
      </c>
      <c r="P17" s="2">
        <f t="shared" si="5"/>
        <v>0</v>
      </c>
      <c r="Q17" s="2">
        <f t="shared" si="6"/>
        <v>0</v>
      </c>
      <c r="S17" s="4" t="s">
        <v>97</v>
      </c>
      <c r="T17" s="4" t="s">
        <v>96</v>
      </c>
      <c r="U17" s="3">
        <v>4.0101265635168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7"/>
    </row>
    <row r="18" spans="1:27" ht="13.2" customHeight="1" x14ac:dyDescent="0.45">
      <c r="S18" s="4"/>
      <c r="T18" s="4"/>
      <c r="U18" s="4"/>
      <c r="V18" s="4"/>
      <c r="W18" s="4"/>
      <c r="X18" s="4"/>
      <c r="Y18" s="4"/>
      <c r="Z18" s="4"/>
      <c r="AA18" s="7"/>
    </row>
  </sheetData>
  <phoneticPr fontId="18"/>
  <conditionalFormatting sqref="U2:Z17">
    <cfRule type="colorScale" priority="1">
      <colorScale>
        <cfvo type="num" val="0"/>
        <cfvo type="num" val="5"/>
        <cfvo type="num" val="10"/>
        <color theme="1"/>
        <color rgb="FFFF0066"/>
        <color rgb="FFFFFF00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A11"/>
  <sheetViews>
    <sheetView workbookViewId="0">
      <selection activeCell="T18" sqref="T18"/>
    </sheetView>
  </sheetViews>
  <sheetFormatPr defaultRowHeight="13.2" x14ac:dyDescent="0.45"/>
  <cols>
    <col min="1" max="17" width="5" style="1" customWidth="1"/>
    <col min="18" max="18" width="8.796875" style="1"/>
    <col min="19" max="19" width="8.3984375" style="1" bestFit="1" customWidth="1"/>
    <col min="20" max="20" width="23.5" style="1" customWidth="1"/>
    <col min="21" max="26" width="4" style="1" customWidth="1"/>
    <col min="27" max="16384" width="8.796875" style="1"/>
  </cols>
  <sheetData>
    <row r="1" spans="1:27" x14ac:dyDescent="0.2">
      <c r="A1" s="1" t="s">
        <v>0</v>
      </c>
      <c r="B1" s="1" t="s">
        <v>1</v>
      </c>
      <c r="C1" s="1">
        <v>10</v>
      </c>
      <c r="D1" s="1">
        <v>14</v>
      </c>
      <c r="E1" s="1">
        <v>18</v>
      </c>
      <c r="F1" s="1">
        <v>22</v>
      </c>
      <c r="G1" s="1">
        <v>2</v>
      </c>
      <c r="H1" s="1">
        <v>6</v>
      </c>
      <c r="J1" s="1" t="s">
        <v>120</v>
      </c>
      <c r="K1" s="2" t="s">
        <v>1</v>
      </c>
      <c r="L1" s="2">
        <v>10</v>
      </c>
      <c r="M1" s="2">
        <v>14</v>
      </c>
      <c r="N1" s="2">
        <v>18</v>
      </c>
      <c r="O1" s="2">
        <v>22</v>
      </c>
      <c r="P1" s="2">
        <v>2</v>
      </c>
      <c r="Q1" s="2">
        <v>6</v>
      </c>
      <c r="S1" s="4"/>
      <c r="T1" s="4"/>
      <c r="U1" s="6">
        <v>0.41666666666666669</v>
      </c>
      <c r="V1" s="6">
        <v>0.58333333333333337</v>
      </c>
      <c r="W1" s="6">
        <v>0.75</v>
      </c>
      <c r="X1" s="6">
        <v>0.91666666666666663</v>
      </c>
      <c r="Y1" s="6">
        <v>8.3333333333333329E-2</v>
      </c>
      <c r="Z1" s="6">
        <v>0.25</v>
      </c>
      <c r="AA1" s="4"/>
    </row>
    <row r="2" spans="1:27" ht="9.6" customHeight="1" x14ac:dyDescent="0.45">
      <c r="A2" s="1" t="s">
        <v>31</v>
      </c>
      <c r="B2" s="1" t="s">
        <v>30</v>
      </c>
      <c r="C2" s="1">
        <v>0</v>
      </c>
      <c r="D2" s="1">
        <v>4.0380019618663301</v>
      </c>
      <c r="E2" s="1">
        <v>4.3669473789504103</v>
      </c>
      <c r="F2" s="1">
        <v>4.8947366315479703</v>
      </c>
      <c r="G2" s="1">
        <v>4.38426739211938</v>
      </c>
      <c r="H2" s="1">
        <v>0</v>
      </c>
      <c r="J2" s="1" t="s">
        <v>19</v>
      </c>
      <c r="K2" s="2" t="str">
        <f>VLOOKUP($J2, $A$2:$H$33, 2, FALSE)</f>
        <v>cell death</v>
      </c>
      <c r="L2" s="2">
        <f>VLOOKUP($J2, $A$2:$H$33, 3, FALSE)</f>
        <v>14.9972033730389</v>
      </c>
      <c r="M2" s="2">
        <f>VLOOKUP($J2, $A$2:$H$33, 4, FALSE)</f>
        <v>15.033036158853299</v>
      </c>
      <c r="N2" s="2">
        <f>VLOOKUP($J2, $A$2:$H$33, 5, FALSE)</f>
        <v>13.067247069416</v>
      </c>
      <c r="O2" s="2">
        <f>VLOOKUP($J2, $A$2:$H$33, 6, FALSE)</f>
        <v>17.433642055188301</v>
      </c>
      <c r="P2" s="2">
        <f>VLOOKUP($J2, $A$2:$H$33, 7, FALSE)</f>
        <v>14.303127433825701</v>
      </c>
      <c r="Q2" s="2">
        <f>VLOOKUP($J2, $A$2:$H$33, 8, FALSE)</f>
        <v>15.8792112460472</v>
      </c>
      <c r="S2" s="4" t="s">
        <v>19</v>
      </c>
      <c r="T2" s="4" t="s">
        <v>18</v>
      </c>
      <c r="U2" s="3">
        <v>14.9972033730389</v>
      </c>
      <c r="V2" s="3">
        <v>15.033036158853299</v>
      </c>
      <c r="W2" s="3">
        <v>13.067247069416</v>
      </c>
      <c r="X2" s="3">
        <v>17.433642055188301</v>
      </c>
      <c r="Y2" s="3">
        <v>14.303127433825701</v>
      </c>
      <c r="Z2" s="3">
        <v>15.8792112460472</v>
      </c>
      <c r="AA2" s="4"/>
    </row>
    <row r="3" spans="1:27" ht="9.6" customHeight="1" x14ac:dyDescent="0.45">
      <c r="A3" s="1" t="s">
        <v>71</v>
      </c>
      <c r="B3" s="1" t="s">
        <v>70</v>
      </c>
      <c r="C3" s="1">
        <v>0</v>
      </c>
      <c r="D3" s="1">
        <v>4.0254894625209801</v>
      </c>
      <c r="E3" s="1">
        <v>0</v>
      </c>
      <c r="F3" s="1">
        <v>0</v>
      </c>
      <c r="G3" s="1">
        <v>0</v>
      </c>
      <c r="H3" s="1">
        <v>0</v>
      </c>
      <c r="J3" s="1" t="s">
        <v>23</v>
      </c>
      <c r="K3" s="2" t="str">
        <f t="shared" ref="K3:K10" si="0">VLOOKUP($J3, $A$2:$H$33, 2, FALSE)</f>
        <v>programmed cell death</v>
      </c>
      <c r="L3" s="2">
        <f t="shared" ref="L3:L10" si="1">VLOOKUP($J3, $A$2:$H$33, 3, FALSE)</f>
        <v>18.2573055618466</v>
      </c>
      <c r="M3" s="2">
        <f t="shared" ref="M3:M10" si="2">VLOOKUP($J3, $A$2:$H$33, 4, FALSE)</f>
        <v>17.4592169856593</v>
      </c>
      <c r="N3" s="2">
        <f t="shared" ref="N3:N10" si="3">VLOOKUP($J3, $A$2:$H$33, 5, FALSE)</f>
        <v>16.169120981802401</v>
      </c>
      <c r="O3" s="2">
        <f t="shared" ref="O3:O10" si="4">VLOOKUP($J3, $A$2:$H$33, 6, FALSE)</f>
        <v>20.4077918707953</v>
      </c>
      <c r="P3" s="2">
        <f t="shared" ref="P3:P10" si="5">VLOOKUP($J3, $A$2:$H$33, 7, FALSE)</f>
        <v>19.423196967183301</v>
      </c>
      <c r="Q3" s="2">
        <f t="shared" ref="Q3:Q10" si="6">VLOOKUP($J3, $A$2:$H$33, 8, FALSE)</f>
        <v>20.5319603674169</v>
      </c>
      <c r="S3" s="4" t="s">
        <v>23</v>
      </c>
      <c r="T3" s="4" t="s">
        <v>22</v>
      </c>
      <c r="U3" s="3">
        <v>18.2573055618466</v>
      </c>
      <c r="V3" s="3">
        <v>17.4592169856593</v>
      </c>
      <c r="W3" s="3">
        <v>16.169120981802401</v>
      </c>
      <c r="X3" s="3">
        <v>20.4077918707953</v>
      </c>
      <c r="Y3" s="3">
        <v>19.423196967183301</v>
      </c>
      <c r="Z3" s="3">
        <v>20.5319603674169</v>
      </c>
      <c r="AA3" s="4"/>
    </row>
    <row r="4" spans="1:27" ht="9.6" customHeight="1" x14ac:dyDescent="0.45">
      <c r="A4" s="1" t="s">
        <v>23</v>
      </c>
      <c r="B4" s="1" t="s">
        <v>22</v>
      </c>
      <c r="C4" s="1">
        <v>18.2573055618466</v>
      </c>
      <c r="D4" s="1">
        <v>17.4592169856593</v>
      </c>
      <c r="E4" s="1">
        <v>16.169120981802401</v>
      </c>
      <c r="F4" s="1">
        <v>20.4077918707953</v>
      </c>
      <c r="G4" s="1">
        <v>19.423196967183301</v>
      </c>
      <c r="H4" s="1">
        <v>20.5319603674169</v>
      </c>
      <c r="J4" s="1" t="s">
        <v>37</v>
      </c>
      <c r="K4" s="2" t="str">
        <f t="shared" si="0"/>
        <v>apoptotic process</v>
      </c>
      <c r="L4" s="2">
        <f t="shared" si="1"/>
        <v>18.513048072208999</v>
      </c>
      <c r="M4" s="2">
        <f t="shared" si="2"/>
        <v>17.709080944560199</v>
      </c>
      <c r="N4" s="2">
        <f t="shared" si="3"/>
        <v>16.4049025223458</v>
      </c>
      <c r="O4" s="2">
        <f t="shared" si="4"/>
        <v>20.1626096828542</v>
      </c>
      <c r="P4" s="2">
        <f t="shared" si="5"/>
        <v>19.678469033973101</v>
      </c>
      <c r="Q4" s="2">
        <f t="shared" si="6"/>
        <v>20.332482181917499</v>
      </c>
      <c r="S4" s="4" t="s">
        <v>37</v>
      </c>
      <c r="T4" s="4" t="s">
        <v>36</v>
      </c>
      <c r="U4" s="3">
        <v>18.513048072208999</v>
      </c>
      <c r="V4" s="3">
        <v>17.709080944560199</v>
      </c>
      <c r="W4" s="3">
        <v>16.4049025223458</v>
      </c>
      <c r="X4" s="3">
        <v>20.1626096828542</v>
      </c>
      <c r="Y4" s="3">
        <v>19.678469033973101</v>
      </c>
      <c r="Z4" s="3">
        <v>20.332482181917499</v>
      </c>
      <c r="AA4" s="4"/>
    </row>
    <row r="5" spans="1:27" ht="9.6" customHeight="1" x14ac:dyDescent="0.45">
      <c r="A5" s="1" t="s">
        <v>45</v>
      </c>
      <c r="B5" s="1" t="s">
        <v>44</v>
      </c>
      <c r="C5" s="1">
        <v>0</v>
      </c>
      <c r="D5" s="1">
        <v>7.3671472042815598</v>
      </c>
      <c r="E5" s="1">
        <v>5.4653256623967801</v>
      </c>
      <c r="F5" s="1">
        <v>0</v>
      </c>
      <c r="G5" s="1">
        <v>5.7166981116646198</v>
      </c>
      <c r="H5" s="1">
        <v>0</v>
      </c>
      <c r="J5" s="1" t="s">
        <v>69</v>
      </c>
      <c r="K5" s="2" t="str">
        <f t="shared" si="0"/>
        <v>response to biotic stimulus</v>
      </c>
      <c r="L5" s="2">
        <f t="shared" si="1"/>
        <v>4.11009596812446</v>
      </c>
      <c r="M5" s="2">
        <f t="shared" si="2"/>
        <v>0</v>
      </c>
      <c r="N5" s="2">
        <f t="shared" si="3"/>
        <v>0</v>
      </c>
      <c r="O5" s="2">
        <f t="shared" si="4"/>
        <v>5.0298717711052197</v>
      </c>
      <c r="P5" s="2">
        <f t="shared" si="5"/>
        <v>0</v>
      </c>
      <c r="Q5" s="2">
        <f t="shared" si="6"/>
        <v>0</v>
      </c>
      <c r="S5" s="4" t="s">
        <v>69</v>
      </c>
      <c r="T5" s="4" t="s">
        <v>68</v>
      </c>
      <c r="U5" s="3">
        <v>4.11009596812446</v>
      </c>
      <c r="V5" s="3">
        <v>0</v>
      </c>
      <c r="W5" s="3">
        <v>0</v>
      </c>
      <c r="X5" s="3">
        <v>5.0298717711052197</v>
      </c>
      <c r="Y5" s="3">
        <v>0</v>
      </c>
      <c r="Z5" s="3">
        <v>0</v>
      </c>
      <c r="AA5" s="4"/>
    </row>
    <row r="6" spans="1:27" ht="9.6" customHeight="1" x14ac:dyDescent="0.45">
      <c r="A6" s="1" t="s">
        <v>43</v>
      </c>
      <c r="B6" s="1" t="s">
        <v>42</v>
      </c>
      <c r="C6" s="1">
        <v>0</v>
      </c>
      <c r="D6" s="1">
        <v>0</v>
      </c>
      <c r="E6" s="1">
        <v>0</v>
      </c>
      <c r="F6" s="1">
        <v>0</v>
      </c>
      <c r="G6" s="1">
        <v>6.10507572735286</v>
      </c>
      <c r="H6" s="1">
        <v>0</v>
      </c>
      <c r="J6" s="1" t="s">
        <v>25</v>
      </c>
      <c r="K6" s="2" t="str">
        <f t="shared" si="0"/>
        <v>photosynthetic electron transport chain</v>
      </c>
      <c r="L6" s="2">
        <f t="shared" si="1"/>
        <v>5.3274945394905604</v>
      </c>
      <c r="M6" s="2">
        <f t="shared" si="2"/>
        <v>5.2886518297780496</v>
      </c>
      <c r="N6" s="2">
        <f t="shared" si="3"/>
        <v>4.3911768330504204</v>
      </c>
      <c r="O6" s="2">
        <f t="shared" si="4"/>
        <v>4.48019725952238</v>
      </c>
      <c r="P6" s="2">
        <f t="shared" si="5"/>
        <v>0</v>
      </c>
      <c r="Q6" s="2">
        <f t="shared" si="6"/>
        <v>0</v>
      </c>
      <c r="S6" s="4" t="s">
        <v>25</v>
      </c>
      <c r="T6" s="4" t="s">
        <v>125</v>
      </c>
      <c r="U6" s="3">
        <v>5.3274945394905604</v>
      </c>
      <c r="V6" s="3">
        <v>5.2886518297780496</v>
      </c>
      <c r="W6" s="3">
        <v>4.3911768330504204</v>
      </c>
      <c r="X6" s="3">
        <v>4.48019725952238</v>
      </c>
      <c r="Y6" s="3">
        <v>0</v>
      </c>
      <c r="Z6" s="3">
        <v>0</v>
      </c>
      <c r="AA6" s="4"/>
    </row>
    <row r="7" spans="1:27" ht="9.6" customHeight="1" x14ac:dyDescent="0.45">
      <c r="A7" s="1" t="s">
        <v>69</v>
      </c>
      <c r="B7" s="1" t="s">
        <v>68</v>
      </c>
      <c r="C7" s="1">
        <v>4.11009596812446</v>
      </c>
      <c r="D7" s="1">
        <v>0</v>
      </c>
      <c r="E7" s="1">
        <v>0</v>
      </c>
      <c r="F7" s="1">
        <v>5.0298717711052197</v>
      </c>
      <c r="G7" s="1">
        <v>0</v>
      </c>
      <c r="H7" s="1">
        <v>0</v>
      </c>
      <c r="J7" s="1" t="s">
        <v>31</v>
      </c>
      <c r="K7" s="2" t="str">
        <f t="shared" si="0"/>
        <v>oxidation-reduction process</v>
      </c>
      <c r="L7" s="2">
        <f t="shared" si="1"/>
        <v>0</v>
      </c>
      <c r="M7" s="2">
        <f t="shared" si="2"/>
        <v>4.0380019618663301</v>
      </c>
      <c r="N7" s="2">
        <f t="shared" si="3"/>
        <v>4.3669473789504103</v>
      </c>
      <c r="O7" s="2">
        <f t="shared" si="4"/>
        <v>4.8947366315479703</v>
      </c>
      <c r="P7" s="2">
        <f t="shared" si="5"/>
        <v>4.38426739211938</v>
      </c>
      <c r="Q7" s="2">
        <f t="shared" si="6"/>
        <v>0</v>
      </c>
      <c r="S7" s="4" t="s">
        <v>31</v>
      </c>
      <c r="T7" s="4" t="s">
        <v>30</v>
      </c>
      <c r="U7" s="3">
        <v>0</v>
      </c>
      <c r="V7" s="3">
        <v>4.0380019618663301</v>
      </c>
      <c r="W7" s="3">
        <v>4.3669473789504103</v>
      </c>
      <c r="X7" s="3">
        <v>4.8947366315479703</v>
      </c>
      <c r="Y7" s="3">
        <v>4.38426739211938</v>
      </c>
      <c r="Z7" s="3">
        <v>0</v>
      </c>
      <c r="AA7" s="4"/>
    </row>
    <row r="8" spans="1:27" ht="9.6" customHeight="1" x14ac:dyDescent="0.45">
      <c r="A8" s="1" t="s">
        <v>37</v>
      </c>
      <c r="B8" s="1" t="s">
        <v>36</v>
      </c>
      <c r="C8" s="1">
        <v>18.513048072208999</v>
      </c>
      <c r="D8" s="1">
        <v>17.709080944560199</v>
      </c>
      <c r="E8" s="1">
        <v>16.4049025223458</v>
      </c>
      <c r="F8" s="1">
        <v>20.1626096828542</v>
      </c>
      <c r="G8" s="1">
        <v>19.678469033973101</v>
      </c>
      <c r="H8" s="1">
        <v>20.332482181917499</v>
      </c>
      <c r="J8" s="1" t="s">
        <v>45</v>
      </c>
      <c r="K8" s="2" t="str">
        <f t="shared" si="0"/>
        <v>photosynthesis</v>
      </c>
      <c r="L8" s="2">
        <f t="shared" si="1"/>
        <v>0</v>
      </c>
      <c r="M8" s="2">
        <f t="shared" si="2"/>
        <v>7.3671472042815598</v>
      </c>
      <c r="N8" s="2">
        <f t="shared" si="3"/>
        <v>5.4653256623967801</v>
      </c>
      <c r="O8" s="2">
        <f t="shared" si="4"/>
        <v>0</v>
      </c>
      <c r="P8" s="2">
        <f t="shared" si="5"/>
        <v>5.7166981116646198</v>
      </c>
      <c r="Q8" s="2">
        <f t="shared" si="6"/>
        <v>0</v>
      </c>
      <c r="S8" s="4" t="s">
        <v>45</v>
      </c>
      <c r="T8" s="4" t="s">
        <v>44</v>
      </c>
      <c r="U8" s="3">
        <v>0</v>
      </c>
      <c r="V8" s="3">
        <v>7.3671472042815598</v>
      </c>
      <c r="W8" s="3">
        <v>5.4653256623967801</v>
      </c>
      <c r="X8" s="3">
        <v>0</v>
      </c>
      <c r="Y8" s="3">
        <v>5.7166981116646198</v>
      </c>
      <c r="Z8" s="3">
        <v>0</v>
      </c>
      <c r="AA8" s="4"/>
    </row>
    <row r="9" spans="1:27" ht="9.6" customHeight="1" x14ac:dyDescent="0.45">
      <c r="A9" s="1" t="s">
        <v>25</v>
      </c>
      <c r="B9" s="1" t="s">
        <v>24</v>
      </c>
      <c r="C9" s="1">
        <v>5.3274945394905604</v>
      </c>
      <c r="D9" s="1">
        <v>5.2886518297780496</v>
      </c>
      <c r="E9" s="1">
        <v>4.3911768330504204</v>
      </c>
      <c r="F9" s="1">
        <v>4.48019725952238</v>
      </c>
      <c r="G9" s="1">
        <v>0</v>
      </c>
      <c r="H9" s="1">
        <v>0</v>
      </c>
      <c r="J9" s="1" t="s">
        <v>71</v>
      </c>
      <c r="K9" s="2" t="str">
        <f t="shared" si="0"/>
        <v>generation of precursor metabolites and energy</v>
      </c>
      <c r="L9" s="2">
        <f t="shared" si="1"/>
        <v>0</v>
      </c>
      <c r="M9" s="2">
        <f t="shared" si="2"/>
        <v>4.0254894625209801</v>
      </c>
      <c r="N9" s="2">
        <f t="shared" si="3"/>
        <v>0</v>
      </c>
      <c r="O9" s="2">
        <f t="shared" si="4"/>
        <v>0</v>
      </c>
      <c r="P9" s="2">
        <f t="shared" si="5"/>
        <v>0</v>
      </c>
      <c r="Q9" s="2">
        <f t="shared" si="6"/>
        <v>0</v>
      </c>
      <c r="S9" s="4" t="s">
        <v>71</v>
      </c>
      <c r="T9" s="4" t="s">
        <v>124</v>
      </c>
      <c r="U9" s="3">
        <v>0</v>
      </c>
      <c r="V9" s="3">
        <v>4.0254894625209801</v>
      </c>
      <c r="W9" s="3">
        <v>0</v>
      </c>
      <c r="X9" s="3">
        <v>0</v>
      </c>
      <c r="Y9" s="3">
        <v>0</v>
      </c>
      <c r="Z9" s="3">
        <v>0</v>
      </c>
      <c r="AA9" s="4"/>
    </row>
    <row r="10" spans="1:27" ht="9.6" customHeight="1" x14ac:dyDescent="0.45">
      <c r="A10" s="1" t="s">
        <v>19</v>
      </c>
      <c r="B10" s="1" t="s">
        <v>18</v>
      </c>
      <c r="C10" s="1">
        <v>14.9972033730389</v>
      </c>
      <c r="D10" s="1">
        <v>15.033036158853299</v>
      </c>
      <c r="E10" s="1">
        <v>13.067247069416</v>
      </c>
      <c r="F10" s="1">
        <v>17.433642055188301</v>
      </c>
      <c r="G10" s="1">
        <v>14.303127433825701</v>
      </c>
      <c r="H10" s="1">
        <v>15.8792112460472</v>
      </c>
      <c r="J10" s="1" t="s">
        <v>43</v>
      </c>
      <c r="K10" s="2" t="str">
        <f t="shared" si="0"/>
        <v>photosynthesis, light reaction</v>
      </c>
      <c r="L10" s="2">
        <f t="shared" si="1"/>
        <v>0</v>
      </c>
      <c r="M10" s="2">
        <f t="shared" si="2"/>
        <v>0</v>
      </c>
      <c r="N10" s="2">
        <f t="shared" si="3"/>
        <v>0</v>
      </c>
      <c r="O10" s="2">
        <f t="shared" si="4"/>
        <v>0</v>
      </c>
      <c r="P10" s="2">
        <f t="shared" si="5"/>
        <v>6.10507572735286</v>
      </c>
      <c r="Q10" s="2">
        <f t="shared" si="6"/>
        <v>0</v>
      </c>
      <c r="S10" s="4" t="s">
        <v>43</v>
      </c>
      <c r="T10" s="4" t="s">
        <v>42</v>
      </c>
      <c r="U10" s="3">
        <v>0</v>
      </c>
      <c r="V10" s="3">
        <v>0</v>
      </c>
      <c r="W10" s="3">
        <v>0</v>
      </c>
      <c r="X10" s="3">
        <v>0</v>
      </c>
      <c r="Y10" s="3">
        <v>6.10507572735286</v>
      </c>
      <c r="Z10" s="3">
        <v>0</v>
      </c>
      <c r="AA10" s="4"/>
    </row>
    <row r="11" spans="1:27" x14ac:dyDescent="0.45">
      <c r="S11" s="4"/>
      <c r="T11" s="4"/>
      <c r="U11" s="4"/>
      <c r="V11" s="4"/>
      <c r="W11" s="4"/>
      <c r="X11" s="4"/>
      <c r="Y11" s="4"/>
      <c r="Z11" s="4"/>
      <c r="AA11" s="4"/>
    </row>
  </sheetData>
  <phoneticPr fontId="18"/>
  <conditionalFormatting sqref="U2:Z10">
    <cfRule type="colorScale" priority="1">
      <colorScale>
        <cfvo type="num" val="0"/>
        <cfvo type="num" val="5"/>
        <cfvo type="num" val="10"/>
        <color theme="1"/>
        <color rgb="FFFF0066"/>
        <color rgb="FFFFFF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S1" sqref="S1:S10"/>
    </sheetView>
  </sheetViews>
  <sheetFormatPr defaultRowHeight="18" x14ac:dyDescent="0.45"/>
  <cols>
    <col min="1" max="1" width="2.3984375" bestFit="1" customWidth="1"/>
    <col min="2" max="2" width="11.59765625" bestFit="1" customWidth="1"/>
    <col min="3" max="3" width="3.3984375" bestFit="1" customWidth="1"/>
    <col min="4" max="4" width="12.19921875" bestFit="1" customWidth="1"/>
    <col min="6" max="6" width="3.3984375" bestFit="1" customWidth="1"/>
    <col min="7" max="7" width="11.59765625" bestFit="1" customWidth="1"/>
    <col min="8" max="8" width="3.3984375" bestFit="1" customWidth="1"/>
    <col min="9" max="9" width="12.09765625" bestFit="1" customWidth="1"/>
    <col min="11" max="11" width="2.3984375" bestFit="1" customWidth="1"/>
    <col min="12" max="12" width="11.59765625" bestFit="1" customWidth="1"/>
    <col min="13" max="13" width="3.3984375" bestFit="1" customWidth="1"/>
    <col min="14" max="14" width="12.3984375" bestFit="1" customWidth="1"/>
    <col min="16" max="16" width="3.3984375" bestFit="1" customWidth="1"/>
    <col min="17" max="17" width="11.59765625" bestFit="1" customWidth="1"/>
    <col min="18" max="18" width="2.3984375" bestFit="1" customWidth="1"/>
    <col min="19" max="19" width="12.3984375" bestFit="1" customWidth="1"/>
  </cols>
  <sheetData>
    <row r="1" spans="1:19" x14ac:dyDescent="0.45">
      <c r="A1" t="s">
        <v>112</v>
      </c>
      <c r="B1" t="s">
        <v>114</v>
      </c>
      <c r="C1" t="s">
        <v>112</v>
      </c>
      <c r="D1" t="s">
        <v>113</v>
      </c>
      <c r="F1" t="s">
        <v>112</v>
      </c>
      <c r="G1" t="s">
        <v>115</v>
      </c>
      <c r="H1" t="s">
        <v>112</v>
      </c>
      <c r="I1" t="s">
        <v>116</v>
      </c>
      <c r="K1" t="s">
        <v>112</v>
      </c>
      <c r="L1" t="s">
        <v>117</v>
      </c>
      <c r="M1" t="s">
        <v>112</v>
      </c>
      <c r="N1" t="s">
        <v>118</v>
      </c>
      <c r="P1" t="s">
        <v>112</v>
      </c>
      <c r="Q1" t="s">
        <v>119</v>
      </c>
      <c r="R1" t="s">
        <v>112</v>
      </c>
      <c r="S1" t="s">
        <v>120</v>
      </c>
    </row>
    <row r="2" spans="1:19" x14ac:dyDescent="0.45">
      <c r="A2">
        <v>1</v>
      </c>
      <c r="B2" t="s">
        <v>2</v>
      </c>
      <c r="C2">
        <v>1</v>
      </c>
      <c r="D2" t="s">
        <v>19</v>
      </c>
      <c r="F2">
        <v>1</v>
      </c>
      <c r="G2" t="s">
        <v>57</v>
      </c>
      <c r="H2">
        <v>1</v>
      </c>
      <c r="I2" t="s">
        <v>31</v>
      </c>
      <c r="K2">
        <v>1</v>
      </c>
      <c r="L2" t="s">
        <v>71</v>
      </c>
      <c r="M2">
        <v>1</v>
      </c>
      <c r="N2" t="s">
        <v>35</v>
      </c>
      <c r="P2">
        <v>1</v>
      </c>
      <c r="Q2" t="s">
        <v>105</v>
      </c>
      <c r="R2">
        <v>1</v>
      </c>
      <c r="S2" t="s">
        <v>19</v>
      </c>
    </row>
    <row r="3" spans="1:19" x14ac:dyDescent="0.45">
      <c r="A3">
        <v>2</v>
      </c>
      <c r="B3" t="s">
        <v>6</v>
      </c>
      <c r="C3">
        <v>2</v>
      </c>
      <c r="D3" t="s">
        <v>37</v>
      </c>
      <c r="F3">
        <v>2</v>
      </c>
      <c r="G3" t="s">
        <v>43</v>
      </c>
      <c r="H3">
        <v>2</v>
      </c>
      <c r="I3" t="s">
        <v>14</v>
      </c>
      <c r="K3">
        <v>2</v>
      </c>
      <c r="L3" t="s">
        <v>45</v>
      </c>
      <c r="M3">
        <v>2</v>
      </c>
      <c r="N3" t="s">
        <v>25</v>
      </c>
      <c r="P3">
        <v>2</v>
      </c>
      <c r="Q3" t="s">
        <v>103</v>
      </c>
      <c r="R3">
        <v>2</v>
      </c>
      <c r="S3" t="s">
        <v>23</v>
      </c>
    </row>
    <row r="4" spans="1:19" x14ac:dyDescent="0.45">
      <c r="A4">
        <v>3</v>
      </c>
      <c r="B4" t="s">
        <v>8</v>
      </c>
      <c r="C4">
        <v>3</v>
      </c>
      <c r="D4" t="s">
        <v>23</v>
      </c>
      <c r="F4">
        <v>3</v>
      </c>
      <c r="G4" t="s">
        <v>45</v>
      </c>
      <c r="H4">
        <v>3</v>
      </c>
      <c r="I4" t="s">
        <v>73</v>
      </c>
      <c r="K4">
        <v>3</v>
      </c>
      <c r="L4" t="s">
        <v>73</v>
      </c>
      <c r="M4">
        <v>3</v>
      </c>
      <c r="N4" t="s">
        <v>45</v>
      </c>
      <c r="P4">
        <v>3</v>
      </c>
      <c r="Q4" t="s">
        <v>99</v>
      </c>
      <c r="R4">
        <v>3</v>
      </c>
      <c r="S4" t="s">
        <v>37</v>
      </c>
    </row>
    <row r="5" spans="1:19" x14ac:dyDescent="0.45">
      <c r="A5">
        <v>4</v>
      </c>
      <c r="B5" t="s">
        <v>12</v>
      </c>
      <c r="C5">
        <v>4</v>
      </c>
      <c r="D5" t="s">
        <v>25</v>
      </c>
      <c r="F5">
        <v>4</v>
      </c>
      <c r="G5" t="s">
        <v>55</v>
      </c>
      <c r="H5">
        <v>4</v>
      </c>
      <c r="I5" t="s">
        <v>8</v>
      </c>
      <c r="K5">
        <v>4</v>
      </c>
      <c r="L5" t="s">
        <v>8</v>
      </c>
      <c r="M5">
        <v>4</v>
      </c>
      <c r="N5" t="s">
        <v>81</v>
      </c>
      <c r="P5">
        <v>4</v>
      </c>
      <c r="Q5" t="s">
        <v>12</v>
      </c>
      <c r="R5">
        <v>4</v>
      </c>
      <c r="S5" t="s">
        <v>69</v>
      </c>
    </row>
    <row r="6" spans="1:19" x14ac:dyDescent="0.45">
      <c r="A6">
        <v>5</v>
      </c>
      <c r="B6" t="s">
        <v>4</v>
      </c>
      <c r="C6">
        <v>5</v>
      </c>
      <c r="D6" t="s">
        <v>35</v>
      </c>
      <c r="F6">
        <v>5</v>
      </c>
      <c r="G6" t="s">
        <v>49</v>
      </c>
      <c r="H6">
        <v>5</v>
      </c>
      <c r="I6" t="s">
        <v>69</v>
      </c>
      <c r="K6">
        <v>5</v>
      </c>
      <c r="L6" t="s">
        <v>31</v>
      </c>
      <c r="M6">
        <v>5</v>
      </c>
      <c r="N6" t="s">
        <v>43</v>
      </c>
      <c r="P6">
        <v>5</v>
      </c>
      <c r="Q6" t="s">
        <v>67</v>
      </c>
      <c r="R6">
        <v>5</v>
      </c>
      <c r="S6" t="s">
        <v>25</v>
      </c>
    </row>
    <row r="7" spans="1:19" x14ac:dyDescent="0.45">
      <c r="A7">
        <v>6</v>
      </c>
      <c r="B7" t="s">
        <v>14</v>
      </c>
      <c r="C7">
        <v>6</v>
      </c>
      <c r="D7" t="s">
        <v>39</v>
      </c>
      <c r="F7">
        <v>6</v>
      </c>
      <c r="G7" t="s">
        <v>47</v>
      </c>
      <c r="H7">
        <v>6</v>
      </c>
      <c r="I7" t="s">
        <v>65</v>
      </c>
      <c r="K7">
        <v>6</v>
      </c>
      <c r="L7" t="s">
        <v>43</v>
      </c>
      <c r="M7">
        <v>6</v>
      </c>
      <c r="N7" t="s">
        <v>85</v>
      </c>
      <c r="P7">
        <v>6</v>
      </c>
      <c r="Q7" t="s">
        <v>93</v>
      </c>
      <c r="R7">
        <v>6</v>
      </c>
      <c r="S7" t="s">
        <v>31</v>
      </c>
    </row>
    <row r="8" spans="1:19" x14ac:dyDescent="0.45">
      <c r="A8">
        <v>7</v>
      </c>
      <c r="B8" t="s">
        <v>10</v>
      </c>
      <c r="C8">
        <v>7</v>
      </c>
      <c r="D8" t="s">
        <v>27</v>
      </c>
      <c r="F8">
        <v>7</v>
      </c>
      <c r="G8" t="s">
        <v>59</v>
      </c>
      <c r="H8">
        <v>7</v>
      </c>
      <c r="I8" t="s">
        <v>75</v>
      </c>
      <c r="K8">
        <v>7</v>
      </c>
      <c r="L8" t="s">
        <v>57</v>
      </c>
      <c r="M8">
        <v>7</v>
      </c>
      <c r="N8" t="s">
        <v>71</v>
      </c>
      <c r="P8">
        <v>7</v>
      </c>
      <c r="Q8" t="s">
        <v>91</v>
      </c>
      <c r="R8">
        <v>7</v>
      </c>
      <c r="S8" t="s">
        <v>45</v>
      </c>
    </row>
    <row r="9" spans="1:19" x14ac:dyDescent="0.45">
      <c r="A9">
        <v>8</v>
      </c>
      <c r="B9" t="s">
        <v>16</v>
      </c>
      <c r="C9">
        <v>8</v>
      </c>
      <c r="D9" t="s">
        <v>21</v>
      </c>
      <c r="F9">
        <v>8</v>
      </c>
      <c r="G9" t="s">
        <v>51</v>
      </c>
      <c r="H9">
        <v>8</v>
      </c>
      <c r="I9" t="s">
        <v>16</v>
      </c>
      <c r="K9">
        <v>8</v>
      </c>
      <c r="L9" t="s">
        <v>77</v>
      </c>
      <c r="M9">
        <v>8</v>
      </c>
      <c r="N9" t="s">
        <v>83</v>
      </c>
      <c r="P9">
        <v>8</v>
      </c>
      <c r="Q9" t="s">
        <v>95</v>
      </c>
      <c r="R9">
        <v>8</v>
      </c>
      <c r="S9" t="s">
        <v>71</v>
      </c>
    </row>
    <row r="10" spans="1:19" x14ac:dyDescent="0.45">
      <c r="C10">
        <v>9</v>
      </c>
      <c r="D10" t="s">
        <v>41</v>
      </c>
      <c r="F10">
        <v>9</v>
      </c>
      <c r="G10" t="s">
        <v>61</v>
      </c>
      <c r="H10">
        <v>9</v>
      </c>
      <c r="I10" t="s">
        <v>19</v>
      </c>
      <c r="M10">
        <v>9</v>
      </c>
      <c r="N10" t="s">
        <v>87</v>
      </c>
      <c r="P10">
        <v>9</v>
      </c>
      <c r="Q10" t="s">
        <v>75</v>
      </c>
      <c r="R10">
        <v>9</v>
      </c>
      <c r="S10" t="s">
        <v>43</v>
      </c>
    </row>
    <row r="11" spans="1:19" x14ac:dyDescent="0.45">
      <c r="C11">
        <v>10</v>
      </c>
      <c r="D11" t="s">
        <v>33</v>
      </c>
      <c r="F11">
        <v>10</v>
      </c>
      <c r="G11" t="s">
        <v>53</v>
      </c>
      <c r="H11">
        <v>10</v>
      </c>
      <c r="I11" t="s">
        <v>23</v>
      </c>
      <c r="M11">
        <v>10</v>
      </c>
      <c r="N11" t="s">
        <v>79</v>
      </c>
      <c r="P11">
        <v>10</v>
      </c>
      <c r="Q11" t="s">
        <v>111</v>
      </c>
    </row>
    <row r="12" spans="1:19" x14ac:dyDescent="0.45">
      <c r="C12">
        <v>11</v>
      </c>
      <c r="D12" t="s">
        <v>29</v>
      </c>
      <c r="H12">
        <v>11</v>
      </c>
      <c r="I12" t="s">
        <v>37</v>
      </c>
      <c r="P12">
        <v>11</v>
      </c>
      <c r="Q12" t="s">
        <v>89</v>
      </c>
    </row>
    <row r="13" spans="1:19" x14ac:dyDescent="0.45">
      <c r="C13">
        <v>12</v>
      </c>
      <c r="D13" t="s">
        <v>43</v>
      </c>
      <c r="H13">
        <v>12</v>
      </c>
      <c r="I13" t="s">
        <v>35</v>
      </c>
      <c r="P13">
        <v>12</v>
      </c>
      <c r="Q13" t="s">
        <v>109</v>
      </c>
    </row>
    <row r="14" spans="1:19" x14ac:dyDescent="0.45">
      <c r="C14">
        <v>13</v>
      </c>
      <c r="D14" t="s">
        <v>31</v>
      </c>
      <c r="H14">
        <v>13</v>
      </c>
      <c r="I14" t="s">
        <v>25</v>
      </c>
      <c r="P14">
        <v>13</v>
      </c>
      <c r="Q14" t="s">
        <v>101</v>
      </c>
    </row>
    <row r="15" spans="1:19" x14ac:dyDescent="0.45">
      <c r="H15">
        <v>14</v>
      </c>
      <c r="I15" t="s">
        <v>67</v>
      </c>
      <c r="P15">
        <v>14</v>
      </c>
      <c r="Q15" t="s">
        <v>16</v>
      </c>
    </row>
    <row r="16" spans="1:19" x14ac:dyDescent="0.45">
      <c r="H16">
        <v>15</v>
      </c>
      <c r="I16" t="s">
        <v>71</v>
      </c>
      <c r="P16">
        <v>15</v>
      </c>
      <c r="Q16" t="s">
        <v>107</v>
      </c>
    </row>
    <row r="17" spans="8:17" x14ac:dyDescent="0.45">
      <c r="H17">
        <v>16</v>
      </c>
      <c r="I17" t="s">
        <v>63</v>
      </c>
      <c r="P17">
        <v>16</v>
      </c>
      <c r="Q17" t="s">
        <v>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Bd_Bh.up_Bh.p0.0001.log10p.gote</vt:lpstr>
      <vt:lpstr>Bd_Bh.down_Bh.p0.0001.log10p.go</vt:lpstr>
      <vt:lpstr>Bs_Bh.up_Bh.p0.0001.log10p.gote</vt:lpstr>
      <vt:lpstr>Bs_Bh.down_Bh.p0.0001.log10p.go</vt:lpstr>
      <vt:lpstr>Bd_col.up_col.p0.0001.log10p.go</vt:lpstr>
      <vt:lpstr>Bd_col.down_col.p0.0001.log10p.</vt:lpstr>
      <vt:lpstr>col_Bh.up_Bh.p0.0001.log10p.got</vt:lpstr>
      <vt:lpstr>col_Bh.down_Bh.p0.0001.log10p.g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mochida</dc:creator>
  <cp:lastModifiedBy>mochida</cp:lastModifiedBy>
  <dcterms:created xsi:type="dcterms:W3CDTF">2020-04-17T15:13:22Z</dcterms:created>
  <dcterms:modified xsi:type="dcterms:W3CDTF">2020-04-21T01:52:18Z</dcterms:modified>
</cp:coreProperties>
</file>