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chida\Dropbox (理化学研究所　セルロース生産研究チーム)\ブラキポディウム倍数体論文\NAR Genomics and Bioinformatics\リバイスGit\RNA-seq\homoeolog_sorting\"/>
    </mc:Choice>
  </mc:AlternateContent>
  <bookViews>
    <workbookView xWindow="0" yWindow="0" windowWidth="25596" windowHeight="9816" activeTab="1"/>
  </bookViews>
  <sheets>
    <sheet name="Sheet1" sheetId="2" r:id="rId1"/>
    <sheet name="bar" sheetId="3" r:id="rId2"/>
  </sheets>
  <calcPr calcId="191029"/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F13" i="2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" i="2"/>
  <c r="G2" i="2" s="1"/>
  <c r="H2" i="3"/>
  <c r="H2" i="2" s="1"/>
  <c r="I2" i="2" s="1"/>
  <c r="J2" i="3"/>
  <c r="H5" i="3"/>
  <c r="N5" i="3" s="1"/>
  <c r="J5" i="3"/>
  <c r="H8" i="3"/>
  <c r="M8" i="3" s="1"/>
  <c r="J8" i="3"/>
  <c r="H14" i="3"/>
  <c r="M14" i="3" s="1"/>
  <c r="J14" i="3"/>
  <c r="H17" i="3"/>
  <c r="H17" i="2" s="1"/>
  <c r="I17" i="2" s="1"/>
  <c r="J17" i="3"/>
  <c r="H3" i="3"/>
  <c r="M3" i="3" s="1"/>
  <c r="J3" i="3"/>
  <c r="H6" i="3"/>
  <c r="M6" i="3" s="1"/>
  <c r="J6" i="3"/>
  <c r="H9" i="3"/>
  <c r="N9" i="3" s="1"/>
  <c r="J9" i="3"/>
  <c r="H11" i="3"/>
  <c r="M11" i="3" s="1"/>
  <c r="J11" i="3"/>
  <c r="H15" i="3"/>
  <c r="N15" i="3" s="1"/>
  <c r="J15" i="3"/>
  <c r="H18" i="3"/>
  <c r="M18" i="3" s="1"/>
  <c r="J18" i="3"/>
  <c r="H4" i="3"/>
  <c r="M4" i="3" s="1"/>
  <c r="J4" i="3"/>
  <c r="H7" i="3"/>
  <c r="M7" i="3" s="1"/>
  <c r="J7" i="3"/>
  <c r="H10" i="3"/>
  <c r="M10" i="3" s="1"/>
  <c r="J10" i="3"/>
  <c r="H12" i="3"/>
  <c r="M12" i="3" s="1"/>
  <c r="J12" i="3"/>
  <c r="H16" i="3"/>
  <c r="H16" i="2" s="1"/>
  <c r="I16" i="2" s="1"/>
  <c r="J16" i="3"/>
  <c r="H19" i="3"/>
  <c r="M19" i="3" s="1"/>
  <c r="J19" i="3"/>
  <c r="H13" i="3"/>
  <c r="N13" i="3" s="1"/>
  <c r="J13" i="3"/>
  <c r="G13" i="2"/>
  <c r="G12" i="2"/>
  <c r="G5" i="2"/>
  <c r="O2" i="3" l="1"/>
  <c r="M17" i="3"/>
  <c r="O17" i="3"/>
  <c r="M13" i="3"/>
  <c r="O10" i="3"/>
  <c r="N2" i="3"/>
  <c r="M15" i="3"/>
  <c r="N8" i="3"/>
  <c r="M2" i="3"/>
  <c r="O18" i="3"/>
  <c r="O16" i="3"/>
  <c r="N18" i="3"/>
  <c r="M9" i="3"/>
  <c r="N17" i="3"/>
  <c r="N16" i="3"/>
  <c r="M16" i="3"/>
  <c r="O7" i="3"/>
  <c r="H18" i="2"/>
  <c r="I18" i="2" s="1"/>
  <c r="H10" i="2"/>
  <c r="I10" i="2" s="1"/>
  <c r="H9" i="2"/>
  <c r="I9" i="2" s="1"/>
  <c r="H8" i="2"/>
  <c r="I8" i="2" s="1"/>
  <c r="N11" i="3"/>
  <c r="N6" i="3"/>
  <c r="O5" i="3"/>
  <c r="H15" i="2"/>
  <c r="I15" i="2" s="1"/>
  <c r="H7" i="2"/>
  <c r="I7" i="2" s="1"/>
  <c r="M5" i="3"/>
  <c r="H14" i="2"/>
  <c r="I14" i="2" s="1"/>
  <c r="H6" i="2"/>
  <c r="I6" i="2" s="1"/>
  <c r="H13" i="2"/>
  <c r="I13" i="2" s="1"/>
  <c r="H5" i="2"/>
  <c r="I5" i="2" s="1"/>
  <c r="N7" i="3"/>
  <c r="O9" i="3"/>
  <c r="H12" i="2"/>
  <c r="I12" i="2" s="1"/>
  <c r="H4" i="2"/>
  <c r="I4" i="2" s="1"/>
  <c r="N19" i="3"/>
  <c r="N12" i="3"/>
  <c r="O8" i="3"/>
  <c r="H19" i="2"/>
  <c r="I19" i="2" s="1"/>
  <c r="H11" i="2"/>
  <c r="I11" i="2" s="1"/>
  <c r="H3" i="2"/>
  <c r="I3" i="2" s="1"/>
  <c r="O3" i="3"/>
  <c r="O19" i="3"/>
  <c r="N10" i="3"/>
  <c r="O11" i="3"/>
  <c r="N3" i="3"/>
  <c r="O4" i="3"/>
  <c r="O14" i="3"/>
  <c r="O12" i="3"/>
  <c r="N4" i="3"/>
  <c r="O6" i="3"/>
  <c r="N14" i="3"/>
  <c r="O13" i="3"/>
  <c r="O15" i="3"/>
</calcChain>
</file>

<file path=xl/sharedStrings.xml><?xml version="1.0" encoding="utf-8"?>
<sst xmlns="http://schemas.openxmlformats.org/spreadsheetml/2006/main" count="58" uniqueCount="36">
  <si>
    <t>N_055.Bd14-1-Exp-53-No-01</t>
  </si>
  <si>
    <t>N_056.Bd14-1-Exp-53-No-03</t>
  </si>
  <si>
    <t>N_057.Bd14-1-Exp-53-No-05</t>
  </si>
  <si>
    <t>N_058.Bd14-1-Exp-53-No-09</t>
  </si>
  <si>
    <t>N_059.Bd14-1-Exp-53-No-11</t>
  </si>
  <si>
    <t>N_060.Bd14-1-Exp-54-No-01</t>
  </si>
  <si>
    <t>N_061.Bd14-1-Exp-54-No-03</t>
  </si>
  <si>
    <t>N_062.Bd14-1-Exp-54-No-05</t>
  </si>
  <si>
    <t>N_063.Bd14-1-Exp-54-No-07</t>
  </si>
  <si>
    <t>N_064.Bd14-1-Exp-54-No-09</t>
  </si>
  <si>
    <t>N_065.Bd14-1-Exp-54-No-11</t>
  </si>
  <si>
    <t>N_066.Bd14-1-Exp-55-No-01</t>
  </si>
  <si>
    <t>N_067.Bd14-1-Exp-55-No-03</t>
  </si>
  <si>
    <t>N_068.Bd14-1-Exp-55-No-05</t>
  </si>
  <si>
    <t>N_069.Bd14-1-Exp-55-No-07</t>
  </si>
  <si>
    <t>N_070.Bd14-1-Exp-55-No-09</t>
  </si>
  <si>
    <t>N_071.Bd14-1-Exp-55-No-11</t>
  </si>
  <si>
    <t>N_072.Bd14-1-Exp-56-No-07</t>
  </si>
  <si>
    <t>Species</t>
    <phoneticPr fontId="18"/>
  </si>
  <si>
    <t>Time point</t>
    <phoneticPr fontId="18"/>
  </si>
  <si>
    <t>Replicate</t>
    <phoneticPr fontId="18"/>
  </si>
  <si>
    <t>Number of
total reads</t>
    <phoneticPr fontId="18"/>
  </si>
  <si>
    <t>Number of
trimmed reads</t>
    <phoneticPr fontId="18"/>
  </si>
  <si>
    <t>Percent of
trimmed reads</t>
    <phoneticPr fontId="18"/>
  </si>
  <si>
    <t>Number of
mapped reads</t>
    <phoneticPr fontId="18"/>
  </si>
  <si>
    <t>Percent of
mapped reads</t>
    <phoneticPr fontId="18"/>
  </si>
  <si>
    <r>
      <rPr>
        <i/>
        <sz val="11"/>
        <color theme="1"/>
        <rFont val="游ゴシック"/>
        <family val="3"/>
        <charset val="128"/>
        <scheme val="minor"/>
      </rPr>
      <t>B. hybridum</t>
    </r>
    <r>
      <rPr>
        <sz val="11"/>
        <color theme="1"/>
        <rFont val="游ゴシック"/>
        <family val="2"/>
        <charset val="128"/>
        <scheme val="minor"/>
      </rPr>
      <t xml:space="preserve"> (Bd14-1)</t>
    </r>
    <phoneticPr fontId="18"/>
  </si>
  <si>
    <t>Others</t>
    <phoneticPr fontId="18"/>
  </si>
  <si>
    <t>BhBs</t>
    <phoneticPr fontId="18"/>
  </si>
  <si>
    <t>BhBd</t>
    <phoneticPr fontId="18"/>
  </si>
  <si>
    <t>Sample</t>
    <phoneticPr fontId="18"/>
  </si>
  <si>
    <t>BhBd+BhBs+Others</t>
    <phoneticPr fontId="18"/>
  </si>
  <si>
    <t>Non mapped</t>
    <phoneticPr fontId="18"/>
  </si>
  <si>
    <t>All</t>
    <phoneticPr fontId="18"/>
  </si>
  <si>
    <t>Time point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</si>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</sst>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9" fontId="0" fillId="0" borderId="0" xfId="42" applyFo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bar!$L$1</c:f>
              <c:strCache>
                <c:ptCount val="1"/>
                <c:pt idx="0">
                  <c:v>Replicate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bar!$K$2:$L$19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</c:lvl>
                <c:lvl>
                  <c:pt idx="0">
                    <c:v>10:00</c:v>
                  </c:pt>
                  <c:pt idx="3">
                    <c:v>14:00</c:v>
                  </c:pt>
                  <c:pt idx="6">
                    <c:v>18:00</c:v>
                  </c:pt>
                  <c:pt idx="9">
                    <c:v>22:00</c:v>
                  </c:pt>
                  <c:pt idx="12">
                    <c:v>2:00</c:v>
                  </c:pt>
                  <c:pt idx="15">
                    <c:v>6:00</c:v>
                  </c:pt>
                </c:lvl>
              </c:multiLvlStrCache>
            </c:multiLvlStrRef>
          </c:cat>
          <c:val>
            <c:numRef>
              <c:f>bar!$M$2:$M$19</c:f>
              <c:numCache>
                <c:formatCode>0%</c:formatCode>
                <c:ptCount val="18"/>
                <c:pt idx="0">
                  <c:v>0.43721490523140016</c:v>
                </c:pt>
                <c:pt idx="1">
                  <c:v>0.44516179055797989</c:v>
                </c:pt>
                <c:pt idx="2">
                  <c:v>0.43948237492487263</c:v>
                </c:pt>
                <c:pt idx="3">
                  <c:v>0.43604247157488313</c:v>
                </c:pt>
                <c:pt idx="4">
                  <c:v>0.44058378416629035</c:v>
                </c:pt>
                <c:pt idx="5">
                  <c:v>0.4429098811982769</c:v>
                </c:pt>
                <c:pt idx="6">
                  <c:v>0.4343230687430451</c:v>
                </c:pt>
                <c:pt idx="7">
                  <c:v>0.44041295126667951</c:v>
                </c:pt>
                <c:pt idx="8">
                  <c:v>0.44299588336800233</c:v>
                </c:pt>
                <c:pt idx="9">
                  <c:v>0.43985924427252565</c:v>
                </c:pt>
                <c:pt idx="10">
                  <c:v>0.44110467269381559</c:v>
                </c:pt>
                <c:pt idx="11">
                  <c:v>0.44126917067592225</c:v>
                </c:pt>
                <c:pt idx="12">
                  <c:v>0.43701352397870113</c:v>
                </c:pt>
                <c:pt idx="13">
                  <c:v>0.44399079293537497</c:v>
                </c:pt>
                <c:pt idx="14">
                  <c:v>0.4155858935551856</c:v>
                </c:pt>
                <c:pt idx="15">
                  <c:v>0.43560854791772091</c:v>
                </c:pt>
                <c:pt idx="16">
                  <c:v>0.44053118607259739</c:v>
                </c:pt>
                <c:pt idx="17">
                  <c:v>0.44549899921946845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4114-894F-D42D307798FE}"/>
            </c:ext>
          </c:extLst>
        </c:ser>
        <c:ser>
          <c:idx val="1"/>
          <c:order val="1"/>
          <c:tx>
            <c:strRef>
              <c:f>bar!$J$1</c:f>
              <c:strCache>
                <c:ptCount val="1"/>
                <c:pt idx="0">
                  <c:v>Sample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bar!$K$2:$L$19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</c:lvl>
                <c:lvl>
                  <c:pt idx="0">
                    <c:v>10:00</c:v>
                  </c:pt>
                  <c:pt idx="3">
                    <c:v>14:00</c:v>
                  </c:pt>
                  <c:pt idx="6">
                    <c:v>18:00</c:v>
                  </c:pt>
                  <c:pt idx="9">
                    <c:v>22:00</c:v>
                  </c:pt>
                  <c:pt idx="12">
                    <c:v>2:00</c:v>
                  </c:pt>
                  <c:pt idx="15">
                    <c:v>6:00</c:v>
                  </c:pt>
                </c:lvl>
              </c:multiLvlStrCache>
            </c:multiLvlStrRef>
          </c:cat>
          <c:val>
            <c:numRef>
              <c:f>bar!$N$2:$N$19</c:f>
              <c:numCache>
                <c:formatCode>0%</c:formatCode>
                <c:ptCount val="18"/>
                <c:pt idx="0">
                  <c:v>0.42595650360132303</c:v>
                </c:pt>
                <c:pt idx="1">
                  <c:v>0.43375892463241839</c:v>
                </c:pt>
                <c:pt idx="2">
                  <c:v>0.42289437455139428</c:v>
                </c:pt>
                <c:pt idx="3">
                  <c:v>0.42269436261297966</c:v>
                </c:pt>
                <c:pt idx="4">
                  <c:v>0.42923855091826202</c:v>
                </c:pt>
                <c:pt idx="5">
                  <c:v>0.42589888838301726</c:v>
                </c:pt>
                <c:pt idx="6">
                  <c:v>0.4205621345525436</c:v>
                </c:pt>
                <c:pt idx="7">
                  <c:v>0.42704224668777147</c:v>
                </c:pt>
                <c:pt idx="8">
                  <c:v>0.42518707068381228</c:v>
                </c:pt>
                <c:pt idx="9">
                  <c:v>0.42835982005082235</c:v>
                </c:pt>
                <c:pt idx="10">
                  <c:v>0.43044293356373875</c:v>
                </c:pt>
                <c:pt idx="11">
                  <c:v>0.4260685986361854</c:v>
                </c:pt>
                <c:pt idx="12">
                  <c:v>0.42177501270557177</c:v>
                </c:pt>
                <c:pt idx="13">
                  <c:v>0.4241341868389652</c:v>
                </c:pt>
                <c:pt idx="14">
                  <c:v>0.39745896294333821</c:v>
                </c:pt>
                <c:pt idx="15">
                  <c:v>0.42448836831549458</c:v>
                </c:pt>
                <c:pt idx="16">
                  <c:v>0.4271262653385382</c:v>
                </c:pt>
                <c:pt idx="17">
                  <c:v>0.42885391585053095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4114-894F-D42D307798FE}"/>
            </c:ext>
          </c:extLst>
        </c:ser>
        <c:ser>
          <c:idx val="2"/>
          <c:order val="2"/>
          <c:tx>
            <c:strRef>
              <c:f>bar!$M$1</c:f>
              <c:strCache>
                <c:ptCount val="1"/>
                <c:pt idx="0">
                  <c:v>BhBd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bar!$K$2:$L$19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</c:lvl>
                <c:lvl>
                  <c:pt idx="0">
                    <c:v>10:00</c:v>
                  </c:pt>
                  <c:pt idx="3">
                    <c:v>14:00</c:v>
                  </c:pt>
                  <c:pt idx="6">
                    <c:v>18:00</c:v>
                  </c:pt>
                  <c:pt idx="9">
                    <c:v>22:00</c:v>
                  </c:pt>
                  <c:pt idx="12">
                    <c:v>2:00</c:v>
                  </c:pt>
                  <c:pt idx="15">
                    <c:v>6:00</c:v>
                  </c:pt>
                </c:lvl>
              </c:multiLvlStrCache>
            </c:multiLvlStrRef>
          </c:cat>
          <c:val>
            <c:numRef>
              <c:f>bar!$O$2:$O$19</c:f>
              <c:numCache>
                <c:formatCode>0%</c:formatCode>
                <c:ptCount val="18"/>
                <c:pt idx="0">
                  <c:v>0.1368285911672768</c:v>
                </c:pt>
                <c:pt idx="1">
                  <c:v>0.12107928480960176</c:v>
                </c:pt>
                <c:pt idx="2">
                  <c:v>0.13762325052373306</c:v>
                </c:pt>
                <c:pt idx="3">
                  <c:v>0.14126316581213724</c:v>
                </c:pt>
                <c:pt idx="4">
                  <c:v>0.13017766491544766</c:v>
                </c:pt>
                <c:pt idx="5">
                  <c:v>0.13119123041870587</c:v>
                </c:pt>
                <c:pt idx="6">
                  <c:v>0.1451147967044113</c:v>
                </c:pt>
                <c:pt idx="7">
                  <c:v>0.132544802045549</c:v>
                </c:pt>
                <c:pt idx="8">
                  <c:v>0.13181704594818536</c:v>
                </c:pt>
                <c:pt idx="9">
                  <c:v>0.13178093567665197</c:v>
                </c:pt>
                <c:pt idx="10">
                  <c:v>0.12845239374244566</c:v>
                </c:pt>
                <c:pt idx="11">
                  <c:v>0.13266223068789235</c:v>
                </c:pt>
                <c:pt idx="12">
                  <c:v>0.14121146331572706</c:v>
                </c:pt>
                <c:pt idx="13">
                  <c:v>0.13187502022565983</c:v>
                </c:pt>
                <c:pt idx="14">
                  <c:v>0.18695514350147616</c:v>
                </c:pt>
                <c:pt idx="15">
                  <c:v>0.13990308376678451</c:v>
                </c:pt>
                <c:pt idx="16">
                  <c:v>0.13234254858886438</c:v>
                </c:pt>
                <c:pt idx="17">
                  <c:v>0.12564708493000057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7-4114-894F-D42D3077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654568"/>
        <c:axId val="110078952"/>
      </c:barChart>
      <c:catAx>
        <c:axId val="20665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0078952"/>
        <c:crosses val="autoZero"/>
        <c:auto val="1"/>
        <c:lblAlgn val="ctr"/>
        <c:lblOffset val="100"/>
        <c:noMultiLvlLbl val="0"/>
      </c:catAx>
      <c:valAx>
        <c:axId val="110078952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65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658584</xdr:colOff>
      <xdr:row>0</xdr:row>
      <xdr:rowOff>226781</xdr:rowOff>
    </xdr:from>
    <xdr:to>
      <xdr:col>24</xdr:col>
      <xdr:colOff>460470</xdr:colOff>
      <xdr:row>16</xdr:row>
      <xdr:rowOff>198209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3AAB9C1-EED0-4E5E-8CCF-5B7A619D7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defaultRowHeight="18" x14ac:dyDescent="0.45"/>
  <cols>
    <col min="1" max="1" width="27.09765625" bestFit="1" customWidth="1"/>
    <col min="2" max="2" width="19.8984375" bestFit="1" customWidth="1"/>
    <col min="3" max="3" width="10.296875" bestFit="1" customWidth="1"/>
    <col min="4" max="4" width="9.19921875" bestFit="1" customWidth="1"/>
    <col min="5" max="9" width="14.59765625" customWidth="1"/>
  </cols>
  <sheetData>
    <row r="1" spans="1:9" ht="36" x14ac:dyDescent="0.45">
      <c r="B1" s="1" t="s">
        <v>18</v>
      </c>
      <c r="C1" s="1" t="s">
        <v>19</v>
      </c>
      <c r="D1" s="1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</row>
    <row r="2" spans="1:9" x14ac:dyDescent="0.45">
      <c r="A2" t="s">
        <v>0</v>
      </c>
      <c r="B2" s="7" t="s">
        <v>26</v>
      </c>
      <c r="C2" s="9">
        <v>0.41666666666666669</v>
      </c>
      <c r="D2" s="3">
        <v>1</v>
      </c>
      <c r="E2" s="4">
        <v>21536226</v>
      </c>
      <c r="F2" s="4">
        <f>VLOOKUP(A2,bar!$A$2:$H$19,2,)</f>
        <v>21223530</v>
      </c>
      <c r="G2" s="5">
        <f>F2/E2</f>
        <v>0.98548046440448756</v>
      </c>
      <c r="H2" s="4">
        <f>VLOOKUP(A2,bar!$A$2:$H$19,8,)</f>
        <v>20476086</v>
      </c>
      <c r="I2" s="5">
        <f>H2/E2</f>
        <v>0.95077410498942572</v>
      </c>
    </row>
    <row r="3" spans="1:9" x14ac:dyDescent="0.45">
      <c r="A3" t="s">
        <v>5</v>
      </c>
      <c r="B3" s="8"/>
      <c r="C3" s="9"/>
      <c r="D3" s="3">
        <v>2</v>
      </c>
      <c r="E3" s="4">
        <v>10969146</v>
      </c>
      <c r="F3" s="4">
        <f>VLOOKUP(A3,bar!$A$2:$H$19,2,)</f>
        <v>10798558</v>
      </c>
      <c r="G3" s="5">
        <f t="shared" ref="G3:G19" si="0">F3/E3</f>
        <v>0.98444837911720751</v>
      </c>
      <c r="H3" s="4">
        <f>VLOOKUP(A3,bar!$A$2:$H$19,8,)</f>
        <v>10395106</v>
      </c>
      <c r="I3" s="5">
        <f t="shared" ref="I3:I19" si="1">H3/E3</f>
        <v>0.94766775827398053</v>
      </c>
    </row>
    <row r="4" spans="1:9" x14ac:dyDescent="0.45">
      <c r="A4" t="s">
        <v>11</v>
      </c>
      <c r="B4" s="8"/>
      <c r="C4" s="9"/>
      <c r="D4" s="3">
        <v>3</v>
      </c>
      <c r="E4" s="4">
        <v>13755236</v>
      </c>
      <c r="F4" s="4">
        <f>VLOOKUP(A4,bar!$A$2:$H$19,2,)</f>
        <v>13545252</v>
      </c>
      <c r="G4" s="5">
        <f t="shared" si="0"/>
        <v>0.98473424956140343</v>
      </c>
      <c r="H4" s="4">
        <f>VLOOKUP(A4,bar!$A$2:$H$19,8,)</f>
        <v>13087774</v>
      </c>
      <c r="I4" s="5">
        <f t="shared" si="1"/>
        <v>0.9514757871111772</v>
      </c>
    </row>
    <row r="5" spans="1:9" x14ac:dyDescent="0.45">
      <c r="A5" t="s">
        <v>1</v>
      </c>
      <c r="B5" s="8"/>
      <c r="C5" s="9">
        <v>0.58333333333333337</v>
      </c>
      <c r="D5" s="3">
        <v>1</v>
      </c>
      <c r="E5" s="4">
        <v>20979716</v>
      </c>
      <c r="F5" s="4">
        <f>VLOOKUP(A5,bar!$A$2:$H$19,2,)</f>
        <v>20675280</v>
      </c>
      <c r="G5" s="5">
        <f t="shared" si="0"/>
        <v>0.98548903140538224</v>
      </c>
      <c r="H5" s="4">
        <f>VLOOKUP(A5,bar!$A$2:$H$19,8,)</f>
        <v>19942750</v>
      </c>
      <c r="I5" s="5">
        <f t="shared" si="1"/>
        <v>0.95057292481938271</v>
      </c>
    </row>
    <row r="6" spans="1:9" x14ac:dyDescent="0.45">
      <c r="A6" t="s">
        <v>6</v>
      </c>
      <c r="B6" s="8"/>
      <c r="C6" s="9"/>
      <c r="D6" s="3">
        <v>2</v>
      </c>
      <c r="E6" s="4">
        <v>15359668</v>
      </c>
      <c r="F6" s="4">
        <f>VLOOKUP(A6,bar!$A$2:$H$19,2,)</f>
        <v>15116762</v>
      </c>
      <c r="G6" s="5">
        <f t="shared" si="0"/>
        <v>0.98418546546709218</v>
      </c>
      <c r="H6" s="4">
        <f>VLOOKUP(A6,bar!$A$2:$H$19,8,)</f>
        <v>14583746</v>
      </c>
      <c r="I6" s="5">
        <f t="shared" si="1"/>
        <v>0.94948315289106511</v>
      </c>
    </row>
    <row r="7" spans="1:9" x14ac:dyDescent="0.45">
      <c r="A7" t="s">
        <v>12</v>
      </c>
      <c r="B7" s="8"/>
      <c r="C7" s="9"/>
      <c r="D7" s="3">
        <v>3</v>
      </c>
      <c r="E7" s="4">
        <v>12703864</v>
      </c>
      <c r="F7" s="4">
        <f>VLOOKUP(A7,bar!$A$2:$H$19,2,)</f>
        <v>12503864</v>
      </c>
      <c r="G7" s="5">
        <f t="shared" si="0"/>
        <v>0.98425675841617954</v>
      </c>
      <c r="H7" s="4">
        <f>VLOOKUP(A7,bar!$A$2:$H$19,8,)</f>
        <v>12062788</v>
      </c>
      <c r="I7" s="5">
        <f t="shared" si="1"/>
        <v>0.94953692829205349</v>
      </c>
    </row>
    <row r="8" spans="1:9" x14ac:dyDescent="0.45">
      <c r="A8" t="s">
        <v>2</v>
      </c>
      <c r="B8" s="8"/>
      <c r="C8" s="9">
        <v>0.75</v>
      </c>
      <c r="D8" s="3">
        <v>1</v>
      </c>
      <c r="E8" s="4">
        <v>16117836</v>
      </c>
      <c r="F8" s="4">
        <f>VLOOKUP(A8,bar!$A$2:$H$19,2,)</f>
        <v>15920188</v>
      </c>
      <c r="G8" s="5">
        <f t="shared" si="0"/>
        <v>0.98773731163414247</v>
      </c>
      <c r="H8" s="4">
        <f>VLOOKUP(A8,bar!$A$2:$H$19,8,)</f>
        <v>15350702</v>
      </c>
      <c r="I8" s="5">
        <f t="shared" si="1"/>
        <v>0.95240465283304776</v>
      </c>
    </row>
    <row r="9" spans="1:9" x14ac:dyDescent="0.45">
      <c r="A9" t="s">
        <v>7</v>
      </c>
      <c r="B9" s="8"/>
      <c r="C9" s="9"/>
      <c r="D9" s="3">
        <v>2</v>
      </c>
      <c r="E9" s="4">
        <v>12653946</v>
      </c>
      <c r="F9" s="4">
        <f>VLOOKUP(A9,bar!$A$2:$H$19,2,)</f>
        <v>12480764</v>
      </c>
      <c r="G9" s="5">
        <f t="shared" si="0"/>
        <v>0.98631399248898333</v>
      </c>
      <c r="H9" s="4">
        <f>VLOOKUP(A9,bar!$A$2:$H$19,8,)</f>
        <v>12037062</v>
      </c>
      <c r="I9" s="5">
        <f t="shared" si="1"/>
        <v>0.95124967342202982</v>
      </c>
    </row>
    <row r="10" spans="1:9" x14ac:dyDescent="0.45">
      <c r="A10" t="s">
        <v>13</v>
      </c>
      <c r="B10" s="8"/>
      <c r="C10" s="9"/>
      <c r="D10" s="3">
        <v>3</v>
      </c>
      <c r="E10" s="4">
        <v>11081474</v>
      </c>
      <c r="F10" s="4">
        <f>VLOOKUP(A10,bar!$A$2:$H$19,2,)</f>
        <v>10946260</v>
      </c>
      <c r="G10" s="5">
        <f t="shared" si="0"/>
        <v>0.98779819363380716</v>
      </c>
      <c r="H10" s="4">
        <f>VLOOKUP(A10,bar!$A$2:$H$19,8,)</f>
        <v>10492558</v>
      </c>
      <c r="I10" s="5">
        <f t="shared" si="1"/>
        <v>0.94685580636655375</v>
      </c>
    </row>
    <row r="11" spans="1:9" x14ac:dyDescent="0.45">
      <c r="A11" t="s">
        <v>8</v>
      </c>
      <c r="B11" s="8"/>
      <c r="C11" s="9">
        <v>0.91666666666666663</v>
      </c>
      <c r="D11" s="3">
        <v>1</v>
      </c>
      <c r="E11" s="4">
        <v>12266054</v>
      </c>
      <c r="F11" s="4">
        <f>VLOOKUP(A11,bar!$A$2:$H$19,2,)</f>
        <v>12082402</v>
      </c>
      <c r="G11" s="5">
        <f t="shared" si="0"/>
        <v>0.98502762176002157</v>
      </c>
      <c r="H11" s="4">
        <f>VLOOKUP(A11,bar!$A$2:$H$19,8,)</f>
        <v>11646844</v>
      </c>
      <c r="I11" s="5">
        <f t="shared" si="1"/>
        <v>0.94951840257673736</v>
      </c>
    </row>
    <row r="12" spans="1:9" x14ac:dyDescent="0.45">
      <c r="A12" t="s">
        <v>14</v>
      </c>
      <c r="B12" s="8"/>
      <c r="C12" s="9"/>
      <c r="D12" s="3">
        <v>2</v>
      </c>
      <c r="E12" s="4">
        <v>15319908</v>
      </c>
      <c r="F12" s="4">
        <f>VLOOKUP(A12,bar!$A$2:$H$19,2,)</f>
        <v>15098832</v>
      </c>
      <c r="G12" s="5">
        <f t="shared" si="0"/>
        <v>0.98556936503796233</v>
      </c>
      <c r="H12" s="4">
        <f>VLOOKUP(A12,bar!$A$2:$H$19,8,)</f>
        <v>14576046</v>
      </c>
      <c r="I12" s="5">
        <f t="shared" si="1"/>
        <v>0.9514447475794241</v>
      </c>
    </row>
    <row r="13" spans="1:9" x14ac:dyDescent="0.45">
      <c r="A13" t="s">
        <v>17</v>
      </c>
      <c r="B13" s="8"/>
      <c r="C13" s="9"/>
      <c r="D13" s="3">
        <v>3</v>
      </c>
      <c r="E13" s="4">
        <v>17349660</v>
      </c>
      <c r="F13" s="4">
        <f>VLOOKUP(A13,bar!$A$2:$H$19,2,)</f>
        <v>17120358</v>
      </c>
      <c r="G13" s="5">
        <f t="shared" si="0"/>
        <v>0.98678348739975308</v>
      </c>
      <c r="H13" s="4">
        <f>VLOOKUP(A13,bar!$A$2:$H$19,8,)</f>
        <v>16474380</v>
      </c>
      <c r="I13" s="5">
        <f t="shared" si="1"/>
        <v>0.94955059638056305</v>
      </c>
    </row>
    <row r="14" spans="1:9" x14ac:dyDescent="0.45">
      <c r="A14" t="s">
        <v>3</v>
      </c>
      <c r="B14" s="8"/>
      <c r="C14" s="9">
        <v>8.3333333333333329E-2</v>
      </c>
      <c r="D14" s="3">
        <v>1</v>
      </c>
      <c r="E14" s="4">
        <v>18270192</v>
      </c>
      <c r="F14" s="4">
        <f>VLOOKUP(A14,bar!$A$2:$H$19,2,)</f>
        <v>18025510</v>
      </c>
      <c r="G14" s="5">
        <f t="shared" si="0"/>
        <v>0.98660758463840992</v>
      </c>
      <c r="H14" s="4">
        <f>VLOOKUP(A14,bar!$A$2:$H$19,8,)</f>
        <v>17370332</v>
      </c>
      <c r="I14" s="5">
        <f t="shared" si="1"/>
        <v>0.95074709669170421</v>
      </c>
    </row>
    <row r="15" spans="1:9" x14ac:dyDescent="0.45">
      <c r="A15" t="s">
        <v>9</v>
      </c>
      <c r="B15" s="8"/>
      <c r="C15" s="9"/>
      <c r="D15" s="3">
        <v>2</v>
      </c>
      <c r="E15" s="4">
        <v>15317022</v>
      </c>
      <c r="F15" s="4">
        <f>VLOOKUP(A15,bar!$A$2:$H$19,2,)</f>
        <v>15098990</v>
      </c>
      <c r="G15" s="5">
        <f t="shared" si="0"/>
        <v>0.98576537919707896</v>
      </c>
      <c r="H15" s="4">
        <f>VLOOKUP(A15,bar!$A$2:$H$19,8,)</f>
        <v>14523630</v>
      </c>
      <c r="I15" s="5">
        <f t="shared" si="1"/>
        <v>0.9482019416045756</v>
      </c>
    </row>
    <row r="16" spans="1:9" x14ac:dyDescent="0.45">
      <c r="A16" t="s">
        <v>15</v>
      </c>
      <c r="B16" s="8"/>
      <c r="C16" s="9"/>
      <c r="D16" s="3">
        <v>3</v>
      </c>
      <c r="E16" s="4">
        <v>14952992</v>
      </c>
      <c r="F16" s="4">
        <f>VLOOKUP(A16,bar!$A$2:$H$19,2,)</f>
        <v>14745504</v>
      </c>
      <c r="G16" s="5">
        <f t="shared" si="0"/>
        <v>0.98612398107348687</v>
      </c>
      <c r="H16" s="4">
        <f>VLOOKUP(A16,bar!$A$2:$H$19,8,)</f>
        <v>14252606</v>
      </c>
      <c r="I16" s="5">
        <f t="shared" si="1"/>
        <v>0.95316081223075622</v>
      </c>
    </row>
    <row r="17" spans="1:9" x14ac:dyDescent="0.45">
      <c r="A17" t="s">
        <v>4</v>
      </c>
      <c r="B17" s="8"/>
      <c r="C17" s="9">
        <v>0.25</v>
      </c>
      <c r="D17" s="3">
        <v>1</v>
      </c>
      <c r="E17" s="4">
        <v>13676582</v>
      </c>
      <c r="F17" s="4">
        <f>VLOOKUP(A17,bar!$A$2:$H$19,2,)</f>
        <v>13485638</v>
      </c>
      <c r="G17" s="5">
        <f t="shared" si="0"/>
        <v>0.98603861695853545</v>
      </c>
      <c r="H17" s="4">
        <f>VLOOKUP(A17,bar!$A$2:$H$19,8,)</f>
        <v>13014538</v>
      </c>
      <c r="I17" s="5">
        <f t="shared" si="1"/>
        <v>0.95159287605631293</v>
      </c>
    </row>
    <row r="18" spans="1:9" x14ac:dyDescent="0.45">
      <c r="A18" t="s">
        <v>10</v>
      </c>
      <c r="B18" s="8"/>
      <c r="C18" s="9"/>
      <c r="D18" s="3">
        <v>2</v>
      </c>
      <c r="E18" s="4">
        <v>20147698</v>
      </c>
      <c r="F18" s="4">
        <f>VLOOKUP(A18,bar!$A$2:$H$19,2,)</f>
        <v>19882810</v>
      </c>
      <c r="G18" s="5">
        <f t="shared" si="0"/>
        <v>0.9868526915581125</v>
      </c>
      <c r="H18" s="4">
        <f>VLOOKUP(A18,bar!$A$2:$H$19,8,)</f>
        <v>19190714</v>
      </c>
      <c r="I18" s="5">
        <f t="shared" si="1"/>
        <v>0.95250157114723477</v>
      </c>
    </row>
    <row r="19" spans="1:9" x14ac:dyDescent="0.45">
      <c r="A19" t="s">
        <v>16</v>
      </c>
      <c r="B19" s="8"/>
      <c r="C19" s="9"/>
      <c r="D19" s="3">
        <v>3</v>
      </c>
      <c r="E19" s="4">
        <v>15247972</v>
      </c>
      <c r="F19" s="4">
        <f>VLOOKUP(A19,bar!$A$2:$H$19,2,)</f>
        <v>15019876</v>
      </c>
      <c r="G19" s="5">
        <f t="shared" si="0"/>
        <v>0.98504089593029154</v>
      </c>
      <c r="H19" s="4">
        <f>VLOOKUP(A19,bar!$A$2:$H$19,8,)</f>
        <v>14492688</v>
      </c>
      <c r="I19" s="5">
        <f t="shared" si="1"/>
        <v>0.95046659319678706</v>
      </c>
    </row>
  </sheetData>
  <mergeCells count="7">
    <mergeCell ref="B2:B19"/>
    <mergeCell ref="C2:C4"/>
    <mergeCell ref="C5:C7"/>
    <mergeCell ref="C8:C10"/>
    <mergeCell ref="C11:C13"/>
    <mergeCell ref="C14:C16"/>
    <mergeCell ref="C17:C19"/>
  </mergeCells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60" zoomScaleNormal="60" workbookViewId="0">
      <selection activeCell="F14" sqref="F14"/>
    </sheetView>
  </sheetViews>
  <sheetFormatPr defaultRowHeight="18" x14ac:dyDescent="0.45"/>
  <cols>
    <col min="1" max="1" width="27.09765625" bestFit="1" customWidth="1"/>
  </cols>
  <sheetData>
    <row r="1" spans="1:15" x14ac:dyDescent="0.45">
      <c r="A1" t="s">
        <v>30</v>
      </c>
      <c r="B1" t="s">
        <v>33</v>
      </c>
      <c r="C1" t="s">
        <v>29</v>
      </c>
      <c r="D1" t="s">
        <v>28</v>
      </c>
      <c r="E1" t="s">
        <v>27</v>
      </c>
      <c r="F1" t="s">
        <v>32</v>
      </c>
      <c r="H1" t="s">
        <v>31</v>
      </c>
      <c r="J1" t="s">
        <v>30</v>
      </c>
      <c r="K1" t="s">
        <v>34</v>
      </c>
      <c r="L1" t="s">
        <v>35</v>
      </c>
      <c r="M1" t="s">
        <v>29</v>
      </c>
      <c r="N1" t="s">
        <v>28</v>
      </c>
      <c r="O1" t="s">
        <v>27</v>
      </c>
    </row>
    <row r="2" spans="1:15" x14ac:dyDescent="0.45">
      <c r="A2" t="s">
        <v>0</v>
      </c>
      <c r="B2">
        <v>21223530</v>
      </c>
      <c r="C2">
        <v>8952450</v>
      </c>
      <c r="D2">
        <v>8721922</v>
      </c>
      <c r="E2">
        <v>2801714</v>
      </c>
      <c r="F2">
        <v>747444</v>
      </c>
      <c r="H2">
        <f t="shared" ref="H2:H19" si="0">SUM(C2:E2)</f>
        <v>20476086</v>
      </c>
      <c r="J2" t="str">
        <f t="shared" ref="J2:J19" si="1">LEFT(A2,5)</f>
        <v>N_055</v>
      </c>
      <c r="K2" s="9">
        <v>0.41666666666666669</v>
      </c>
      <c r="L2" s="3">
        <v>1</v>
      </c>
      <c r="M2" s="6">
        <f t="shared" ref="M2:M19" si="2">C2/$H2</f>
        <v>0.43721490523140016</v>
      </c>
      <c r="N2" s="6">
        <f t="shared" ref="N2:N19" si="3">D2/$H2</f>
        <v>0.42595650360132303</v>
      </c>
      <c r="O2" s="6">
        <f t="shared" ref="O2:O19" si="4">E2/$H2</f>
        <v>0.1368285911672768</v>
      </c>
    </row>
    <row r="3" spans="1:15" x14ac:dyDescent="0.45">
      <c r="A3" t="s">
        <v>5</v>
      </c>
      <c r="B3">
        <v>10798558</v>
      </c>
      <c r="C3">
        <v>4627504</v>
      </c>
      <c r="D3">
        <v>4508970</v>
      </c>
      <c r="E3">
        <v>1258632</v>
      </c>
      <c r="F3">
        <v>403452</v>
      </c>
      <c r="H3">
        <f>SUM(C3:E3)</f>
        <v>10395106</v>
      </c>
      <c r="J3" t="str">
        <f t="shared" si="1"/>
        <v>N_060</v>
      </c>
      <c r="K3" s="9"/>
      <c r="L3" s="3">
        <v>2</v>
      </c>
      <c r="M3" s="6">
        <f t="shared" ref="M3:O4" si="5">C3/$H3</f>
        <v>0.44516179055797989</v>
      </c>
      <c r="N3" s="6">
        <f t="shared" si="5"/>
        <v>0.43375892463241839</v>
      </c>
      <c r="O3" s="6">
        <f t="shared" si="5"/>
        <v>0.12107928480960176</v>
      </c>
    </row>
    <row r="4" spans="1:15" x14ac:dyDescent="0.45">
      <c r="A4" t="s">
        <v>11</v>
      </c>
      <c r="B4">
        <v>13545252</v>
      </c>
      <c r="C4">
        <v>5751846</v>
      </c>
      <c r="D4">
        <v>5534746</v>
      </c>
      <c r="E4">
        <v>1801182</v>
      </c>
      <c r="F4">
        <v>457478</v>
      </c>
      <c r="H4">
        <f>SUM(C4:E4)</f>
        <v>13087774</v>
      </c>
      <c r="J4" t="str">
        <f t="shared" si="1"/>
        <v>N_066</v>
      </c>
      <c r="K4" s="9"/>
      <c r="L4" s="3">
        <v>3</v>
      </c>
      <c r="M4" s="6">
        <f t="shared" si="5"/>
        <v>0.43948237492487263</v>
      </c>
      <c r="N4" s="6">
        <f t="shared" si="5"/>
        <v>0.42289437455139428</v>
      </c>
      <c r="O4" s="6">
        <f t="shared" si="5"/>
        <v>0.13762325052373306</v>
      </c>
    </row>
    <row r="5" spans="1:15" x14ac:dyDescent="0.45">
      <c r="A5" t="s">
        <v>1</v>
      </c>
      <c r="B5">
        <v>20675280</v>
      </c>
      <c r="C5">
        <v>8695886</v>
      </c>
      <c r="D5">
        <v>8429688</v>
      </c>
      <c r="E5">
        <v>2817176</v>
      </c>
      <c r="F5">
        <v>732530</v>
      </c>
      <c r="H5">
        <f t="shared" si="0"/>
        <v>19942750</v>
      </c>
      <c r="J5" t="str">
        <f t="shared" si="1"/>
        <v>N_056</v>
      </c>
      <c r="K5" s="9">
        <v>0.58333333333333337</v>
      </c>
      <c r="L5" s="3">
        <v>1</v>
      </c>
      <c r="M5" s="6">
        <f t="shared" si="2"/>
        <v>0.43604247157488313</v>
      </c>
      <c r="N5" s="6">
        <f t="shared" si="3"/>
        <v>0.42269436261297966</v>
      </c>
      <c r="O5" s="6">
        <f t="shared" si="4"/>
        <v>0.14126316581213724</v>
      </c>
    </row>
    <row r="6" spans="1:15" x14ac:dyDescent="0.45">
      <c r="A6" t="s">
        <v>6</v>
      </c>
      <c r="B6">
        <v>15116762</v>
      </c>
      <c r="C6">
        <v>6425362</v>
      </c>
      <c r="D6">
        <v>6259906</v>
      </c>
      <c r="E6">
        <v>1898478</v>
      </c>
      <c r="F6">
        <v>533016</v>
      </c>
      <c r="H6">
        <f>SUM(C6:E6)</f>
        <v>14583746</v>
      </c>
      <c r="J6" t="str">
        <f t="shared" si="1"/>
        <v>N_061</v>
      </c>
      <c r="K6" s="9"/>
      <c r="L6" s="3">
        <v>2</v>
      </c>
      <c r="M6" s="6">
        <f t="shared" ref="M6:O7" si="6">C6/$H6</f>
        <v>0.44058378416629035</v>
      </c>
      <c r="N6" s="6">
        <f t="shared" si="6"/>
        <v>0.42923855091826202</v>
      </c>
      <c r="O6" s="6">
        <f t="shared" si="6"/>
        <v>0.13017766491544766</v>
      </c>
    </row>
    <row r="7" spans="1:15" x14ac:dyDescent="0.45">
      <c r="A7" t="s">
        <v>12</v>
      </c>
      <c r="B7">
        <v>12503864</v>
      </c>
      <c r="C7">
        <v>5342728</v>
      </c>
      <c r="D7">
        <v>5137528</v>
      </c>
      <c r="E7">
        <v>1582532</v>
      </c>
      <c r="F7">
        <v>441076</v>
      </c>
      <c r="H7">
        <f>SUM(C7:E7)</f>
        <v>12062788</v>
      </c>
      <c r="J7" t="str">
        <f t="shared" si="1"/>
        <v>N_067</v>
      </c>
      <c r="K7" s="9"/>
      <c r="L7" s="3">
        <v>3</v>
      </c>
      <c r="M7" s="6">
        <f t="shared" si="6"/>
        <v>0.4429098811982769</v>
      </c>
      <c r="N7" s="6">
        <f t="shared" si="6"/>
        <v>0.42589888838301726</v>
      </c>
      <c r="O7" s="6">
        <f t="shared" si="6"/>
        <v>0.13119123041870587</v>
      </c>
    </row>
    <row r="8" spans="1:15" x14ac:dyDescent="0.45">
      <c r="A8" t="s">
        <v>2</v>
      </c>
      <c r="B8">
        <v>15920188</v>
      </c>
      <c r="C8">
        <v>6667164</v>
      </c>
      <c r="D8">
        <v>6455924</v>
      </c>
      <c r="E8">
        <v>2227614</v>
      </c>
      <c r="F8">
        <v>569486</v>
      </c>
      <c r="H8">
        <f t="shared" si="0"/>
        <v>15350702</v>
      </c>
      <c r="J8" t="str">
        <f t="shared" si="1"/>
        <v>N_057</v>
      </c>
      <c r="K8" s="9">
        <v>0.75</v>
      </c>
      <c r="L8" s="3">
        <v>1</v>
      </c>
      <c r="M8" s="6">
        <f t="shared" si="2"/>
        <v>0.4343230687430451</v>
      </c>
      <c r="N8" s="6">
        <f t="shared" si="3"/>
        <v>0.4205621345525436</v>
      </c>
      <c r="O8" s="6">
        <f t="shared" si="4"/>
        <v>0.1451147967044113</v>
      </c>
    </row>
    <row r="9" spans="1:15" x14ac:dyDescent="0.45">
      <c r="A9" t="s">
        <v>7</v>
      </c>
      <c r="B9">
        <v>12480764</v>
      </c>
      <c r="C9">
        <v>5301278</v>
      </c>
      <c r="D9">
        <v>5140334</v>
      </c>
      <c r="E9">
        <v>1595450</v>
      </c>
      <c r="F9">
        <v>443702</v>
      </c>
      <c r="H9">
        <f>SUM(C9:E9)</f>
        <v>12037062</v>
      </c>
      <c r="J9" t="str">
        <f t="shared" si="1"/>
        <v>N_062</v>
      </c>
      <c r="K9" s="9"/>
      <c r="L9" s="3">
        <v>2</v>
      </c>
      <c r="M9" s="6">
        <f t="shared" ref="M9:O13" si="7">C9/$H9</f>
        <v>0.44041295126667951</v>
      </c>
      <c r="N9" s="6">
        <f t="shared" si="7"/>
        <v>0.42704224668777147</v>
      </c>
      <c r="O9" s="6">
        <f t="shared" si="7"/>
        <v>0.132544802045549</v>
      </c>
    </row>
    <row r="10" spans="1:15" x14ac:dyDescent="0.45">
      <c r="A10" t="s">
        <v>13</v>
      </c>
      <c r="B10">
        <v>10946260</v>
      </c>
      <c r="C10">
        <v>4648160</v>
      </c>
      <c r="D10">
        <v>4461300</v>
      </c>
      <c r="E10">
        <v>1383098</v>
      </c>
      <c r="F10">
        <v>453702</v>
      </c>
      <c r="H10">
        <f>SUM(C10:E10)</f>
        <v>10492558</v>
      </c>
      <c r="J10" t="str">
        <f t="shared" si="1"/>
        <v>N_068</v>
      </c>
      <c r="K10" s="9"/>
      <c r="L10" s="3">
        <v>3</v>
      </c>
      <c r="M10" s="6">
        <f t="shared" si="7"/>
        <v>0.44299588336800233</v>
      </c>
      <c r="N10" s="6">
        <f t="shared" si="7"/>
        <v>0.42518707068381228</v>
      </c>
      <c r="O10" s="6">
        <f t="shared" si="7"/>
        <v>0.13181704594818536</v>
      </c>
    </row>
    <row r="11" spans="1:15" x14ac:dyDescent="0.45">
      <c r="A11" t="s">
        <v>8</v>
      </c>
      <c r="B11">
        <v>12082402</v>
      </c>
      <c r="C11">
        <v>5122972</v>
      </c>
      <c r="D11">
        <v>4989040</v>
      </c>
      <c r="E11">
        <v>1534832</v>
      </c>
      <c r="F11">
        <v>435558</v>
      </c>
      <c r="H11">
        <f>SUM(C11:E11)</f>
        <v>11646844</v>
      </c>
      <c r="J11" t="str">
        <f t="shared" si="1"/>
        <v>N_063</v>
      </c>
      <c r="K11" s="9">
        <v>0.91666666666666663</v>
      </c>
      <c r="L11" s="3">
        <v>1</v>
      </c>
      <c r="M11" s="6">
        <f t="shared" si="7"/>
        <v>0.43985924427252565</v>
      </c>
      <c r="N11" s="6">
        <f t="shared" si="7"/>
        <v>0.42835982005082235</v>
      </c>
      <c r="O11" s="6">
        <f t="shared" si="7"/>
        <v>0.13178093567665197</v>
      </c>
    </row>
    <row r="12" spans="1:15" x14ac:dyDescent="0.45">
      <c r="A12" t="s">
        <v>14</v>
      </c>
      <c r="B12">
        <v>15098832</v>
      </c>
      <c r="C12">
        <v>6429562</v>
      </c>
      <c r="D12">
        <v>6274156</v>
      </c>
      <c r="E12">
        <v>1872328</v>
      </c>
      <c r="F12">
        <v>522786</v>
      </c>
      <c r="H12">
        <f>SUM(C12:E12)</f>
        <v>14576046</v>
      </c>
      <c r="J12" t="str">
        <f t="shared" si="1"/>
        <v>N_069</v>
      </c>
      <c r="K12" s="9"/>
      <c r="L12" s="3">
        <v>2</v>
      </c>
      <c r="M12" s="6">
        <f t="shared" si="7"/>
        <v>0.44110467269381559</v>
      </c>
      <c r="N12" s="6">
        <f t="shared" si="7"/>
        <v>0.43044293356373875</v>
      </c>
      <c r="O12" s="6">
        <f t="shared" si="7"/>
        <v>0.12845239374244566</v>
      </c>
    </row>
    <row r="13" spans="1:15" x14ac:dyDescent="0.45">
      <c r="A13" t="s">
        <v>17</v>
      </c>
      <c r="B13">
        <v>17120358</v>
      </c>
      <c r="C13">
        <v>7269636</v>
      </c>
      <c r="D13">
        <v>7019216</v>
      </c>
      <c r="E13">
        <v>2185528</v>
      </c>
      <c r="F13">
        <v>645978</v>
      </c>
      <c r="H13">
        <f>SUM(C13:E13)</f>
        <v>16474380</v>
      </c>
      <c r="J13" t="str">
        <f t="shared" si="1"/>
        <v>N_072</v>
      </c>
      <c r="K13" s="9"/>
      <c r="L13" s="3">
        <v>3</v>
      </c>
      <c r="M13" s="6">
        <f t="shared" si="7"/>
        <v>0.44126917067592225</v>
      </c>
      <c r="N13" s="6">
        <f t="shared" si="7"/>
        <v>0.4260685986361854</v>
      </c>
      <c r="O13" s="6">
        <f t="shared" si="7"/>
        <v>0.13266223068789235</v>
      </c>
    </row>
    <row r="14" spans="1:15" x14ac:dyDescent="0.45">
      <c r="A14" t="s">
        <v>3</v>
      </c>
      <c r="B14">
        <v>18025510</v>
      </c>
      <c r="C14">
        <v>7591070</v>
      </c>
      <c r="D14">
        <v>7326372</v>
      </c>
      <c r="E14">
        <v>2452890</v>
      </c>
      <c r="F14">
        <v>655178</v>
      </c>
      <c r="H14">
        <f t="shared" si="0"/>
        <v>17370332</v>
      </c>
      <c r="J14" t="str">
        <f t="shared" si="1"/>
        <v>N_058</v>
      </c>
      <c r="K14" s="9">
        <v>8.3333333333333329E-2</v>
      </c>
      <c r="L14" s="3">
        <v>1</v>
      </c>
      <c r="M14" s="6">
        <f t="shared" si="2"/>
        <v>0.43701352397870113</v>
      </c>
      <c r="N14" s="6">
        <f t="shared" si="3"/>
        <v>0.42177501270557177</v>
      </c>
      <c r="O14" s="6">
        <f t="shared" si="4"/>
        <v>0.14121146331572706</v>
      </c>
    </row>
    <row r="15" spans="1:15" x14ac:dyDescent="0.45">
      <c r="A15" t="s">
        <v>9</v>
      </c>
      <c r="B15">
        <v>15098990</v>
      </c>
      <c r="C15">
        <v>6448358</v>
      </c>
      <c r="D15">
        <v>6159968</v>
      </c>
      <c r="E15">
        <v>1915304</v>
      </c>
      <c r="F15">
        <v>575360</v>
      </c>
      <c r="H15">
        <f>SUM(C15:E15)</f>
        <v>14523630</v>
      </c>
      <c r="J15" t="str">
        <f t="shared" si="1"/>
        <v>N_064</v>
      </c>
      <c r="K15" s="9"/>
      <c r="L15" s="3">
        <v>2</v>
      </c>
      <c r="M15" s="6">
        <f t="shared" ref="M15:O16" si="8">C15/$H15</f>
        <v>0.44399079293537497</v>
      </c>
      <c r="N15" s="6">
        <f t="shared" si="8"/>
        <v>0.4241341868389652</v>
      </c>
      <c r="O15" s="6">
        <f t="shared" si="8"/>
        <v>0.13187502022565983</v>
      </c>
    </row>
    <row r="16" spans="1:15" x14ac:dyDescent="0.45">
      <c r="A16" t="s">
        <v>15</v>
      </c>
      <c r="B16">
        <v>14745504</v>
      </c>
      <c r="C16">
        <v>5923182</v>
      </c>
      <c r="D16">
        <v>5664826</v>
      </c>
      <c r="E16">
        <v>2664598</v>
      </c>
      <c r="F16">
        <v>492898</v>
      </c>
      <c r="H16">
        <f>SUM(C16:E16)</f>
        <v>14252606</v>
      </c>
      <c r="J16" t="str">
        <f t="shared" si="1"/>
        <v>N_070</v>
      </c>
      <c r="K16" s="9"/>
      <c r="L16" s="3">
        <v>3</v>
      </c>
      <c r="M16" s="6">
        <f t="shared" si="8"/>
        <v>0.4155858935551856</v>
      </c>
      <c r="N16" s="6">
        <f t="shared" si="8"/>
        <v>0.39745896294333821</v>
      </c>
      <c r="O16" s="6">
        <f t="shared" si="8"/>
        <v>0.18695514350147616</v>
      </c>
    </row>
    <row r="17" spans="1:15" x14ac:dyDescent="0.45">
      <c r="A17" t="s">
        <v>4</v>
      </c>
      <c r="B17">
        <v>13485638</v>
      </c>
      <c r="C17">
        <v>5669244</v>
      </c>
      <c r="D17">
        <v>5524520</v>
      </c>
      <c r="E17">
        <v>1820774</v>
      </c>
      <c r="F17">
        <v>471100</v>
      </c>
      <c r="H17">
        <f t="shared" si="0"/>
        <v>13014538</v>
      </c>
      <c r="J17" t="str">
        <f t="shared" si="1"/>
        <v>N_059</v>
      </c>
      <c r="K17" s="9">
        <v>0.25</v>
      </c>
      <c r="L17" s="3">
        <v>1</v>
      </c>
      <c r="M17" s="6">
        <f t="shared" si="2"/>
        <v>0.43560854791772091</v>
      </c>
      <c r="N17" s="6">
        <f t="shared" si="3"/>
        <v>0.42448836831549458</v>
      </c>
      <c r="O17" s="6">
        <f t="shared" si="4"/>
        <v>0.13990308376678451</v>
      </c>
    </row>
    <row r="18" spans="1:15" x14ac:dyDescent="0.45">
      <c r="A18" t="s">
        <v>10</v>
      </c>
      <c r="B18">
        <v>19882810</v>
      </c>
      <c r="C18">
        <v>8454108</v>
      </c>
      <c r="D18">
        <v>8196858</v>
      </c>
      <c r="E18">
        <v>2539748</v>
      </c>
      <c r="F18">
        <v>692096</v>
      </c>
      <c r="H18">
        <f t="shared" si="0"/>
        <v>19190714</v>
      </c>
      <c r="J18" t="str">
        <f t="shared" si="1"/>
        <v>N_065</v>
      </c>
      <c r="K18" s="9"/>
      <c r="L18" s="3">
        <v>2</v>
      </c>
      <c r="M18" s="6">
        <f t="shared" si="2"/>
        <v>0.44053118607259739</v>
      </c>
      <c r="N18" s="6">
        <f t="shared" si="3"/>
        <v>0.4271262653385382</v>
      </c>
      <c r="O18" s="6">
        <f t="shared" si="4"/>
        <v>0.13234254858886438</v>
      </c>
    </row>
    <row r="19" spans="1:15" x14ac:dyDescent="0.45">
      <c r="A19" t="s">
        <v>16</v>
      </c>
      <c r="B19">
        <v>15019876</v>
      </c>
      <c r="C19">
        <v>6456478</v>
      </c>
      <c r="D19">
        <v>6215246</v>
      </c>
      <c r="E19">
        <v>1820964</v>
      </c>
      <c r="F19">
        <v>527188</v>
      </c>
      <c r="H19">
        <f t="shared" si="0"/>
        <v>14492688</v>
      </c>
      <c r="J19" t="str">
        <f t="shared" si="1"/>
        <v>N_071</v>
      </c>
      <c r="K19" s="9"/>
      <c r="L19" s="3">
        <v>3</v>
      </c>
      <c r="M19" s="6">
        <f t="shared" si="2"/>
        <v>0.44549899921946845</v>
      </c>
      <c r="N19" s="6">
        <f t="shared" si="3"/>
        <v>0.42885391585053095</v>
      </c>
      <c r="O19" s="6">
        <f t="shared" si="4"/>
        <v>0.12564708493000057</v>
      </c>
    </row>
  </sheetData>
  <mergeCells count="6">
    <mergeCell ref="K17:K19"/>
    <mergeCell ref="K2:K4"/>
    <mergeCell ref="K5:K7"/>
    <mergeCell ref="K8:K10"/>
    <mergeCell ref="K11:K13"/>
    <mergeCell ref="K14:K16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taka</dc:creator>
  <cp:lastModifiedBy>mochida</cp:lastModifiedBy>
  <dcterms:created xsi:type="dcterms:W3CDTF">2019-07-31T07:21:43Z</dcterms:created>
  <dcterms:modified xsi:type="dcterms:W3CDTF">2020-08-13T07:53:27Z</dcterms:modified>
</cp:coreProperties>
</file>