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ellfish Sampling (Sharon only)\Samples Conditional\Samples Conditional\"/>
    </mc:Choice>
  </mc:AlternateContent>
  <xr:revisionPtr revIDLastSave="0" documentId="8_{8CA7E89F-5217-4AF3-95DE-4F2934F3F746}" xr6:coauthVersionLast="45" xr6:coauthVersionMax="45" xr10:uidLastSave="{00000000-0000-0000-0000-000000000000}"/>
  <bookViews>
    <workbookView xWindow="3510" yWindow="1995" windowWidth="16845" windowHeight="14205" xr2:uid="{990DF31D-79C5-4CEB-9FCD-12AA01603DC7}"/>
  </bookViews>
  <sheets>
    <sheet name="COND_FC" sheetId="1" r:id="rId1"/>
  </sheets>
  <definedNames>
    <definedName name="_Dist_Bin" hidden="1">COND_FC!$I$33:$I$34</definedName>
    <definedName name="_Dist_Values" hidden="1">COND_FC!$G$2:$G$27</definedName>
    <definedName name="_Key1" hidden="1">COND_FC!$B$1102</definedName>
    <definedName name="_Key2" hidden="1">COND_FC!$C$1104</definedName>
    <definedName name="_Order1" hidden="1">0</definedName>
    <definedName name="_Order2" hidden="1">255</definedName>
    <definedName name="_Sort" hidden="1">COND_FC!$B$2:$H$1135</definedName>
    <definedName name="_xlnm.Print_Area" localSheetId="0">COND_FC!$DJ$1:$DT$17</definedName>
    <definedName name="_xlnm.Print_Titles" localSheetId="0">COND_FC!$B:$C</definedName>
    <definedName name="Print_Titles_MI" localSheetId="0">COND_FC!$B:$C</definedName>
    <definedName name="Z_2CF93384_FD80_11D8_9298_E73411BE2924_.wvu.PrintArea" localSheetId="0" hidden="1">COND_FC!$D$1:$CW$17</definedName>
    <definedName name="Z_2CF93384_FD80_11D8_9298_E73411BE2924_.wvu.PrintTitles" localSheetId="0" hidden="1">COND_FC!$B:$C</definedName>
    <definedName name="Z_481F7824_2AEC_11D8_9297_B05E2434C020_.wvu.PrintArea" localSheetId="0" hidden="1">COND_FC!$CK$1:$CS$13</definedName>
    <definedName name="Z_481F7824_2AEC_11D8_9297_B05E2434C020_.wvu.PrintTitles" localSheetId="0" hidden="1">COND_FC!$B:$C</definedName>
    <definedName name="Z_D88892C1_3465_11D8_8BA8_00104B938B0F_.wvu.PrintArea" localSheetId="0" hidden="1">COND_FC!$BZ$1:$CO$13</definedName>
    <definedName name="Z_D88892C1_3465_11D8_8BA8_00104B938B0F_.wvu.PrintTitles" localSheetId="0" hidden="1">COND_FC!$B:$C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CP1" i="1"/>
</calcChain>
</file>

<file path=xl/sharedStrings.xml><?xml version="1.0" encoding="utf-8"?>
<sst xmlns="http://schemas.openxmlformats.org/spreadsheetml/2006/main" count="14" uniqueCount="14">
  <si>
    <t>21 - Mkr #26 Broad Crk</t>
  </si>
  <si>
    <t>28 - ICWW Mkr #28</t>
  </si>
  <si>
    <t>mouth of Broad Creek</t>
  </si>
  <si>
    <t>Field Acc.</t>
  </si>
  <si>
    <t>70*</t>
  </si>
  <si>
    <t>A</t>
  </si>
  <si>
    <t>BS18</t>
  </si>
  <si>
    <t>4.5 - see regular sampling for 5/19</t>
  </si>
  <si>
    <t>BS8</t>
  </si>
  <si>
    <t>B</t>
  </si>
  <si>
    <t>BS7</t>
  </si>
  <si>
    <t>NO.</t>
  </si>
  <si>
    <t>STATION</t>
  </si>
  <si>
    <t>2018 Sta.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</si>
</sst>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mm/dd/yy;@"/>
  </numFmts>
  <fonts count="3" x14ac:knownFonts="1">
    <font>
      <sz val="12"/>
      <name val="Tahoma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>
      <alignment horizontal="center"/>
    </xf>
  </cellStyleXfs>
  <cellXfs count="12">
    <xf numFmtId="164" fontId="0" fillId="0" borderId="0" xfId="0">
      <alignment horizontal="center"/>
    </xf>
    <xf numFmtId="164" fontId="1" fillId="0" borderId="0" xfId="0" applyFont="1">
      <alignment horizontal="center"/>
    </xf>
    <xf numFmtId="0" fontId="1" fillId="0" borderId="0" xfId="0" applyNumberFormat="1" applyFont="1">
      <alignment horizontal="center"/>
    </xf>
    <xf numFmtId="165" fontId="1" fillId="0" borderId="0" xfId="0" applyNumberFormat="1" applyFo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4" fontId="2" fillId="0" borderId="0" xfId="0" applyFont="1">
      <alignment horizontal="center"/>
    </xf>
    <xf numFmtId="166" fontId="1" fillId="0" borderId="0" xfId="0" applyNumberFormat="1" applyFont="1">
      <alignment horizontal="center"/>
    </xf>
    <xf numFmtId="167" fontId="1" fillId="0" borderId="0" xfId="0" applyNumberFormat="1" applyFont="1">
      <alignment horizontal="center"/>
    </xf>
    <xf numFmtId="167" fontId="1" fillId="0" borderId="1" xfId="0" applyNumberFormat="1" applyFont="1" applyBorder="1">
      <alignment horizontal="center"/>
    </xf>
    <xf numFmtId="16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BE75-D1AC-446A-BBB2-C8BF76A040F1}">
  <sheetPr transitionEvaluation="1"/>
  <dimension ref="A1:IW21"/>
  <sheetViews>
    <sheetView tabSelected="1" defaultGridColor="0" colorId="22" zoomScaleNormal="87" workbookViewId="0">
      <pane xSplit="3" topLeftCell="IS1" activePane="topRight" state="frozen"/>
      <selection pane="topRight" activeCell="IW5" sqref="IW5"/>
    </sheetView>
  </sheetViews>
  <sheetFormatPr defaultColWidth="15.21875" defaultRowHeight="15.75" customHeight="1" x14ac:dyDescent="0.2"/>
  <cols>
    <col min="1" max="1" width="8.33203125" style="1" bestFit="1" customWidth="1"/>
    <col min="2" max="2" width="15.88671875" style="2" bestFit="1" customWidth="1"/>
    <col min="3" max="3" width="3.109375" style="1" bestFit="1" customWidth="1"/>
    <col min="4" max="146" width="6.5546875" style="1" bestFit="1" customWidth="1"/>
    <col min="147" max="147" width="6.88671875" style="1" bestFit="1" customWidth="1"/>
    <col min="148" max="183" width="6.5546875" style="1" bestFit="1" customWidth="1"/>
    <col min="184" max="184" width="23.44140625" style="1" bestFit="1" customWidth="1"/>
    <col min="185" max="236" width="6.5546875" style="1" bestFit="1" customWidth="1"/>
    <col min="237" max="16384" width="15.21875" style="1"/>
  </cols>
  <sheetData>
    <row r="1" spans="1:257" s="9" customFormat="1" ht="15.75" customHeight="1" x14ac:dyDescent="0.2">
      <c r="A1" s="9" t="s">
        <v>13</v>
      </c>
      <c r="B1" s="9" t="s">
        <v>12</v>
      </c>
      <c r="C1" s="11" t="s">
        <v>11</v>
      </c>
      <c r="D1" s="9">
        <f>DATE(95,1,9)</f>
        <v>34708</v>
      </c>
      <c r="E1" s="9">
        <f>DATE(95,1,11)</f>
        <v>34710</v>
      </c>
      <c r="F1" s="9">
        <f>DATE(95,1,18)</f>
        <v>34717</v>
      </c>
      <c r="G1" s="9">
        <f>DATE(95,1,23)</f>
        <v>34722</v>
      </c>
      <c r="H1" s="9">
        <f>DATE(95,6,8)</f>
        <v>34858</v>
      </c>
      <c r="I1" s="9">
        <f>DATE(95,8,28)</f>
        <v>34939</v>
      </c>
      <c r="J1" s="9">
        <f>DATE(95,8,30)</f>
        <v>34941</v>
      </c>
      <c r="K1" s="9">
        <f>DATE(96,1,30)</f>
        <v>35094</v>
      </c>
      <c r="L1" s="9">
        <f>DATE(96,2,2)</f>
        <v>35097</v>
      </c>
      <c r="M1" s="9">
        <f>DATE(96,4,1)</f>
        <v>35156</v>
      </c>
      <c r="N1" s="9">
        <f>DATE(96,7,16)</f>
        <v>35262</v>
      </c>
      <c r="O1" s="9">
        <f>DATE(96,7,19)</f>
        <v>35265</v>
      </c>
      <c r="P1" s="9">
        <f>DATE(96,8,5)</f>
        <v>35282</v>
      </c>
      <c r="Q1" s="9">
        <f>DATE(96,8,29)</f>
        <v>35306</v>
      </c>
      <c r="R1" s="9">
        <f>DATE(96,9,12)</f>
        <v>35320</v>
      </c>
      <c r="S1" s="9">
        <f>DATE(96,9,19)</f>
        <v>35327</v>
      </c>
      <c r="T1" s="9">
        <f>DATE(96,9,21)</f>
        <v>35329</v>
      </c>
      <c r="U1" s="9">
        <f>DATE(96,10,9)</f>
        <v>35347</v>
      </c>
      <c r="V1" s="9">
        <f>DATE(96,10,11)</f>
        <v>35349</v>
      </c>
      <c r="W1" s="9">
        <f>DATE(97,9,30)</f>
        <v>35703</v>
      </c>
      <c r="X1" s="9">
        <f>DATE(97,12,2)</f>
        <v>35766</v>
      </c>
      <c r="Y1" s="9">
        <f>DATE(97,12,4)</f>
        <v>35768</v>
      </c>
      <c r="Z1" s="9">
        <f>DATE(98,1,19)</f>
        <v>35814</v>
      </c>
      <c r="AA1" s="9">
        <f>DATE(98,1,21)</f>
        <v>35816</v>
      </c>
      <c r="AB1" s="9">
        <f>DATE(98,1,27)</f>
        <v>35822</v>
      </c>
      <c r="AC1" s="9">
        <f>DATE(98,1,29)</f>
        <v>35824</v>
      </c>
      <c r="AD1" s="9">
        <f>DATE(98,2,9)</f>
        <v>35835</v>
      </c>
      <c r="AE1" s="9">
        <f>DATE(98,2,19)</f>
        <v>35845</v>
      </c>
      <c r="AF1" s="9">
        <f>DATE(98,2,22)</f>
        <v>35848</v>
      </c>
      <c r="AG1" s="9">
        <f>DATE(98,2,24)</f>
        <v>35850</v>
      </c>
      <c r="AH1" s="9">
        <f>DATE(98,2,26)</f>
        <v>35852</v>
      </c>
      <c r="AI1" s="9">
        <f>DATE(98,5,4)</f>
        <v>35919</v>
      </c>
      <c r="AJ1" s="9">
        <f>DATE(98,5,6)</f>
        <v>35921</v>
      </c>
      <c r="AK1" s="9">
        <f>DATE(98,5,12)</f>
        <v>35927</v>
      </c>
      <c r="AL1" s="9">
        <f>DATE(98,5,12)</f>
        <v>35927</v>
      </c>
      <c r="AM1" s="9">
        <f>DATE(98,8,3)</f>
        <v>36010</v>
      </c>
      <c r="AN1" s="9">
        <f>DATE(98,9,1)</f>
        <v>36039</v>
      </c>
      <c r="AO1" s="9">
        <f>DATE(98,9,7)</f>
        <v>36045</v>
      </c>
      <c r="AP1" s="9">
        <f>DATE(98,9,21)</f>
        <v>36059</v>
      </c>
      <c r="AQ1" s="9">
        <f>DATE(99,5,3)</f>
        <v>36283</v>
      </c>
      <c r="AR1" s="9">
        <f>DATE(99,6,22)</f>
        <v>36333</v>
      </c>
      <c r="AS1" s="9">
        <f>DATE(99,9,8)</f>
        <v>36411</v>
      </c>
      <c r="AT1" s="9">
        <f>DATE(99,9,13)</f>
        <v>36416</v>
      </c>
      <c r="AU1" s="9">
        <f>DATE(99,10,19)</f>
        <v>36452</v>
      </c>
      <c r="AV1" s="9">
        <f>DATE(99,10,25)</f>
        <v>36458</v>
      </c>
      <c r="AW1" s="9">
        <f>DATE(99,11,3)</f>
        <v>36467</v>
      </c>
      <c r="AX1" s="9">
        <f>DATE(2000,4,18)</f>
        <v>36634</v>
      </c>
      <c r="AY1" s="9">
        <f>DATE(2000,4,20)</f>
        <v>36636</v>
      </c>
      <c r="AZ1" s="9">
        <f>DATE(2000,6,7)</f>
        <v>36684</v>
      </c>
      <c r="BA1" s="9">
        <f>DATE(2000,6,22)</f>
        <v>36699</v>
      </c>
      <c r="BB1" s="9">
        <f>DATE(2000,7,24)</f>
        <v>36731</v>
      </c>
      <c r="BC1" s="9">
        <f>DATE(2000,7,31)</f>
        <v>36738</v>
      </c>
      <c r="BD1" s="9">
        <f>DATE(2000,8,1)</f>
        <v>36739</v>
      </c>
      <c r="BE1" s="9">
        <f>DATE(2000,8,7)</f>
        <v>36745</v>
      </c>
      <c r="BF1" s="9">
        <f>DATE(2000,8,31)</f>
        <v>36769</v>
      </c>
      <c r="BG1" s="9">
        <f>DATE(2000,9,8)</f>
        <v>36777</v>
      </c>
      <c r="BH1" s="9">
        <f>DATE(2000,9,11)</f>
        <v>36780</v>
      </c>
      <c r="BI1" s="9">
        <f>DATE(2000,9,25)</f>
        <v>36794</v>
      </c>
      <c r="BJ1" s="9">
        <f>DATE(2000,9,27)</f>
        <v>36796</v>
      </c>
      <c r="BK1" s="9">
        <f>DATE(2000,11,28)</f>
        <v>36858</v>
      </c>
      <c r="BL1" s="9">
        <f>DATE(2000,11,30)</f>
        <v>36860</v>
      </c>
      <c r="BM1" s="9">
        <f>DATE(2002,7,29)</f>
        <v>37466</v>
      </c>
      <c r="BN1" s="9">
        <f>DATE(2002,9,3)</f>
        <v>37502</v>
      </c>
      <c r="BO1" s="9">
        <f>DATE(2002,9,4)</f>
        <v>37503</v>
      </c>
      <c r="BP1" s="9">
        <v>37685</v>
      </c>
      <c r="BQ1" s="9">
        <v>37689</v>
      </c>
      <c r="BR1" s="9">
        <v>37703</v>
      </c>
      <c r="BS1" s="9">
        <v>37704</v>
      </c>
      <c r="BT1" s="9">
        <v>37725</v>
      </c>
      <c r="BU1" s="9">
        <v>37739</v>
      </c>
      <c r="BV1" s="9">
        <v>37761</v>
      </c>
      <c r="BW1" s="9">
        <v>37763</v>
      </c>
      <c r="BX1" s="9">
        <v>37769</v>
      </c>
      <c r="BY1" s="9">
        <v>37774</v>
      </c>
      <c r="BZ1" s="9">
        <v>37775</v>
      </c>
      <c r="CA1" s="9">
        <v>37791</v>
      </c>
      <c r="CB1" s="9">
        <v>37794</v>
      </c>
      <c r="CC1" s="9">
        <v>37796</v>
      </c>
      <c r="CD1" s="9">
        <v>37818</v>
      </c>
      <c r="CE1" s="9">
        <v>37845</v>
      </c>
      <c r="CF1" s="9">
        <v>37848</v>
      </c>
      <c r="CG1" s="9">
        <v>37888</v>
      </c>
      <c r="CH1" s="9">
        <v>37906</v>
      </c>
      <c r="CI1" s="9">
        <v>37908</v>
      </c>
      <c r="CJ1" s="9">
        <v>37924</v>
      </c>
      <c r="CK1" s="9">
        <v>37928</v>
      </c>
      <c r="CL1" s="9">
        <v>37930</v>
      </c>
      <c r="CM1" s="9">
        <v>37931</v>
      </c>
      <c r="CN1" s="9">
        <v>37946</v>
      </c>
      <c r="CO1" s="9">
        <v>37949</v>
      </c>
      <c r="CP1" s="10">
        <f>DATE(2003,12,15)</f>
        <v>37970</v>
      </c>
      <c r="CQ1" s="9">
        <v>37973</v>
      </c>
      <c r="CR1" s="9">
        <v>37982</v>
      </c>
      <c r="CS1" s="9">
        <v>38204</v>
      </c>
      <c r="CT1" s="9">
        <v>38216</v>
      </c>
      <c r="CU1" s="10">
        <v>38218</v>
      </c>
      <c r="CV1" s="9">
        <v>38220</v>
      </c>
      <c r="CW1" s="9">
        <v>38222</v>
      </c>
      <c r="CX1" s="9">
        <v>38479</v>
      </c>
      <c r="CY1" s="9">
        <v>38483</v>
      </c>
      <c r="CZ1" s="9">
        <v>38509</v>
      </c>
      <c r="DA1" s="9">
        <v>38550</v>
      </c>
      <c r="DB1" s="9">
        <v>38551</v>
      </c>
      <c r="DC1" s="10">
        <v>38565</v>
      </c>
      <c r="DD1" s="9">
        <v>38616</v>
      </c>
      <c r="DE1" s="9">
        <v>38617</v>
      </c>
      <c r="DF1" s="9">
        <v>38639</v>
      </c>
      <c r="DG1" s="9">
        <v>38642</v>
      </c>
      <c r="DH1" s="10">
        <v>38651</v>
      </c>
      <c r="DI1" s="9">
        <v>38656</v>
      </c>
      <c r="DJ1" s="9">
        <v>38681</v>
      </c>
      <c r="DK1" s="9">
        <v>38684</v>
      </c>
      <c r="DL1" s="9">
        <v>38897</v>
      </c>
      <c r="DM1" s="10">
        <v>38954</v>
      </c>
      <c r="DN1" s="9">
        <v>38965</v>
      </c>
      <c r="DO1" s="9">
        <v>38967</v>
      </c>
      <c r="DP1" s="9">
        <v>39001</v>
      </c>
      <c r="DQ1" s="9">
        <v>39048</v>
      </c>
      <c r="DR1" s="10">
        <v>39049</v>
      </c>
      <c r="DS1" s="9">
        <v>39050</v>
      </c>
      <c r="DT1" s="9">
        <v>39062</v>
      </c>
      <c r="DU1" s="9">
        <v>39245</v>
      </c>
      <c r="DV1" s="9">
        <v>39336</v>
      </c>
      <c r="DW1" s="9">
        <v>39337</v>
      </c>
      <c r="DX1" s="9">
        <v>39384</v>
      </c>
      <c r="DY1" s="9">
        <v>39433</v>
      </c>
      <c r="DZ1" s="9">
        <v>39435</v>
      </c>
      <c r="EA1" s="9">
        <v>39443</v>
      </c>
      <c r="EB1" s="9">
        <v>39545</v>
      </c>
      <c r="EC1" s="9">
        <v>39547</v>
      </c>
      <c r="ED1" s="9">
        <v>39563</v>
      </c>
      <c r="EE1" s="9">
        <v>39567</v>
      </c>
      <c r="EF1" s="9">
        <v>39568</v>
      </c>
      <c r="EG1" s="9">
        <v>39720</v>
      </c>
      <c r="EH1" s="9">
        <v>39769</v>
      </c>
      <c r="EI1" s="9">
        <v>39771</v>
      </c>
      <c r="EJ1" s="9">
        <v>40042</v>
      </c>
      <c r="EK1" s="9">
        <v>40044</v>
      </c>
      <c r="EL1" s="9">
        <v>40071</v>
      </c>
      <c r="EM1" s="9">
        <v>40073</v>
      </c>
      <c r="EN1" s="9">
        <v>40079</v>
      </c>
      <c r="EO1" s="9">
        <v>40085</v>
      </c>
      <c r="EP1" s="9">
        <v>40087</v>
      </c>
      <c r="EQ1" s="9">
        <v>40133</v>
      </c>
      <c r="ER1" s="9">
        <v>40134</v>
      </c>
      <c r="ES1" s="9">
        <v>40140</v>
      </c>
      <c r="ET1" s="9">
        <v>40154</v>
      </c>
      <c r="EU1" s="9">
        <v>40157</v>
      </c>
      <c r="EV1" s="9">
        <v>40160</v>
      </c>
      <c r="EW1" s="9">
        <v>40162</v>
      </c>
      <c r="EX1" s="9">
        <v>40175</v>
      </c>
      <c r="EY1" s="9">
        <v>40177</v>
      </c>
      <c r="EZ1" s="9">
        <v>40180</v>
      </c>
      <c r="FA1" s="9">
        <v>40416</v>
      </c>
      <c r="FB1" s="9">
        <v>40435</v>
      </c>
      <c r="FC1" s="9">
        <v>40441</v>
      </c>
      <c r="FD1" s="9">
        <v>40458</v>
      </c>
      <c r="FE1" s="9">
        <v>40563</v>
      </c>
      <c r="FF1" s="9">
        <v>40570</v>
      </c>
      <c r="FG1" s="9">
        <v>40574</v>
      </c>
      <c r="FH1" s="9">
        <v>40786</v>
      </c>
      <c r="FI1" s="9">
        <v>40840</v>
      </c>
      <c r="FJ1" s="9">
        <v>40843</v>
      </c>
      <c r="FK1" s="9">
        <v>41061</v>
      </c>
      <c r="FL1" s="9">
        <v>41064</v>
      </c>
      <c r="FM1" s="9">
        <v>41151</v>
      </c>
      <c r="FN1" s="9">
        <v>41162</v>
      </c>
      <c r="FO1" s="9">
        <v>41164</v>
      </c>
      <c r="FP1" s="9">
        <v>41165</v>
      </c>
      <c r="FQ1" s="9">
        <v>41213</v>
      </c>
      <c r="FR1" s="9">
        <v>41319</v>
      </c>
      <c r="FS1" s="9">
        <v>41557</v>
      </c>
      <c r="FT1" s="9">
        <v>41561</v>
      </c>
      <c r="FU1" s="9">
        <v>41562</v>
      </c>
      <c r="FV1" s="9">
        <v>41563</v>
      </c>
      <c r="FW1" s="9">
        <v>41569</v>
      </c>
      <c r="FX1" s="9">
        <v>41610</v>
      </c>
      <c r="FY1" s="9">
        <v>41708</v>
      </c>
      <c r="FZ1" s="9">
        <v>41718</v>
      </c>
      <c r="GA1" s="9">
        <v>41722</v>
      </c>
      <c r="GB1" s="9">
        <v>41778</v>
      </c>
      <c r="GC1" s="9">
        <v>41780</v>
      </c>
      <c r="GD1" s="9">
        <v>41820</v>
      </c>
      <c r="GE1" s="9">
        <v>41829</v>
      </c>
      <c r="GF1" s="9">
        <v>41848</v>
      </c>
      <c r="GG1" s="9">
        <v>41862</v>
      </c>
      <c r="GH1" s="9">
        <v>41872</v>
      </c>
      <c r="GI1" s="9">
        <v>41876</v>
      </c>
      <c r="GJ1" s="9">
        <v>41884</v>
      </c>
      <c r="GK1" s="9">
        <v>41893</v>
      </c>
      <c r="GL1" s="9">
        <v>41897</v>
      </c>
      <c r="GM1" s="9">
        <v>41900</v>
      </c>
      <c r="GN1" s="9">
        <v>41904</v>
      </c>
      <c r="GO1" s="9">
        <v>41896</v>
      </c>
      <c r="GP1" s="9">
        <v>41913</v>
      </c>
      <c r="GQ1" s="9">
        <v>41921</v>
      </c>
      <c r="GR1" s="9">
        <v>41931</v>
      </c>
      <c r="GS1" s="9">
        <v>41933</v>
      </c>
      <c r="GT1" s="9">
        <v>42031</v>
      </c>
      <c r="GU1" s="9">
        <v>42033</v>
      </c>
      <c r="GV1" s="9">
        <v>42163</v>
      </c>
      <c r="GW1" s="9">
        <v>42212</v>
      </c>
      <c r="GX1" s="9">
        <v>42222</v>
      </c>
      <c r="GY1" s="9">
        <v>42226</v>
      </c>
      <c r="GZ1" s="9">
        <v>42276</v>
      </c>
      <c r="HA1" s="9">
        <v>42289</v>
      </c>
      <c r="HB1" s="9">
        <v>42331</v>
      </c>
      <c r="HC1" s="9">
        <v>42332</v>
      </c>
      <c r="HD1" s="9">
        <v>42338</v>
      </c>
      <c r="HE1" s="9">
        <v>42340</v>
      </c>
      <c r="HF1" s="9">
        <v>42347</v>
      </c>
      <c r="HG1" s="9">
        <v>42348</v>
      </c>
      <c r="HH1" s="9">
        <v>42353</v>
      </c>
      <c r="HI1" s="9">
        <v>42354</v>
      </c>
      <c r="HJ1" s="9">
        <v>42394</v>
      </c>
      <c r="HK1" s="9">
        <v>42395</v>
      </c>
      <c r="HL1" s="9">
        <v>42401</v>
      </c>
      <c r="HM1" s="9">
        <v>42411</v>
      </c>
      <c r="HN1" s="9">
        <v>42415</v>
      </c>
      <c r="HO1" s="9">
        <v>42530</v>
      </c>
      <c r="HP1" s="9">
        <v>42619</v>
      </c>
      <c r="HQ1" s="9">
        <v>42621</v>
      </c>
      <c r="HR1" s="9">
        <v>42654</v>
      </c>
      <c r="HS1" s="9">
        <v>42660</v>
      </c>
      <c r="HT1" s="9">
        <v>42662</v>
      </c>
      <c r="HU1" s="9">
        <v>42835</v>
      </c>
      <c r="HV1" s="9">
        <v>43035</v>
      </c>
      <c r="HW1" s="9">
        <v>43039</v>
      </c>
      <c r="HX1" s="9">
        <v>43040</v>
      </c>
      <c r="HY1" s="9">
        <v>43041</v>
      </c>
      <c r="HZ1" s="9">
        <v>43131</v>
      </c>
      <c r="IA1" s="9">
        <v>43279</v>
      </c>
      <c r="IB1" s="9">
        <v>43283</v>
      </c>
      <c r="IC1" s="9">
        <v>43313</v>
      </c>
      <c r="ID1" s="9">
        <v>43388</v>
      </c>
      <c r="IE1" s="9">
        <v>43391</v>
      </c>
      <c r="IF1" s="9">
        <v>43402</v>
      </c>
      <c r="IG1" s="9">
        <v>43404</v>
      </c>
      <c r="IH1" s="9">
        <v>43412</v>
      </c>
      <c r="II1" s="9">
        <v>43423</v>
      </c>
      <c r="IJ1" s="9">
        <v>43424</v>
      </c>
      <c r="IK1" s="9">
        <v>43431</v>
      </c>
      <c r="IL1" s="9">
        <v>43434</v>
      </c>
      <c r="IM1" s="9">
        <v>43503</v>
      </c>
      <c r="IN1" s="9">
        <v>43697</v>
      </c>
      <c r="IO1" s="9">
        <v>43718</v>
      </c>
      <c r="IP1" s="9">
        <v>43725</v>
      </c>
      <c r="IQ1" s="9">
        <v>43871</v>
      </c>
      <c r="IR1" s="9">
        <v>43874</v>
      </c>
      <c r="IS1" s="9">
        <v>43977</v>
      </c>
      <c r="IT1" s="9">
        <v>43983</v>
      </c>
      <c r="IU1" s="9">
        <v>43984</v>
      </c>
      <c r="IV1" s="9">
        <v>44005</v>
      </c>
      <c r="IW1" s="9">
        <v>44154</v>
      </c>
    </row>
    <row r="2" spans="1:257" ht="15.75" customHeight="1" x14ac:dyDescent="0.2">
      <c r="A2" s="1" t="s">
        <v>10</v>
      </c>
      <c r="B2" s="2">
        <v>19</v>
      </c>
      <c r="C2" s="3" t="s">
        <v>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S2" s="3"/>
      <c r="DT2" s="3"/>
      <c r="DU2" s="3"/>
      <c r="DV2" s="3"/>
      <c r="DW2" s="3"/>
      <c r="DX2" s="3"/>
      <c r="DY2" s="3"/>
      <c r="DZ2" s="3"/>
      <c r="EA2" s="3"/>
      <c r="EB2" s="3"/>
      <c r="ED2" s="3"/>
      <c r="EE2" s="3"/>
      <c r="EF2" s="3"/>
      <c r="EG2" s="3"/>
      <c r="EH2" s="3"/>
      <c r="EI2" s="3"/>
      <c r="EJ2" s="3"/>
      <c r="EK2" s="3"/>
      <c r="EL2" s="3"/>
      <c r="EN2" s="3"/>
      <c r="EO2" s="3"/>
      <c r="EP2" s="3"/>
      <c r="ER2" s="3"/>
      <c r="ET2" s="3"/>
      <c r="EV2" s="3"/>
      <c r="EW2" s="3"/>
      <c r="HZ2" s="1">
        <v>14</v>
      </c>
      <c r="IA2" s="1">
        <v>240</v>
      </c>
      <c r="IB2" s="1">
        <v>1.8</v>
      </c>
      <c r="IC2" s="1">
        <v>4.5</v>
      </c>
      <c r="ID2" s="1">
        <v>17</v>
      </c>
      <c r="IE2" s="1">
        <v>1.7</v>
      </c>
      <c r="IF2" s="1">
        <v>49</v>
      </c>
      <c r="IG2" s="1">
        <v>130</v>
      </c>
      <c r="IH2" s="1">
        <v>140</v>
      </c>
      <c r="II2" s="1">
        <v>70</v>
      </c>
      <c r="IJ2" s="1">
        <v>14</v>
      </c>
      <c r="IK2" s="1">
        <v>49</v>
      </c>
      <c r="IL2" s="1">
        <v>13</v>
      </c>
      <c r="IM2" s="1">
        <v>7.8</v>
      </c>
      <c r="IN2" s="1">
        <v>13</v>
      </c>
      <c r="IP2" s="1">
        <v>2</v>
      </c>
      <c r="IQ2" s="1">
        <v>7.8</v>
      </c>
      <c r="IR2" s="1">
        <v>2</v>
      </c>
      <c r="IS2" s="1">
        <v>22</v>
      </c>
      <c r="IT2" s="1">
        <v>170</v>
      </c>
      <c r="IU2" s="1">
        <v>4.5</v>
      </c>
      <c r="IV2" s="1">
        <v>4.5</v>
      </c>
      <c r="IW2" s="1">
        <v>9.3000000000000007</v>
      </c>
    </row>
    <row r="3" spans="1:257" ht="15.75" customHeight="1" x14ac:dyDescent="0.2">
      <c r="A3" s="1" t="s">
        <v>8</v>
      </c>
      <c r="B3" s="2">
        <v>1</v>
      </c>
      <c r="C3" s="3"/>
      <c r="D3" s="3"/>
      <c r="E3" s="3"/>
      <c r="F3" s="3"/>
      <c r="G3" s="3"/>
      <c r="H3" s="3">
        <v>33</v>
      </c>
      <c r="I3" s="3"/>
      <c r="J3" s="3"/>
      <c r="K3" s="3"/>
      <c r="L3" s="3"/>
      <c r="M3" s="3">
        <v>7.8</v>
      </c>
      <c r="N3" s="3"/>
      <c r="O3" s="3"/>
      <c r="P3" s="3"/>
      <c r="Q3" s="3"/>
      <c r="R3" s="3"/>
      <c r="S3" s="3"/>
      <c r="T3" s="3"/>
      <c r="U3" s="3"/>
      <c r="V3" s="3"/>
      <c r="W3" s="3">
        <v>4.5</v>
      </c>
      <c r="X3" s="3">
        <v>70</v>
      </c>
      <c r="Y3" s="3">
        <v>17</v>
      </c>
      <c r="Z3" s="3">
        <v>2</v>
      </c>
      <c r="AA3" s="3">
        <v>33</v>
      </c>
      <c r="AB3" s="3">
        <v>7.8</v>
      </c>
      <c r="AC3" s="3">
        <v>17</v>
      </c>
      <c r="AD3" s="3">
        <v>2</v>
      </c>
      <c r="AE3" s="3">
        <v>33</v>
      </c>
      <c r="AF3" s="3">
        <v>1.7</v>
      </c>
      <c r="AG3" s="3">
        <v>31</v>
      </c>
      <c r="AH3" s="3">
        <v>2</v>
      </c>
      <c r="AI3" s="3">
        <v>220</v>
      </c>
      <c r="AJ3" s="3">
        <v>79</v>
      </c>
      <c r="AK3" s="3"/>
      <c r="AL3" s="3">
        <v>4.5</v>
      </c>
      <c r="AM3" s="3">
        <v>1.7</v>
      </c>
      <c r="AN3" s="3">
        <v>21</v>
      </c>
      <c r="AO3" s="3">
        <v>11</v>
      </c>
      <c r="AP3" s="3">
        <v>2</v>
      </c>
      <c r="AQ3" s="3">
        <v>13</v>
      </c>
      <c r="AR3" s="3"/>
      <c r="AS3" s="3"/>
      <c r="AT3" s="3">
        <v>2</v>
      </c>
      <c r="AU3" s="3"/>
      <c r="AV3" s="3"/>
      <c r="AW3" s="3"/>
      <c r="AX3" s="3">
        <v>23</v>
      </c>
      <c r="AY3" s="3">
        <v>23</v>
      </c>
      <c r="AZ3" s="3">
        <v>17</v>
      </c>
      <c r="BA3" s="3">
        <v>1.8</v>
      </c>
      <c r="BB3" s="3"/>
      <c r="BC3" s="3">
        <v>13</v>
      </c>
      <c r="BD3" s="3"/>
      <c r="BE3" s="3">
        <v>1.7</v>
      </c>
      <c r="BF3" s="3"/>
      <c r="BG3" s="3"/>
      <c r="BH3" s="3"/>
      <c r="BI3" s="3"/>
      <c r="BJ3" s="3">
        <v>23</v>
      </c>
      <c r="BK3" s="3">
        <v>33</v>
      </c>
      <c r="BL3" s="3">
        <v>13</v>
      </c>
      <c r="BM3" s="3">
        <v>1.7</v>
      </c>
      <c r="BN3" s="3"/>
      <c r="BO3" s="3">
        <v>13</v>
      </c>
      <c r="BP3" s="3"/>
      <c r="BQ3" s="3">
        <v>23</v>
      </c>
      <c r="BR3" s="3"/>
      <c r="BS3" s="3">
        <v>22</v>
      </c>
      <c r="BT3" s="3">
        <v>7.8</v>
      </c>
      <c r="BU3" s="3">
        <v>1.7</v>
      </c>
      <c r="BV3" s="3">
        <v>49</v>
      </c>
      <c r="BW3" s="3">
        <v>33</v>
      </c>
      <c r="BX3" s="3">
        <v>240</v>
      </c>
      <c r="BY3" s="3"/>
      <c r="BZ3" s="3">
        <v>4.5</v>
      </c>
      <c r="CA3" s="3">
        <v>2</v>
      </c>
      <c r="CB3" s="3">
        <v>7.8</v>
      </c>
      <c r="CC3" s="3"/>
      <c r="CD3" s="3">
        <v>22</v>
      </c>
      <c r="CE3" s="3">
        <v>49</v>
      </c>
      <c r="CF3" s="3"/>
      <c r="CG3" s="3">
        <v>1.7</v>
      </c>
      <c r="CH3" s="3">
        <v>7.8</v>
      </c>
      <c r="CI3" s="3">
        <v>4.5</v>
      </c>
      <c r="CJ3" s="3">
        <v>70</v>
      </c>
      <c r="CK3" s="3">
        <v>11</v>
      </c>
      <c r="CL3" s="3">
        <v>79</v>
      </c>
      <c r="CM3" s="3">
        <v>4.5</v>
      </c>
      <c r="CN3" s="3">
        <v>79</v>
      </c>
      <c r="CO3" s="3">
        <v>4</v>
      </c>
      <c r="CP3" s="3">
        <v>130</v>
      </c>
      <c r="CQ3" s="3">
        <v>11</v>
      </c>
      <c r="CR3" s="3">
        <v>33</v>
      </c>
      <c r="CS3" s="3">
        <v>22</v>
      </c>
      <c r="CT3" s="3"/>
      <c r="CU3" s="3"/>
      <c r="CV3" s="3">
        <v>110</v>
      </c>
      <c r="CW3" s="3">
        <v>14</v>
      </c>
      <c r="CX3" s="3"/>
      <c r="CY3" s="3">
        <v>2</v>
      </c>
      <c r="CZ3" s="3">
        <v>4.5</v>
      </c>
      <c r="DA3" s="3"/>
      <c r="DB3" s="3">
        <v>2</v>
      </c>
      <c r="DC3" s="3">
        <v>17</v>
      </c>
      <c r="DD3" s="3">
        <v>33</v>
      </c>
      <c r="DE3" s="3">
        <v>4.5</v>
      </c>
      <c r="DF3" s="3"/>
      <c r="DG3" s="3"/>
      <c r="DH3" s="3">
        <v>4.5</v>
      </c>
      <c r="DI3" s="3">
        <v>7.8</v>
      </c>
      <c r="DJ3" s="3"/>
      <c r="DK3" s="3"/>
      <c r="DL3" s="3">
        <v>2</v>
      </c>
      <c r="DM3" s="3">
        <v>1.7</v>
      </c>
      <c r="DN3" s="3"/>
      <c r="DO3" s="3">
        <v>6.8</v>
      </c>
      <c r="DP3" s="3">
        <v>14</v>
      </c>
      <c r="DQ3" s="3"/>
      <c r="DR3" s="3"/>
      <c r="DS3" s="3">
        <v>17</v>
      </c>
      <c r="DT3" s="3"/>
      <c r="DU3" s="3">
        <v>23</v>
      </c>
      <c r="DV3" s="3"/>
      <c r="DW3" s="1">
        <v>4.5</v>
      </c>
      <c r="DX3" s="3">
        <v>13</v>
      </c>
      <c r="DY3" s="3">
        <v>540</v>
      </c>
      <c r="DZ3" s="3">
        <v>33</v>
      </c>
      <c r="EA3" s="3">
        <v>7.8</v>
      </c>
      <c r="EB3" s="3">
        <v>27</v>
      </c>
      <c r="EC3" s="3">
        <v>2</v>
      </c>
      <c r="ED3" s="3">
        <v>1.7</v>
      </c>
      <c r="EE3" s="3">
        <v>1.7</v>
      </c>
      <c r="EG3" s="3">
        <v>1.7</v>
      </c>
      <c r="EH3" s="3"/>
      <c r="EJ3" s="3">
        <v>2</v>
      </c>
      <c r="EL3" s="1">
        <v>4.5</v>
      </c>
      <c r="EN3" s="1">
        <v>130</v>
      </c>
      <c r="EO3" s="1">
        <v>17</v>
      </c>
      <c r="EQ3" s="1">
        <v>33</v>
      </c>
      <c r="ER3" s="1">
        <v>13</v>
      </c>
      <c r="ES3" s="1">
        <v>23</v>
      </c>
      <c r="FA3" s="1">
        <v>1.7</v>
      </c>
      <c r="FB3" s="1">
        <v>11</v>
      </c>
      <c r="FD3" s="1">
        <v>6.8</v>
      </c>
      <c r="FE3" s="1">
        <v>4.5</v>
      </c>
      <c r="FH3" s="1">
        <v>1.7</v>
      </c>
      <c r="FI3" s="1">
        <v>1.7</v>
      </c>
      <c r="FK3" s="7">
        <v>130</v>
      </c>
      <c r="FL3" s="1">
        <v>1.7</v>
      </c>
      <c r="FM3" s="1">
        <v>1.7</v>
      </c>
      <c r="FN3" s="1">
        <v>2</v>
      </c>
      <c r="FQ3" s="1">
        <v>2</v>
      </c>
      <c r="FR3" s="1">
        <v>17</v>
      </c>
      <c r="FX3" s="1">
        <v>4.5</v>
      </c>
      <c r="FY3" s="1">
        <v>7.8</v>
      </c>
      <c r="GB3" s="6" t="s">
        <v>7</v>
      </c>
      <c r="GC3" s="1">
        <v>1.7</v>
      </c>
      <c r="GD3" s="1">
        <v>4</v>
      </c>
      <c r="GF3" s="1">
        <v>1.7</v>
      </c>
      <c r="GG3" s="1">
        <v>1.7</v>
      </c>
      <c r="GH3" s="1">
        <v>11</v>
      </c>
      <c r="GI3" s="1">
        <v>17</v>
      </c>
      <c r="GJ3" s="1">
        <v>1.7</v>
      </c>
      <c r="GK3" s="1">
        <v>13</v>
      </c>
      <c r="GL3" s="1">
        <v>1.7</v>
      </c>
      <c r="GR3" s="1">
        <v>33</v>
      </c>
      <c r="GS3" s="1">
        <v>1.7</v>
      </c>
      <c r="GT3" s="1">
        <v>22</v>
      </c>
      <c r="GU3" s="1">
        <v>2</v>
      </c>
      <c r="GV3" s="1">
        <v>1.7</v>
      </c>
      <c r="GW3" s="1">
        <v>4.5</v>
      </c>
      <c r="GX3" s="1">
        <v>2</v>
      </c>
      <c r="HA3" s="1">
        <v>4.5</v>
      </c>
      <c r="HD3" s="1">
        <v>17</v>
      </c>
      <c r="HE3" s="1">
        <v>11</v>
      </c>
      <c r="HF3" s="1">
        <v>7.8</v>
      </c>
      <c r="HG3" s="1">
        <v>31</v>
      </c>
      <c r="HH3" s="1">
        <v>33</v>
      </c>
      <c r="HI3" s="1">
        <v>6.8</v>
      </c>
      <c r="HJ3" s="1">
        <v>6.8</v>
      </c>
      <c r="HM3" s="1">
        <v>11</v>
      </c>
      <c r="HO3" s="1">
        <v>1.7</v>
      </c>
      <c r="HQ3" s="1">
        <v>4.5</v>
      </c>
      <c r="HR3" s="1">
        <v>33</v>
      </c>
      <c r="HS3" s="1">
        <v>2</v>
      </c>
      <c r="HU3" s="1">
        <v>1.7</v>
      </c>
      <c r="HV3" s="1">
        <v>64</v>
      </c>
      <c r="HW3" s="1">
        <v>22</v>
      </c>
      <c r="HX3" s="1">
        <v>23</v>
      </c>
      <c r="HY3" s="1">
        <v>2</v>
      </c>
      <c r="HZ3" s="1">
        <v>6.8</v>
      </c>
      <c r="IA3" s="1">
        <v>130</v>
      </c>
      <c r="IB3" s="1">
        <v>1.7</v>
      </c>
      <c r="IC3" s="1">
        <v>4.5</v>
      </c>
      <c r="ID3" s="1">
        <v>4.5</v>
      </c>
      <c r="IF3" s="1">
        <v>49</v>
      </c>
      <c r="IG3" s="1">
        <v>11</v>
      </c>
      <c r="IH3" s="1">
        <v>49</v>
      </c>
      <c r="II3" s="1">
        <v>33</v>
      </c>
      <c r="IJ3" s="1">
        <v>7.8</v>
      </c>
      <c r="IM3" s="1">
        <v>2</v>
      </c>
      <c r="IN3" s="1">
        <v>4</v>
      </c>
      <c r="IP3" s="1">
        <v>3.7</v>
      </c>
      <c r="IQ3" s="1">
        <v>23</v>
      </c>
      <c r="IR3" s="1">
        <v>2</v>
      </c>
      <c r="IS3" s="1">
        <v>1.7</v>
      </c>
      <c r="IV3" s="1">
        <v>1.7</v>
      </c>
      <c r="IW3" s="1">
        <v>2</v>
      </c>
    </row>
    <row r="4" spans="1:257" ht="15.75" customHeight="1" x14ac:dyDescent="0.2">
      <c r="A4" s="1" t="s">
        <v>6</v>
      </c>
      <c r="B4" s="2">
        <v>13</v>
      </c>
      <c r="D4" s="8"/>
      <c r="E4" s="8"/>
      <c r="F4" s="8"/>
      <c r="G4" s="8"/>
      <c r="H4" s="8"/>
      <c r="Z4" s="1">
        <v>7.8</v>
      </c>
      <c r="AA4" s="1">
        <v>49</v>
      </c>
      <c r="AN4" s="1">
        <v>1.7</v>
      </c>
      <c r="BB4" s="1">
        <v>4.5</v>
      </c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GZ4" s="1">
        <v>23</v>
      </c>
      <c r="IC4" s="1">
        <v>1.7</v>
      </c>
      <c r="ID4" s="1">
        <v>1.7</v>
      </c>
      <c r="IH4" s="1">
        <v>11</v>
      </c>
      <c r="IO4" s="1">
        <v>2</v>
      </c>
      <c r="IS4" s="1">
        <v>1.7</v>
      </c>
      <c r="IW4" s="1">
        <v>1.7</v>
      </c>
    </row>
    <row r="5" spans="1:257" ht="15.75" customHeight="1" x14ac:dyDescent="0.2">
      <c r="B5" s="2">
        <v>19</v>
      </c>
      <c r="C5" s="3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>
        <v>170</v>
      </c>
      <c r="AO5" s="3">
        <v>23</v>
      </c>
      <c r="AP5" s="3">
        <v>11</v>
      </c>
      <c r="AQ5" s="3">
        <v>17</v>
      </c>
      <c r="AR5" s="3">
        <v>6.8</v>
      </c>
      <c r="AS5" s="3"/>
      <c r="AT5" s="3">
        <v>21</v>
      </c>
      <c r="AU5" s="3"/>
      <c r="AV5" s="3"/>
      <c r="AW5" s="3"/>
      <c r="AX5" s="3">
        <v>170</v>
      </c>
      <c r="AY5" s="3">
        <v>70</v>
      </c>
      <c r="AZ5" s="3" t="s">
        <v>4</v>
      </c>
      <c r="BA5" s="3">
        <v>2</v>
      </c>
      <c r="BB5" s="3"/>
      <c r="BC5" s="3">
        <v>79</v>
      </c>
      <c r="BD5" s="3">
        <v>13</v>
      </c>
      <c r="BE5" s="3">
        <v>2</v>
      </c>
      <c r="BF5" s="3"/>
      <c r="BG5" s="3"/>
      <c r="BH5" s="3">
        <v>17</v>
      </c>
      <c r="BI5" s="3"/>
      <c r="BJ5" s="3">
        <v>33</v>
      </c>
      <c r="BK5" s="3">
        <v>49</v>
      </c>
      <c r="BL5" s="3">
        <v>13</v>
      </c>
      <c r="BM5" s="3">
        <v>23</v>
      </c>
      <c r="BN5" s="3"/>
      <c r="BO5" s="3">
        <v>22</v>
      </c>
      <c r="BP5" s="3"/>
      <c r="BQ5" s="3">
        <v>33</v>
      </c>
      <c r="BR5" s="3"/>
      <c r="BS5" s="3">
        <v>17</v>
      </c>
      <c r="BT5" s="3">
        <v>13</v>
      </c>
      <c r="BU5" s="3">
        <v>49</v>
      </c>
      <c r="BV5" s="3">
        <v>79</v>
      </c>
      <c r="BW5" s="3">
        <v>79</v>
      </c>
      <c r="BX5" s="3"/>
      <c r="BY5" s="3"/>
      <c r="BZ5" s="3">
        <v>17</v>
      </c>
      <c r="CA5" s="3">
        <v>33</v>
      </c>
      <c r="CB5" s="3">
        <v>64</v>
      </c>
      <c r="CC5" s="3"/>
      <c r="CD5" s="3">
        <v>21</v>
      </c>
      <c r="CE5" s="3">
        <v>13</v>
      </c>
      <c r="CF5" s="3"/>
      <c r="CG5" s="3">
        <v>7.8</v>
      </c>
      <c r="CH5" s="3">
        <v>33</v>
      </c>
      <c r="CI5" s="3">
        <v>4.5</v>
      </c>
      <c r="CJ5" s="3">
        <v>170</v>
      </c>
      <c r="CK5" s="3">
        <v>49</v>
      </c>
      <c r="CL5" s="3">
        <v>79</v>
      </c>
      <c r="CM5" s="3">
        <v>6.8</v>
      </c>
      <c r="CN5" s="3">
        <v>920</v>
      </c>
      <c r="CO5" s="3">
        <v>4.5</v>
      </c>
      <c r="CP5" s="3">
        <v>79</v>
      </c>
      <c r="CQ5" s="3">
        <v>33</v>
      </c>
      <c r="CR5" s="3">
        <v>23</v>
      </c>
      <c r="CS5" s="3">
        <v>13</v>
      </c>
      <c r="CT5" s="3"/>
      <c r="CU5" s="3">
        <v>130</v>
      </c>
      <c r="CV5" s="3">
        <v>33</v>
      </c>
      <c r="CW5" s="3">
        <v>7.8</v>
      </c>
      <c r="CX5" s="3"/>
      <c r="CY5" s="3">
        <v>4.5</v>
      </c>
      <c r="CZ5" s="3">
        <v>17</v>
      </c>
      <c r="DA5" s="3"/>
      <c r="DB5" s="3">
        <v>33</v>
      </c>
      <c r="DC5" s="3"/>
      <c r="DD5" s="3">
        <v>14</v>
      </c>
      <c r="DE5" s="3">
        <v>17</v>
      </c>
      <c r="DF5" s="3">
        <v>49</v>
      </c>
      <c r="DG5" s="3">
        <v>1.7</v>
      </c>
      <c r="DH5" s="3">
        <v>49</v>
      </c>
      <c r="DI5" s="3">
        <v>4.5</v>
      </c>
      <c r="DJ5" s="3">
        <v>70</v>
      </c>
      <c r="DK5" s="3"/>
      <c r="DL5" s="3">
        <v>13</v>
      </c>
      <c r="DM5" s="3">
        <v>9.3000000000000007</v>
      </c>
      <c r="DN5" s="3">
        <v>33</v>
      </c>
      <c r="DO5" s="3">
        <v>11</v>
      </c>
      <c r="DP5" s="3">
        <v>4.5</v>
      </c>
      <c r="DQ5" s="3">
        <v>17</v>
      </c>
      <c r="DR5" s="1">
        <v>17</v>
      </c>
      <c r="DS5" s="3">
        <v>33</v>
      </c>
      <c r="DT5" s="3">
        <v>11</v>
      </c>
      <c r="DU5" s="3">
        <v>21</v>
      </c>
      <c r="DV5" s="3"/>
      <c r="DW5" s="3">
        <v>23</v>
      </c>
      <c r="DX5" s="3">
        <v>8.3000000000000007</v>
      </c>
      <c r="DY5" s="3">
        <v>1600</v>
      </c>
      <c r="DZ5" s="3">
        <v>170</v>
      </c>
      <c r="EA5" s="3">
        <v>9.3000000000000007</v>
      </c>
      <c r="EB5" s="3">
        <v>13</v>
      </c>
      <c r="ED5" s="3">
        <v>79</v>
      </c>
      <c r="EE5" s="3">
        <v>33</v>
      </c>
      <c r="EF5" s="3">
        <v>17</v>
      </c>
      <c r="EG5" s="3">
        <v>13</v>
      </c>
      <c r="EH5" s="3">
        <v>21</v>
      </c>
      <c r="EI5" s="3">
        <v>7.8</v>
      </c>
      <c r="EJ5" s="3">
        <v>79</v>
      </c>
      <c r="EK5" s="3">
        <v>13</v>
      </c>
      <c r="EL5" s="3">
        <v>49</v>
      </c>
      <c r="EN5" s="3">
        <v>170</v>
      </c>
      <c r="EO5" s="3">
        <v>49</v>
      </c>
      <c r="EP5" s="3">
        <v>4.5</v>
      </c>
      <c r="EQ5" s="1" t="s">
        <v>3</v>
      </c>
      <c r="ER5" s="3">
        <v>49</v>
      </c>
      <c r="ET5" s="3">
        <v>49</v>
      </c>
      <c r="EU5" s="1">
        <v>17</v>
      </c>
      <c r="EV5" s="3">
        <v>23</v>
      </c>
      <c r="EW5" s="3">
        <v>7.8</v>
      </c>
      <c r="FA5" s="1">
        <v>22</v>
      </c>
      <c r="FB5" s="1">
        <v>70</v>
      </c>
      <c r="FC5" s="1">
        <v>1.7</v>
      </c>
      <c r="FD5" s="1">
        <v>13</v>
      </c>
      <c r="FE5" s="1">
        <v>21</v>
      </c>
      <c r="FF5" s="1">
        <v>46</v>
      </c>
      <c r="FG5" s="1">
        <v>4.5</v>
      </c>
      <c r="FH5" s="1">
        <v>13</v>
      </c>
      <c r="FI5" s="1">
        <v>70</v>
      </c>
      <c r="FJ5" s="1">
        <v>2</v>
      </c>
      <c r="FK5" s="1">
        <v>1.7</v>
      </c>
      <c r="FL5" s="1">
        <v>1.7</v>
      </c>
      <c r="FM5" s="1">
        <v>13</v>
      </c>
      <c r="FN5" s="1">
        <v>17</v>
      </c>
      <c r="FO5" s="1">
        <v>17</v>
      </c>
      <c r="FQ5" s="1">
        <v>7.8</v>
      </c>
      <c r="FR5" s="1">
        <v>1.7</v>
      </c>
      <c r="FY5" s="1">
        <v>46</v>
      </c>
      <c r="GB5" s="1">
        <v>23</v>
      </c>
      <c r="GC5" s="1">
        <v>1.7</v>
      </c>
      <c r="GD5" s="1">
        <v>79</v>
      </c>
      <c r="GE5" s="1">
        <v>2</v>
      </c>
      <c r="GF5" s="1">
        <v>6.1</v>
      </c>
      <c r="GG5" s="1">
        <v>11</v>
      </c>
      <c r="GH5" s="1">
        <v>13</v>
      </c>
      <c r="GI5" s="1">
        <v>70</v>
      </c>
      <c r="GJ5" s="1">
        <v>22</v>
      </c>
      <c r="GL5" s="1">
        <v>79</v>
      </c>
      <c r="GM5" s="1">
        <v>130</v>
      </c>
      <c r="GN5" s="1">
        <v>95</v>
      </c>
      <c r="GO5" s="1">
        <v>23</v>
      </c>
      <c r="GP5" s="1">
        <v>23</v>
      </c>
      <c r="GQ5" s="1">
        <v>6.8</v>
      </c>
      <c r="GR5" s="1">
        <v>17</v>
      </c>
      <c r="GS5" s="1">
        <v>7.8</v>
      </c>
      <c r="GT5" s="1">
        <v>21</v>
      </c>
      <c r="GU5" s="1">
        <v>2</v>
      </c>
      <c r="GV5" s="1">
        <v>2</v>
      </c>
      <c r="GW5" s="1">
        <v>4.5</v>
      </c>
      <c r="GX5" s="1">
        <v>33</v>
      </c>
      <c r="GY5" s="1">
        <v>7.8</v>
      </c>
      <c r="HA5" s="1">
        <v>17</v>
      </c>
      <c r="HD5" s="1">
        <v>17</v>
      </c>
      <c r="HE5" s="1">
        <v>49</v>
      </c>
      <c r="HF5" s="1">
        <v>33</v>
      </c>
      <c r="HG5" s="1">
        <v>70</v>
      </c>
      <c r="HH5" s="1">
        <v>23</v>
      </c>
      <c r="HI5" s="1">
        <v>7.8</v>
      </c>
      <c r="HJ5" s="1">
        <v>49</v>
      </c>
      <c r="HK5" s="1">
        <v>49</v>
      </c>
      <c r="HL5" s="1">
        <v>4.5</v>
      </c>
      <c r="HM5" s="1">
        <v>4.5</v>
      </c>
      <c r="HN5" s="1">
        <v>2</v>
      </c>
      <c r="HO5" s="1">
        <v>11</v>
      </c>
      <c r="HQ5" s="1">
        <v>4.5</v>
      </c>
      <c r="HR5" s="1">
        <v>33</v>
      </c>
      <c r="HS5" s="1">
        <v>22</v>
      </c>
      <c r="HT5" s="1">
        <v>4.5</v>
      </c>
      <c r="HU5" s="1">
        <v>1.7</v>
      </c>
      <c r="HV5" s="1">
        <v>4.5</v>
      </c>
      <c r="HW5" s="1">
        <v>17</v>
      </c>
      <c r="HX5" s="1">
        <v>33</v>
      </c>
      <c r="HY5" s="1">
        <v>7.8</v>
      </c>
    </row>
    <row r="6" spans="1:257" ht="15.75" customHeight="1" x14ac:dyDescent="0.2">
      <c r="B6" s="2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X6" s="3"/>
      <c r="DY6" s="3"/>
      <c r="DZ6" s="3"/>
      <c r="EA6" s="3"/>
      <c r="EB6" s="3"/>
      <c r="EC6" s="3"/>
      <c r="ED6" s="3"/>
      <c r="EE6" s="3"/>
      <c r="EG6" s="3"/>
      <c r="EH6" s="3"/>
      <c r="EJ6" s="3"/>
      <c r="FK6" s="7"/>
      <c r="FP6" s="1">
        <v>14</v>
      </c>
      <c r="FZ6" s="1">
        <v>21</v>
      </c>
      <c r="GA6" s="1">
        <v>13</v>
      </c>
      <c r="GB6" s="6"/>
    </row>
    <row r="7" spans="1:257" ht="15.75" customHeight="1" x14ac:dyDescent="0.2">
      <c r="B7" s="2">
        <v>19</v>
      </c>
      <c r="C7" s="3"/>
      <c r="D7" s="3">
        <v>34</v>
      </c>
      <c r="E7" s="3">
        <v>11</v>
      </c>
      <c r="F7" s="3">
        <v>49</v>
      </c>
      <c r="G7" s="3">
        <v>17</v>
      </c>
      <c r="H7" s="3">
        <v>79</v>
      </c>
      <c r="I7" s="3">
        <v>130</v>
      </c>
      <c r="J7" s="3">
        <v>13</v>
      </c>
      <c r="K7" s="3">
        <v>17</v>
      </c>
      <c r="L7" s="3">
        <v>21</v>
      </c>
      <c r="M7" s="3">
        <v>4.5</v>
      </c>
      <c r="N7" s="3">
        <v>4.5</v>
      </c>
      <c r="O7" s="3">
        <v>2</v>
      </c>
      <c r="P7" s="3">
        <v>22</v>
      </c>
      <c r="Q7" s="3">
        <v>79</v>
      </c>
      <c r="R7" s="3">
        <v>49</v>
      </c>
      <c r="S7" s="3">
        <v>17</v>
      </c>
      <c r="T7" s="3">
        <v>49</v>
      </c>
      <c r="U7" s="3">
        <v>130</v>
      </c>
      <c r="V7" s="3">
        <v>17</v>
      </c>
      <c r="W7" s="3">
        <v>2</v>
      </c>
      <c r="X7" s="3">
        <v>79</v>
      </c>
      <c r="Y7" s="3">
        <v>49</v>
      </c>
      <c r="Z7" s="3">
        <v>13</v>
      </c>
      <c r="AA7" s="3">
        <v>21</v>
      </c>
      <c r="AB7" s="3">
        <v>7.8</v>
      </c>
      <c r="AC7" s="3">
        <v>49</v>
      </c>
      <c r="AD7" s="3">
        <v>13</v>
      </c>
      <c r="AE7" s="3">
        <v>49</v>
      </c>
      <c r="AF7" s="3">
        <v>6.8</v>
      </c>
      <c r="AG7" s="3">
        <v>49</v>
      </c>
      <c r="AH7" s="3">
        <v>2</v>
      </c>
      <c r="AI7" s="3">
        <v>79</v>
      </c>
      <c r="AJ7" s="3">
        <v>130</v>
      </c>
      <c r="AK7" s="3"/>
      <c r="AL7" s="3">
        <v>23</v>
      </c>
      <c r="AM7" s="3">
        <v>23</v>
      </c>
      <c r="AN7" s="3">
        <v>240</v>
      </c>
      <c r="AO7" s="3"/>
      <c r="AP7" s="3"/>
      <c r="AQ7" s="3"/>
      <c r="AR7" s="3"/>
      <c r="AS7" s="3"/>
      <c r="AT7" s="3"/>
      <c r="AU7" s="3">
        <v>130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>
        <v>49</v>
      </c>
      <c r="BG7" s="3">
        <v>49</v>
      </c>
      <c r="BH7" s="3">
        <v>1.7</v>
      </c>
      <c r="BI7" s="3">
        <v>70</v>
      </c>
      <c r="BJ7" s="3"/>
      <c r="BK7" s="3"/>
      <c r="BL7" s="3"/>
      <c r="BM7" s="3"/>
      <c r="BN7" s="3">
        <v>49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>
        <v>4.5</v>
      </c>
      <c r="BZ7" s="3"/>
      <c r="CA7" s="3"/>
      <c r="CB7" s="3"/>
      <c r="CC7" s="3">
        <v>33</v>
      </c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>
        <v>49</v>
      </c>
      <c r="CU7" s="3"/>
      <c r="CV7" s="3"/>
      <c r="CW7" s="3"/>
      <c r="CX7" s="3">
        <v>49</v>
      </c>
      <c r="CY7" s="3"/>
      <c r="CZ7" s="3"/>
      <c r="DA7" s="3">
        <v>23</v>
      </c>
      <c r="DB7" s="3"/>
      <c r="DC7" s="3"/>
      <c r="DD7" s="3"/>
      <c r="DE7" s="3"/>
      <c r="DF7" s="3"/>
      <c r="DG7" s="3"/>
      <c r="DH7" s="3"/>
      <c r="DI7" s="3"/>
      <c r="DJ7" s="3"/>
      <c r="DK7" s="3">
        <v>13</v>
      </c>
      <c r="DL7" s="3"/>
      <c r="DM7" s="3"/>
      <c r="DN7" s="3"/>
      <c r="DO7" s="3"/>
      <c r="DP7" s="3"/>
      <c r="DQ7" s="3"/>
      <c r="DR7" s="3">
        <v>33</v>
      </c>
      <c r="DS7" s="3"/>
      <c r="DT7" s="3"/>
      <c r="DU7" s="3"/>
      <c r="DV7" s="3">
        <v>22</v>
      </c>
      <c r="EX7" s="1">
        <v>49</v>
      </c>
      <c r="FC7" s="1">
        <v>2</v>
      </c>
      <c r="FS7" s="1">
        <v>130</v>
      </c>
      <c r="FT7" s="1">
        <v>17</v>
      </c>
      <c r="FU7" s="1">
        <v>79</v>
      </c>
      <c r="FV7" s="1">
        <v>49</v>
      </c>
      <c r="FW7" s="1">
        <v>2</v>
      </c>
      <c r="GB7" s="6"/>
      <c r="HB7" s="1">
        <v>130</v>
      </c>
      <c r="HO7" s="1">
        <v>4.5</v>
      </c>
    </row>
    <row r="8" spans="1:257" ht="15.75" customHeight="1" x14ac:dyDescent="0.2">
      <c r="B8" s="2">
        <v>17</v>
      </c>
      <c r="BO8" s="3"/>
      <c r="BP8" s="3"/>
      <c r="BQ8" s="3"/>
      <c r="BR8" s="3">
        <v>1.7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GB8" s="6"/>
      <c r="HC8" s="1">
        <v>7.8</v>
      </c>
      <c r="HD8" s="1">
        <v>2</v>
      </c>
    </row>
    <row r="9" spans="1:257" ht="15.75" customHeight="1" x14ac:dyDescent="0.2">
      <c r="B9" s="2">
        <v>10</v>
      </c>
      <c r="BR9" s="1">
        <v>4.5</v>
      </c>
      <c r="BX9" s="3"/>
      <c r="BY9" s="3"/>
      <c r="BZ9" s="3"/>
      <c r="CA9" s="3"/>
      <c r="CB9" s="3"/>
      <c r="CC9" s="3"/>
      <c r="CD9" s="3"/>
      <c r="CE9" s="3"/>
      <c r="DA9" s="1">
        <v>1.7</v>
      </c>
    </row>
    <row r="10" spans="1:257" ht="15.75" customHeight="1" x14ac:dyDescent="0.2">
      <c r="B10" s="2">
        <v>14</v>
      </c>
      <c r="BX10" s="3">
        <v>49</v>
      </c>
      <c r="BY10" s="3"/>
      <c r="BZ10" s="3"/>
      <c r="CA10" s="3"/>
      <c r="CB10" s="3"/>
      <c r="CC10" s="3"/>
      <c r="CD10" s="3"/>
      <c r="CE10" s="3"/>
    </row>
    <row r="11" spans="1:257" ht="15.75" customHeight="1" x14ac:dyDescent="0.2">
      <c r="B11" s="2">
        <v>12</v>
      </c>
      <c r="BX11" s="3">
        <v>49</v>
      </c>
      <c r="BY11" s="3"/>
      <c r="BZ11" s="3"/>
      <c r="CA11" s="3"/>
      <c r="CB11" s="3"/>
      <c r="CC11" s="3"/>
      <c r="CD11" s="3"/>
      <c r="CE11" s="3"/>
      <c r="HP11" s="1">
        <v>4</v>
      </c>
    </row>
    <row r="12" spans="1:257" ht="15.75" customHeight="1" x14ac:dyDescent="0.2">
      <c r="B12" s="2">
        <v>3</v>
      </c>
      <c r="BX12" s="3"/>
      <c r="BY12" s="3"/>
      <c r="BZ12" s="3"/>
      <c r="CA12" s="3"/>
      <c r="CB12" s="3"/>
      <c r="CC12" s="3">
        <v>2</v>
      </c>
      <c r="CD12" s="3"/>
      <c r="CE12" s="3"/>
      <c r="GD12" s="1">
        <v>2</v>
      </c>
    </row>
    <row r="13" spans="1:257" ht="15.75" customHeight="1" x14ac:dyDescent="0.2">
      <c r="B13" s="2">
        <v>5</v>
      </c>
      <c r="BX13" s="3"/>
      <c r="BY13" s="3"/>
      <c r="BZ13" s="3"/>
      <c r="CA13" s="3"/>
      <c r="CB13" s="3"/>
      <c r="CC13" s="3">
        <v>21</v>
      </c>
      <c r="CD13" s="3"/>
      <c r="CE13" s="3"/>
      <c r="FC13" s="1">
        <v>1.7</v>
      </c>
    </row>
    <row r="14" spans="1:257" ht="15.75" customHeight="1" x14ac:dyDescent="0.2">
      <c r="B14" s="2">
        <v>7</v>
      </c>
      <c r="AV14" s="1">
        <v>23</v>
      </c>
      <c r="AW14" s="1">
        <v>33</v>
      </c>
      <c r="BO14" s="3"/>
      <c r="BP14" s="3">
        <v>140</v>
      </c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>
        <v>2</v>
      </c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</row>
    <row r="15" spans="1:257" ht="15.75" customHeight="1" x14ac:dyDescent="0.2">
      <c r="B15" s="2">
        <v>11</v>
      </c>
      <c r="C15" s="3"/>
      <c r="D15" s="3">
        <v>23</v>
      </c>
      <c r="E15" s="3">
        <v>13</v>
      </c>
      <c r="F15" s="3">
        <v>79</v>
      </c>
      <c r="G15" s="3">
        <v>7.8</v>
      </c>
      <c r="H15" s="3"/>
      <c r="I15" s="3">
        <v>33</v>
      </c>
      <c r="J15" s="3">
        <v>2</v>
      </c>
      <c r="K15" s="3">
        <v>11</v>
      </c>
      <c r="L15" s="3">
        <v>1.7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>
        <v>17</v>
      </c>
      <c r="BH15" s="3"/>
      <c r="BI15" s="3">
        <v>23</v>
      </c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GZ15" s="1">
        <v>4.5</v>
      </c>
      <c r="HP15" s="1">
        <v>1.7</v>
      </c>
      <c r="HR15" s="1">
        <v>33</v>
      </c>
      <c r="HS15" s="1">
        <v>4.5</v>
      </c>
    </row>
    <row r="16" spans="1:257" ht="15.75" customHeight="1" x14ac:dyDescent="0.2">
      <c r="B16" s="2">
        <v>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1.7</v>
      </c>
      <c r="Q16" s="3">
        <v>2</v>
      </c>
      <c r="R16" s="3">
        <v>17</v>
      </c>
      <c r="S16" s="3">
        <v>4.5</v>
      </c>
      <c r="T16" s="3">
        <v>1.7</v>
      </c>
      <c r="U16" s="3">
        <v>1.8</v>
      </c>
      <c r="V16" s="3">
        <v>1.7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>
        <v>1.7</v>
      </c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>
        <v>1.7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</row>
    <row r="17" spans="2:156" ht="15.75" customHeight="1" x14ac:dyDescent="0.2">
      <c r="B17" s="2">
        <v>16</v>
      </c>
      <c r="AS17" s="1">
        <v>1.7</v>
      </c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</row>
    <row r="18" spans="2:156" ht="15.75" customHeight="1" x14ac:dyDescent="0.2">
      <c r="B18" s="5" t="s">
        <v>2</v>
      </c>
      <c r="BX18" s="3"/>
      <c r="BY18" s="3"/>
      <c r="BZ18" s="3"/>
      <c r="CA18" s="3"/>
      <c r="CB18" s="3"/>
      <c r="CC18" s="3"/>
      <c r="CD18" s="3"/>
      <c r="CE18" s="3"/>
      <c r="EM18" s="1">
        <v>23</v>
      </c>
    </row>
    <row r="19" spans="2:156" ht="15.75" customHeight="1" x14ac:dyDescent="0.2">
      <c r="B19" s="4" t="s">
        <v>1</v>
      </c>
      <c r="BX19" s="3"/>
      <c r="BY19" s="3"/>
      <c r="BZ19" s="3"/>
      <c r="CA19" s="3"/>
      <c r="CB19" s="3"/>
      <c r="CC19" s="3"/>
      <c r="CD19" s="3"/>
      <c r="CE19" s="3"/>
      <c r="EY19" s="1">
        <v>4.5</v>
      </c>
      <c r="EZ19" s="1">
        <v>2</v>
      </c>
    </row>
    <row r="20" spans="2:156" ht="15.75" customHeight="1" x14ac:dyDescent="0.2">
      <c r="B20" s="4" t="s">
        <v>0</v>
      </c>
      <c r="BX20" s="3"/>
      <c r="BY20" s="3"/>
      <c r="BZ20" s="3"/>
      <c r="CA20" s="3"/>
      <c r="CB20" s="3"/>
      <c r="CC20" s="3"/>
      <c r="CD20" s="3"/>
      <c r="CE20" s="3"/>
      <c r="EY20" s="1">
        <v>11</v>
      </c>
      <c r="EZ20" s="1">
        <v>7.8</v>
      </c>
    </row>
    <row r="21" spans="2:156" ht="15.75" customHeight="1" x14ac:dyDescent="0.2">
      <c r="BX21" s="3"/>
      <c r="BY21" s="3"/>
      <c r="BZ21" s="3"/>
      <c r="CA21" s="3"/>
      <c r="CB21" s="3"/>
      <c r="CC21" s="3"/>
      <c r="CD21" s="3"/>
      <c r="CE21" s="3"/>
    </row>
  </sheetData>
  <printOptions horizontalCentered="1" verticalCentered="1" gridLines="1"/>
  <pageMargins left="0.5" right="0.5" top="1" bottom="0.75" header="0.5" footer="0.5"/>
  <pageSetup orientation="landscape" blackAndWhite="1" horizontalDpi="300" verticalDpi="300" r:id="rId1"/>
  <headerFooter alignWithMargins="0">
    <oddHeader xml:space="preserve">&amp;L&amp;"Tahoma,Bold"&amp;14E1 CONDITIONAL </oddHeader>
    <oddFooter>&amp;L&amp;10&amp;D&amp;R&amp;Z&amp;F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191CC5AEC3D3479324A4BB971CE2DA" ma:contentTypeVersion="7" ma:contentTypeDescription="Create a new document." ma:contentTypeScope="" ma:versionID="0e91f5c907c9bd587de82ad85d775ddf">
  <xsd:schema xmlns:xsd="http://www.w3.org/2001/XMLSchema" xmlns:xs="http://www.w3.org/2001/XMLSchema" xmlns:p="http://schemas.microsoft.com/office/2006/metadata/properties" xmlns:ns1="http://schemas.microsoft.com/sharepoint/v3" xmlns:ns2="64b85750-60b0-41ac-9148-fdb3f0ef994a" xmlns:ns3="81b54420-f4f4-4ad2-8860-2ab99daf05d5" targetNamespace="http://schemas.microsoft.com/office/2006/metadata/properties" ma:root="true" ma:fieldsID="1cabe3f876e068b719db587e9fcefbe6" ns1:_="" ns2:_="" ns3:_="">
    <xsd:import namespace="http://schemas.microsoft.com/sharepoint/v3"/>
    <xsd:import namespace="64b85750-60b0-41ac-9148-fdb3f0ef994a"/>
    <xsd:import namespace="81b54420-f4f4-4ad2-8860-2ab99daf05d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85750-60b0-41ac-9148-fdb3f0ef99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54420-f4f4-4ad2-8860-2ab99daf0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6D0B0A3-66BF-46AC-B250-C7097ADDEEBD}"/>
</file>

<file path=customXml/itemProps2.xml><?xml version="1.0" encoding="utf-8"?>
<ds:datastoreItem xmlns:ds="http://schemas.openxmlformats.org/officeDocument/2006/customXml" ds:itemID="{02787AF0-B7AB-4388-97D5-668A9C07685E}"/>
</file>

<file path=customXml/itemProps3.xml><?xml version="1.0" encoding="utf-8"?>
<ds:datastoreItem xmlns:ds="http://schemas.openxmlformats.org/officeDocument/2006/customXml" ds:itemID="{A4135D7C-6593-4954-8836-C410A32BDF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COND_FC</vt:lpstr>
      <vt:lpstr>COND_FC!Print_Area</vt:lpstr>
      <vt:lpstr>COND_FC!Print_Titles</vt:lpstr>
      <vt:lpstr>COND_FC!Print_Titles_MI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Gupton, Sharon</dc:creator>
  <cp:lastModifiedBy>Gupton, Sharon</cp:lastModifiedBy>
  <dcterms:created xsi:type="dcterms:W3CDTF">2020-11-20T18:35:43Z</dcterms:created>
  <dcterms:modified xsi:type="dcterms:W3CDTF">2020-11-20T18:36:51Z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0x010100B9191CC5AEC3D3479324A4BB971CE2DA</vt:lpwstr>
  </property>
</Properties>
</file>