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Ex2.xml" ContentType="application/vnd.ms-office.chartex+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https://d.docs.live.net/EAF67F38518298B9/Documents/"/>
    </mc:Choice>
  </mc:AlternateContent>
  <xr:revisionPtr revIDLastSave="0" documentId="8_{0169709A-158C-4C11-8E8A-9DAF88BDF4C3}" xr6:coauthVersionLast="47" xr6:coauthVersionMax="47" xr10:uidLastSave="{00000000-0000-0000-0000-000000000000}"/>
  <bookViews>
    <workbookView xWindow="-108" yWindow="-108" windowWidth="23256" windowHeight="12456" activeTab="3" xr2:uid="{BBE19C32-8316-4334-AEC9-60EE0D7C1110}"/>
  </bookViews>
  <sheets>
    <sheet name="Sheet1" sheetId="1" r:id="rId1"/>
    <sheet name="Sheet3" sheetId="3" r:id="rId2"/>
    <sheet name="Pivot table" sheetId="10" r:id="rId3"/>
    <sheet name="Dashboard" sheetId="9" r:id="rId4"/>
    <sheet name="unique list" sheetId="6" r:id="rId5"/>
  </sheets>
  <definedNames>
    <definedName name="_xlchart.v1.0" hidden="1">'Pivot table'!$AA$2:$AA$6</definedName>
    <definedName name="_xlchart.v1.1" hidden="1">'Pivot table'!$AB$2:$AB$6</definedName>
    <definedName name="_xlchart.v1.2" hidden="1">'Pivot table'!$AA$2:$AA$6</definedName>
    <definedName name="_xlchart.v1.3" hidden="1">'Pivot table'!$AB$2:$AB$6</definedName>
    <definedName name="A.C">'unique list'!$BA$2:$BA$32</definedName>
    <definedName name="Agra">'unique list'!$Z$2:$Z$40</definedName>
    <definedName name="Alwar">'unique list'!$AK$2:$AK$40</definedName>
    <definedName name="Aman">'unique list'!$M$2:$M$100</definedName>
    <definedName name="Ambala">'unique list'!$AO$2:$AO$40</definedName>
    <definedName name="Amritsar">'unique list'!$AP$2:$AP$40</definedName>
    <definedName name="Ayodhya">'unique list'!$X$2:$X$40</definedName>
    <definedName name="Azamgarh">'unique list'!$Y$2:$Y$40</definedName>
    <definedName name="Badarpur">'unique list'!$Q$2:$Q$40</definedName>
    <definedName name="Ballabgarh">'unique list'!$AF$2:$AF$40</definedName>
    <definedName name="Bhopal">'unique list'!$AH$2:$AH$40</definedName>
    <definedName name="Chandigarh">'unique list'!$AR$2:$AR$40</definedName>
    <definedName name="CP">'unique list'!$R$2:$R$40</definedName>
    <definedName name="Delhi">'unique list'!$B$2:$B$500</definedName>
    <definedName name="Faridabad">'unique list'!$AD$2:$AD$40</definedName>
    <definedName name="Haryana">'unique list'!$D$2:$D$500</definedName>
    <definedName name="Indore">'unique list'!$AG$2:$AG$40</definedName>
    <definedName name="Jaipur">'unique list'!$AJ$2:$AJ$40</definedName>
    <definedName name="Jamia">'unique list'!$T$2:$T$40</definedName>
    <definedName name="Janpath">'unique list'!$S$2:$S$40</definedName>
    <definedName name="Jassi">'unique list'!$K$2:$K$100</definedName>
    <definedName name="Kota">'unique list'!$AL$2:$AL$40</definedName>
    <definedName name="Lucknow">'unique list'!$AA$2:$AA$40</definedName>
    <definedName name="Mirzapur">'unique list'!$W$2:$W$40</definedName>
    <definedName name="MP">'unique list'!$E$2:$E$500</definedName>
    <definedName name="NHPC">'unique list'!$AC$2:$AC$40</definedName>
    <definedName name="Patiala">'unique list'!$AQ$2:$AQ$40</definedName>
    <definedName name="Punjab">'unique list'!$G$2:$G$500</definedName>
    <definedName name="Rajasthan">'unique list'!$F$2:$F$500</definedName>
    <definedName name="Rajiv">'unique list'!$L$2:$L$100</definedName>
    <definedName name="River">'unique list'!$AI$2:$AI$40</definedName>
    <definedName name="Sahil">'unique list'!$N$2:$N$100</definedName>
    <definedName name="Saket">'unique list'!$U$2:$U$40</definedName>
    <definedName name="Salasar">'unique list'!$AN$2:$AN$40</definedName>
    <definedName name="Sarai">'unique list'!$AB$2:$AB$40</definedName>
    <definedName name="Sarojini">'unique list'!$V$2:$V$40</definedName>
    <definedName name="Sector_12">'unique list'!$AE$2:$AE$40</definedName>
    <definedName name="Shweta">'unique list'!$O$2:$O$100</definedName>
    <definedName name="Slicer_Months__Date">#N/A</definedName>
    <definedName name="Slicer_Product">#N/A</definedName>
    <definedName name="Slicer_Salesman">#N/A</definedName>
    <definedName name="Slicer_State">#N/A</definedName>
    <definedName name="State">Sheet3!$D$3:$D$306</definedName>
    <definedName name="Udaypur">'unique list'!$AM$2:$AM$40</definedName>
    <definedName name="UP">'unique list'!$C$1:$C$500</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A2" i="10" l="1" a="1"/>
  <c r="BA2" i="10" s="1"/>
  <c r="AZ2" i="10" a="1"/>
  <c r="AZ2" i="10" s="1"/>
  <c r="AX3" i="10"/>
  <c r="AX2" i="10"/>
  <c r="AP2" i="10" a="1"/>
  <c r="AP2" i="10" s="1"/>
  <c r="AO2" i="10" a="1"/>
  <c r="AO2" i="10" s="1"/>
  <c r="AI2" i="10" a="1"/>
  <c r="AI2" i="10" s="1"/>
  <c r="AG2" i="10" s="1"/>
  <c r="AH2" i="10" a="1"/>
  <c r="AH2" i="10" s="1"/>
  <c r="AB2" i="10" a="1"/>
  <c r="AB2" i="10" s="1"/>
  <c r="Z2" i="10" s="1"/>
  <c r="AA2" i="10" a="1"/>
  <c r="AA2" i="10" s="1"/>
  <c r="S2" i="10" a="1"/>
  <c r="S2" i="10" s="1"/>
  <c r="R2" i="10" a="1"/>
  <c r="R2" i="10" s="1"/>
  <c r="K2" i="10" a="1"/>
  <c r="K2" i="10" s="1"/>
  <c r="J2" i="10" a="1"/>
  <c r="J2" i="10" s="1"/>
  <c r="E3" i="10"/>
  <c r="E4" i="10"/>
  <c r="E5" i="10"/>
  <c r="E6" i="10"/>
  <c r="E7" i="10"/>
  <c r="E8" i="10"/>
  <c r="E9" i="10"/>
  <c r="E10" i="10"/>
  <c r="E11" i="10"/>
  <c r="E12" i="10"/>
  <c r="E2" i="10"/>
  <c r="D3" i="10"/>
  <c r="D4" i="10"/>
  <c r="D5" i="10"/>
  <c r="D6" i="10"/>
  <c r="D7" i="10"/>
  <c r="D8" i="10"/>
  <c r="D9" i="10"/>
  <c r="D10" i="10"/>
  <c r="D11" i="10"/>
  <c r="D12" i="10"/>
  <c r="D2" i="10"/>
  <c r="J4" i="3"/>
  <c r="J7" i="3"/>
  <c r="J13" i="3"/>
  <c r="J14" i="3"/>
  <c r="J16" i="3"/>
  <c r="J19" i="3"/>
  <c r="J23" i="3"/>
  <c r="J24" i="3"/>
  <c r="J25" i="3"/>
  <c r="J28" i="3"/>
  <c r="J31" i="3"/>
  <c r="J35" i="3"/>
  <c r="J36" i="3"/>
  <c r="J37" i="3"/>
  <c r="J38" i="3"/>
  <c r="J40" i="3"/>
  <c r="J43" i="3"/>
  <c r="J47" i="3"/>
  <c r="J48" i="3"/>
  <c r="J49" i="3"/>
  <c r="J50" i="3"/>
  <c r="J52" i="3"/>
  <c r="J55" i="3"/>
  <c r="J59" i="3"/>
  <c r="J60" i="3"/>
  <c r="J61" i="3"/>
  <c r="J62" i="3"/>
  <c r="J64" i="3"/>
  <c r="J67" i="3"/>
  <c r="J71" i="3"/>
  <c r="J72" i="3"/>
  <c r="J73" i="3"/>
  <c r="J74" i="3"/>
  <c r="J76" i="3"/>
  <c r="J79" i="3"/>
  <c r="J83" i="3"/>
  <c r="J84" i="3"/>
  <c r="J85" i="3"/>
  <c r="J86" i="3"/>
  <c r="J88" i="3"/>
  <c r="J91" i="3"/>
  <c r="J95" i="3"/>
  <c r="J96" i="3"/>
  <c r="J97" i="3"/>
  <c r="J98" i="3"/>
  <c r="J100" i="3"/>
  <c r="J103" i="3"/>
  <c r="J107" i="3"/>
  <c r="J108" i="3"/>
  <c r="J109" i="3"/>
  <c r="J110" i="3"/>
  <c r="J112" i="3"/>
  <c r="J115" i="3"/>
  <c r="J119" i="3"/>
  <c r="J120" i="3"/>
  <c r="J121" i="3"/>
  <c r="J122" i="3"/>
  <c r="J124" i="3"/>
  <c r="J127" i="3"/>
  <c r="J131" i="3"/>
  <c r="J132" i="3"/>
  <c r="J133" i="3"/>
  <c r="J134" i="3"/>
  <c r="J136" i="3"/>
  <c r="J139" i="3"/>
  <c r="J143" i="3"/>
  <c r="J144" i="3"/>
  <c r="J145" i="3"/>
  <c r="J146" i="3"/>
  <c r="J148" i="3"/>
  <c r="J151" i="3"/>
  <c r="J155" i="3"/>
  <c r="J156" i="3"/>
  <c r="J157" i="3"/>
  <c r="J158" i="3"/>
  <c r="J160" i="3"/>
  <c r="J163" i="3"/>
  <c r="J167" i="3"/>
  <c r="J168" i="3"/>
  <c r="J169" i="3"/>
  <c r="J170" i="3"/>
  <c r="J172" i="3"/>
  <c r="J175" i="3"/>
  <c r="J178" i="3"/>
  <c r="J179" i="3"/>
  <c r="J180" i="3"/>
  <c r="J181" i="3"/>
  <c r="J182" i="3"/>
  <c r="J184" i="3"/>
  <c r="J187" i="3"/>
  <c r="J191" i="3"/>
  <c r="J192" i="3"/>
  <c r="J193" i="3"/>
  <c r="J194" i="3"/>
  <c r="J196" i="3"/>
  <c r="J199" i="3"/>
  <c r="J202" i="3"/>
  <c r="J203" i="3"/>
  <c r="J204" i="3"/>
  <c r="J205" i="3"/>
  <c r="J206" i="3"/>
  <c r="J208" i="3"/>
  <c r="J211" i="3"/>
  <c r="J215" i="3"/>
  <c r="J216" i="3"/>
  <c r="J217" i="3"/>
  <c r="J218" i="3"/>
  <c r="J220" i="3"/>
  <c r="J223" i="3"/>
  <c r="J226" i="3"/>
  <c r="J227" i="3"/>
  <c r="J228" i="3"/>
  <c r="J229" i="3"/>
  <c r="J230" i="3"/>
  <c r="J232" i="3"/>
  <c r="J235" i="3"/>
  <c r="J239" i="3"/>
  <c r="J240" i="3"/>
  <c r="J241" i="3"/>
  <c r="J242" i="3"/>
  <c r="J244" i="3"/>
  <c r="J247" i="3"/>
  <c r="J250" i="3"/>
  <c r="J252" i="3"/>
  <c r="J253" i="3"/>
  <c r="J254" i="3"/>
  <c r="J256" i="3"/>
  <c r="J259" i="3"/>
  <c r="J263" i="3"/>
  <c r="J264" i="3"/>
  <c r="J265" i="3"/>
  <c r="J266" i="3"/>
  <c r="J268" i="3"/>
  <c r="J271" i="3"/>
  <c r="J273" i="3"/>
  <c r="J275" i="3"/>
  <c r="J276" i="3"/>
  <c r="J277" i="3"/>
  <c r="J278" i="3"/>
  <c r="J280" i="3"/>
  <c r="J283" i="3"/>
  <c r="J287" i="3"/>
  <c r="J288" i="3"/>
  <c r="J289" i="3"/>
  <c r="J290" i="3"/>
  <c r="J292" i="3"/>
  <c r="J295" i="3"/>
  <c r="J297" i="3"/>
  <c r="J299" i="3"/>
  <c r="J300" i="3"/>
  <c r="J301" i="3"/>
  <c r="J302" i="3"/>
  <c r="J304" i="3"/>
  <c r="J3" i="3"/>
  <c r="J5" i="3"/>
  <c r="J6" i="3"/>
  <c r="J8" i="3"/>
  <c r="J9" i="3"/>
  <c r="J10" i="3"/>
  <c r="J11" i="3"/>
  <c r="J15" i="3"/>
  <c r="J17" i="3"/>
  <c r="J18" i="3"/>
  <c r="J20" i="3"/>
  <c r="J21" i="3"/>
  <c r="J22" i="3"/>
  <c r="J27" i="3"/>
  <c r="J29" i="3"/>
  <c r="J30" i="3"/>
  <c r="J32" i="3"/>
  <c r="J33" i="3"/>
  <c r="J34" i="3"/>
  <c r="J39" i="3"/>
  <c r="J41" i="3"/>
  <c r="J42" i="3"/>
  <c r="J44" i="3"/>
  <c r="J45" i="3"/>
  <c r="J46" i="3"/>
  <c r="J51" i="3"/>
  <c r="J53" i="3"/>
  <c r="J54" i="3"/>
  <c r="J56" i="3"/>
  <c r="J57" i="3"/>
  <c r="J58" i="3"/>
  <c r="J63" i="3"/>
  <c r="J65" i="3"/>
  <c r="J66" i="3"/>
  <c r="J68" i="3"/>
  <c r="J69" i="3"/>
  <c r="J70" i="3"/>
  <c r="J75" i="3"/>
  <c r="J77" i="3"/>
  <c r="J78" i="3"/>
  <c r="J80" i="3"/>
  <c r="J81" i="3"/>
  <c r="J82" i="3"/>
  <c r="J87" i="3"/>
  <c r="J89" i="3"/>
  <c r="J90" i="3"/>
  <c r="J92" i="3"/>
  <c r="J93" i="3"/>
  <c r="J94" i="3"/>
  <c r="J99" i="3"/>
  <c r="J101" i="3"/>
  <c r="J102" i="3"/>
  <c r="J104" i="3"/>
  <c r="J105" i="3"/>
  <c r="J106" i="3"/>
  <c r="J111" i="3"/>
  <c r="J113" i="3"/>
  <c r="J114" i="3"/>
  <c r="J116" i="3"/>
  <c r="J117" i="3"/>
  <c r="J118" i="3"/>
  <c r="J123" i="3"/>
  <c r="J125" i="3"/>
  <c r="J126" i="3"/>
  <c r="J128" i="3"/>
  <c r="J129" i="3"/>
  <c r="J130" i="3"/>
  <c r="J135" i="3"/>
  <c r="J137" i="3"/>
  <c r="J138" i="3"/>
  <c r="J140" i="3"/>
  <c r="J141" i="3"/>
  <c r="J142" i="3"/>
  <c r="J147" i="3"/>
  <c r="J149" i="3"/>
  <c r="J150" i="3"/>
  <c r="J152" i="3"/>
  <c r="J153" i="3"/>
  <c r="J154" i="3"/>
  <c r="J159" i="3"/>
  <c r="J161" i="3"/>
  <c r="J162" i="3"/>
  <c r="J164" i="3"/>
  <c r="J165" i="3"/>
  <c r="J166" i="3"/>
  <c r="J171" i="3"/>
  <c r="J173" i="3"/>
  <c r="J174" i="3"/>
  <c r="J176" i="3"/>
  <c r="J177" i="3"/>
  <c r="J183" i="3"/>
  <c r="J185" i="3"/>
  <c r="J186" i="3"/>
  <c r="J188" i="3"/>
  <c r="J189" i="3"/>
  <c r="J190" i="3"/>
  <c r="J195" i="3"/>
  <c r="J197" i="3"/>
  <c r="J198" i="3"/>
  <c r="J200" i="3"/>
  <c r="J201" i="3"/>
  <c r="J207" i="3"/>
  <c r="J209" i="3"/>
  <c r="J210" i="3"/>
  <c r="J212" i="3"/>
  <c r="J213" i="3"/>
  <c r="J214" i="3"/>
  <c r="J219" i="3"/>
  <c r="J221" i="3"/>
  <c r="J222" i="3"/>
  <c r="J224" i="3"/>
  <c r="J225" i="3"/>
  <c r="J231" i="3"/>
  <c r="J233" i="3"/>
  <c r="J234" i="3"/>
  <c r="J236" i="3"/>
  <c r="J237" i="3"/>
  <c r="J238" i="3"/>
  <c r="J243" i="3"/>
  <c r="J245" i="3"/>
  <c r="J246" i="3"/>
  <c r="J248" i="3"/>
  <c r="J249" i="3"/>
  <c r="J251" i="3"/>
  <c r="J255" i="3"/>
  <c r="J257" i="3"/>
  <c r="J258" i="3"/>
  <c r="J260" i="3"/>
  <c r="J261" i="3"/>
  <c r="J262" i="3"/>
  <c r="J267" i="3"/>
  <c r="J269" i="3"/>
  <c r="J270" i="3"/>
  <c r="J272" i="3"/>
  <c r="J274" i="3"/>
  <c r="J279" i="3"/>
  <c r="J281" i="3"/>
  <c r="J282" i="3"/>
  <c r="J284" i="3"/>
  <c r="J285" i="3"/>
  <c r="J286" i="3"/>
  <c r="J291" i="3"/>
  <c r="J293" i="3"/>
  <c r="J294" i="3"/>
  <c r="J296" i="3"/>
  <c r="J298" i="3"/>
  <c r="J303" i="3"/>
  <c r="J305" i="3"/>
  <c r="J306" i="3"/>
  <c r="G2" i="6" a="1"/>
  <c r="G2" i="6" s="1"/>
  <c r="W22" i="3" a="1"/>
  <c r="W22" i="3" s="1"/>
  <c r="AD20" i="3" a="1"/>
  <c r="AD20" i="3" s="1"/>
  <c r="U22" i="3" a="1"/>
  <c r="U22" i="3" s="1"/>
  <c r="S13" i="3" a="1"/>
  <c r="S13" i="3" s="1"/>
  <c r="L2" i="6" a="1"/>
  <c r="L2" i="6" s="1"/>
  <c r="M2" i="6" a="1"/>
  <c r="M2" i="6" s="1"/>
  <c r="N2" i="6" a="1"/>
  <c r="N2" i="6" s="1"/>
  <c r="O2" i="6" a="1"/>
  <c r="O2" i="6" s="1"/>
  <c r="K2" i="6" a="1"/>
  <c r="K2" i="6" s="1"/>
  <c r="R2" i="6" a="1"/>
  <c r="R2" i="6" s="1"/>
  <c r="S2" i="6" a="1"/>
  <c r="S2" i="6" s="1"/>
  <c r="T2" i="6" a="1"/>
  <c r="T2" i="6" s="1"/>
  <c r="U2" i="6" a="1"/>
  <c r="U2" i="6" s="1"/>
  <c r="V2" i="6" a="1"/>
  <c r="V2" i="6" s="1"/>
  <c r="W2" i="6" a="1"/>
  <c r="W2" i="6" s="1"/>
  <c r="X2" i="6" a="1"/>
  <c r="X2" i="6" s="1"/>
  <c r="Y2" i="6" a="1"/>
  <c r="Y2" i="6" s="1"/>
  <c r="Z2" i="6" a="1"/>
  <c r="Z2" i="6" s="1"/>
  <c r="AA2" i="6" a="1"/>
  <c r="AA2" i="6" s="1"/>
  <c r="AB2" i="6" a="1"/>
  <c r="AB2" i="6" s="1"/>
  <c r="AC2" i="6" a="1"/>
  <c r="AC2" i="6" s="1"/>
  <c r="AD2" i="6" a="1"/>
  <c r="AD2" i="6" s="1"/>
  <c r="AE2" i="6" a="1"/>
  <c r="AE2" i="6" s="1"/>
  <c r="AF2" i="6" a="1"/>
  <c r="AF2" i="6" s="1"/>
  <c r="AG2" i="6" a="1"/>
  <c r="AG2" i="6" s="1"/>
  <c r="AH2" i="6" a="1"/>
  <c r="AH2" i="6" s="1"/>
  <c r="AI2" i="6" a="1"/>
  <c r="AI2" i="6" s="1"/>
  <c r="AJ2" i="6" a="1"/>
  <c r="AJ2" i="6" s="1"/>
  <c r="AK2" i="6" a="1"/>
  <c r="AK2" i="6" s="1"/>
  <c r="AL2" i="6" a="1"/>
  <c r="AL2" i="6" s="1"/>
  <c r="AM2" i="6" a="1"/>
  <c r="AM2" i="6" s="1"/>
  <c r="AN2" i="6" a="1"/>
  <c r="AN2" i="6" s="1"/>
  <c r="AO2" i="6" a="1"/>
  <c r="AO2" i="6" s="1"/>
  <c r="AP2" i="6" a="1"/>
  <c r="AP2" i="6" s="1"/>
  <c r="AQ2" i="6" a="1"/>
  <c r="AQ2" i="6" s="1"/>
  <c r="AR2" i="6" a="1"/>
  <c r="AR2" i="6" s="1"/>
  <c r="Q2" i="6" a="1"/>
  <c r="Q2" i="6" s="1"/>
  <c r="C2" i="6" a="1"/>
  <c r="C2" i="6" s="1"/>
  <c r="D2" i="6" a="1"/>
  <c r="D2" i="6" s="1"/>
  <c r="E2" i="6" a="1"/>
  <c r="E2" i="6" s="1"/>
  <c r="F2" i="6" a="1"/>
  <c r="F2" i="6" s="1"/>
  <c r="B2" i="6" a="1"/>
  <c r="B2" i="6" s="1"/>
  <c r="S12" i="3" a="1"/>
  <c r="S12" i="3" s="1"/>
  <c r="T3" i="3" a="1"/>
  <c r="T3" i="3" s="1"/>
  <c r="U3" i="3" a="1"/>
  <c r="U3" i="3" s="1"/>
  <c r="V3" i="3" a="1"/>
  <c r="V3" i="3" s="1"/>
  <c r="W3" i="3" a="1"/>
  <c r="W3" i="3" s="1"/>
  <c r="X3" i="3" a="1"/>
  <c r="X3" i="3" s="1"/>
  <c r="Y3" i="3" a="1"/>
  <c r="Y3" i="3" s="1"/>
  <c r="Z3" i="3" a="1"/>
  <c r="Z3" i="3" s="1"/>
  <c r="AA3" i="3" a="1"/>
  <c r="AA3" i="3" s="1"/>
  <c r="AB3" i="3" a="1"/>
  <c r="AB3" i="3" s="1"/>
  <c r="AC3" i="3" a="1"/>
  <c r="AC3" i="3" s="1"/>
  <c r="AD3" i="3" a="1"/>
  <c r="AD3" i="3" s="1"/>
  <c r="AE3" i="3" a="1"/>
  <c r="AE3" i="3" s="1"/>
  <c r="AF3" i="3" a="1"/>
  <c r="AF3" i="3" s="1"/>
  <c r="AG3" i="3" a="1"/>
  <c r="AG3" i="3" s="1"/>
  <c r="AH3" i="3" a="1"/>
  <c r="AH3" i="3" s="1"/>
  <c r="AI3" i="3" a="1"/>
  <c r="AI3" i="3" s="1"/>
  <c r="AJ3" i="3" a="1"/>
  <c r="AJ3" i="3" s="1"/>
  <c r="AK3" i="3" a="1"/>
  <c r="AK3" i="3" s="1"/>
  <c r="AL3" i="3" a="1"/>
  <c r="AL3" i="3" s="1"/>
  <c r="AM3" i="3" a="1"/>
  <c r="AM3" i="3" s="1"/>
  <c r="AN3" i="3" a="1"/>
  <c r="AN3" i="3" s="1"/>
  <c r="AO3" i="3" a="1"/>
  <c r="AO3" i="3" s="1"/>
  <c r="AP3" i="3" a="1"/>
  <c r="AP3" i="3" s="1"/>
  <c r="Q3" i="3" a="1"/>
  <c r="Q3" i="3" s="1"/>
  <c r="R3" i="3" a="1"/>
  <c r="R3" i="3" s="1"/>
  <c r="S3" i="3" a="1"/>
  <c r="S3" i="3" s="1"/>
  <c r="P3" i="3" a="1"/>
  <c r="P3" i="3" s="1"/>
  <c r="O3" i="3" a="1"/>
  <c r="O3" i="3" s="1"/>
  <c r="Y20" i="3" a="1"/>
  <c r="Y20" i="3" s="1"/>
  <c r="K12" i="3" a="1"/>
  <c r="K12" i="3" s="1"/>
  <c r="H2" i="1" a="1"/>
  <c r="H2" i="1" s="1"/>
  <c r="I2" i="1" s="1" a="1"/>
  <c r="I2" i="1" s="1"/>
  <c r="Q24" i="3" a="1"/>
  <c r="Q24" i="3" s="1"/>
  <c r="AB12" i="3" a="1"/>
  <c r="AB12" i="3" s="1"/>
  <c r="AG6" i="10" l="1"/>
  <c r="AG5" i="10"/>
  <c r="AG4" i="10"/>
  <c r="AG3" i="10"/>
  <c r="Z5" i="10"/>
  <c r="Z4" i="10"/>
  <c r="Z6" i="10"/>
  <c r="Z3" i="10"/>
  <c r="J26" i="3"/>
  <c r="J12" i="3"/>
  <c r="I7" i="1" a="1"/>
  <c r="I7" i="1" l="1"/>
  <c r="J7" i="1" s="1" a="1"/>
  <c r="J7" i="1" s="1"/>
  <c r="J17" i="1" a="1"/>
  <c r="J17" i="1" s="1"/>
  <c r="J15" i="1" a="1"/>
  <c r="J15" i="1" s="1"/>
  <c r="J13" i="1" a="1"/>
  <c r="J13" i="1" s="1"/>
  <c r="J12" i="1" a="1"/>
  <c r="J12" i="1" s="1"/>
  <c r="J9" i="1" a="1"/>
  <c r="J9" i="1" s="1"/>
  <c r="J2" i="1" a="1"/>
  <c r="J2" i="1" s="1"/>
  <c r="J4" i="1" a="1"/>
  <c r="J4" i="1" s="1"/>
  <c r="J5" i="1" a="1"/>
  <c r="J5" i="1" s="1"/>
  <c r="L2" i="1" l="1" a="1"/>
  <c r="L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<sst xmlns="http://schemas.openxmlformats.org/spreadsheetml/2006/main" count="1511" uniqueCount="90">
  <si>
    <t>Sale  Year</t>
  </si>
  <si>
    <t>State</t>
  </si>
  <si>
    <t>District</t>
  </si>
  <si>
    <t>Product</t>
  </si>
  <si>
    <t>Sales Amount</t>
  </si>
  <si>
    <t>Haryana</t>
  </si>
  <si>
    <t>Ballabgarh</t>
  </si>
  <si>
    <t>AC</t>
  </si>
  <si>
    <t>NINJA</t>
  </si>
  <si>
    <t>Bata_chowk</t>
  </si>
  <si>
    <t>FAN</t>
  </si>
  <si>
    <t>Sarai</t>
  </si>
  <si>
    <t>T.V</t>
  </si>
  <si>
    <t>Delhi</t>
  </si>
  <si>
    <t>Badarpur</t>
  </si>
  <si>
    <t>MOBILE</t>
  </si>
  <si>
    <t>CP</t>
  </si>
  <si>
    <t>EARBUDS</t>
  </si>
  <si>
    <t>Karol_bagh</t>
  </si>
  <si>
    <t>Lajpat_Nagar</t>
  </si>
  <si>
    <t>Nehru_Place</t>
  </si>
  <si>
    <t>Sarojini</t>
  </si>
  <si>
    <t>UP</t>
  </si>
  <si>
    <t>Agra</t>
  </si>
  <si>
    <t>Ayodhya</t>
  </si>
  <si>
    <t>Sultanpur</t>
  </si>
  <si>
    <t>MP</t>
  </si>
  <si>
    <t>Bhopal</t>
  </si>
  <si>
    <t>Indore</t>
  </si>
  <si>
    <t>States</t>
  </si>
  <si>
    <t>Districts</t>
  </si>
  <si>
    <t>Products</t>
  </si>
  <si>
    <t>S.no</t>
  </si>
  <si>
    <t>Date</t>
  </si>
  <si>
    <t>Salesman</t>
  </si>
  <si>
    <t>Qty</t>
  </si>
  <si>
    <t>Sales_Amount</t>
  </si>
  <si>
    <t>Rajasthan</t>
  </si>
  <si>
    <t>Punjab</t>
  </si>
  <si>
    <t>Janpath</t>
  </si>
  <si>
    <t>Jamia</t>
  </si>
  <si>
    <t>Saket</t>
  </si>
  <si>
    <t>Mirzapur</t>
  </si>
  <si>
    <t>Azamgarh</t>
  </si>
  <si>
    <t>Lucknow</t>
  </si>
  <si>
    <t>NHPC</t>
  </si>
  <si>
    <t>Faridabad</t>
  </si>
  <si>
    <t>Sector-12</t>
  </si>
  <si>
    <t>River</t>
  </si>
  <si>
    <t>Jaipur</t>
  </si>
  <si>
    <t>Alwar</t>
  </si>
  <si>
    <t>Kota</t>
  </si>
  <si>
    <t>Udaypur</t>
  </si>
  <si>
    <t>Salasar</t>
  </si>
  <si>
    <t>Ambala</t>
  </si>
  <si>
    <t>Amritsar</t>
  </si>
  <si>
    <t>Patiala</t>
  </si>
  <si>
    <t>Chandigarh</t>
  </si>
  <si>
    <t>Jassi</t>
  </si>
  <si>
    <t>Rajiv</t>
  </si>
  <si>
    <t>Aman</t>
  </si>
  <si>
    <t>Sahil</t>
  </si>
  <si>
    <t>Shweta</t>
  </si>
  <si>
    <t>Mouse</t>
  </si>
  <si>
    <t>Keyboard</t>
  </si>
  <si>
    <t>A.C</t>
  </si>
  <si>
    <t>Laptop</t>
  </si>
  <si>
    <t>Lajpat</t>
  </si>
  <si>
    <t>Nehru</t>
  </si>
  <si>
    <t>Faiz</t>
  </si>
  <si>
    <t>Tanda</t>
  </si>
  <si>
    <t xml:space="preserve"> </t>
  </si>
  <si>
    <t>Total sales</t>
  </si>
  <si>
    <t>Row Labels</t>
  </si>
  <si>
    <t>Grand Total</t>
  </si>
  <si>
    <t>Feb</t>
  </si>
  <si>
    <t>Mar</t>
  </si>
  <si>
    <t>Apr</t>
  </si>
  <si>
    <t>May</t>
  </si>
  <si>
    <t>Jun</t>
  </si>
  <si>
    <t>Jul</t>
  </si>
  <si>
    <t>Aug</t>
  </si>
  <si>
    <t>Sep</t>
  </si>
  <si>
    <t>Oct</t>
  </si>
  <si>
    <t>Nov</t>
  </si>
  <si>
    <t>Dec</t>
  </si>
  <si>
    <t>Sum of Total sales</t>
  </si>
  <si>
    <t>Sum of Qty</t>
  </si>
  <si>
    <t>Total_Quantity</t>
  </si>
  <si>
    <t>Total_Sales_Amount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</si>
</sst>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quot;$&quot;* #,##0.00_);_(&quot;$&quot;* \(#,##0.00\);_(&quot;$&quot;* &quot;-&quot;??_);_(@_)"/>
    <numFmt numFmtId="164" formatCode="_ [$₹-439]* #,##0.00_ ;_ [$₹-439]* \-#,##0.00_ ;_ [$₹-439]* &quot;-&quot;??_ ;_ @_ "/>
  </numFmts>
  <fonts count="4" x14ac:knownFonts="1">
    <font>
      <sz val="11"/>
      <color theme="1"/>
      <name val="Aptos Narrow"/>
      <family val="2"/>
      <scheme val="minor"/>
    </font>
    <font>
      <b/>
      <sz val="11"/>
      <color theme="1"/>
      <name val="Aptos Narrow"/>
      <family val="2"/>
      <scheme val="minor"/>
    </font>
    <font>
      <sz val="8"/>
      <name val="Aptos Narrow"/>
      <family val="2"/>
      <scheme val="minor"/>
    </font>
    <font>
      <sz val="11"/>
      <color theme="1"/>
      <name val="Aptos Narrow"/>
      <family val="2"/>
      <scheme val="minor"/>
    </font>
  </fonts>
  <fills count="3">
    <fill>
      <patternFill patternType="none"/>
    </fill>
    <fill>
      <patternFill patternType="gray125"/>
    </fill>
    <fill>
      <patternFill patternType="solid">
        <fgColor theme="0" tint="-0.3499862666707357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44" fontId="3" fillId="0" borderId="0" applyFont="0" applyFill="0" applyBorder="0" applyAlignment="0" applyProtection="0"/>
  </cellStyleXfs>
  <cellXfs count="19">
    <xf numFmtId="0" fontId="0" fillId="0" borderId="0" xfId="0"/>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xf numFmtId="0" fontId="1" fillId="0" borderId="0" xfId="0" applyFont="1" applyFill="1" applyBorder="1" applyAlignment="1">
      <alignment horizontal="center" vertical="center"/>
    </xf>
    <xf numFmtId="0" fontId="1" fillId="0" borderId="1" xfId="0" applyFont="1" applyBorder="1"/>
    <xf numFmtId="0" fontId="0" fillId="0" borderId="1" xfId="0" applyBorder="1" applyAlignment="1">
      <alignment horizontal="center"/>
    </xf>
    <xf numFmtId="14" fontId="0" fillId="0" borderId="1" xfId="0" applyNumberFormat="1" applyBorder="1" applyAlignment="1">
      <alignment horizontal="center"/>
    </xf>
    <xf numFmtId="0" fontId="0" fillId="0" borderId="1" xfId="0" applyFont="1" applyBorder="1"/>
    <xf numFmtId="0" fontId="1" fillId="0" borderId="2" xfId="0" applyFont="1" applyBorder="1" applyAlignment="1">
      <alignment horizontal="center"/>
    </xf>
    <xf numFmtId="0" fontId="0" fillId="0" borderId="3" xfId="0" applyBorder="1" applyAlignment="1">
      <alignment horizontal="center"/>
    </xf>
    <xf numFmtId="14" fontId="0" fillId="0" borderId="3" xfId="0" applyNumberFormat="1" applyBorder="1" applyAlignment="1">
      <alignment horizontal="center"/>
    </xf>
    <xf numFmtId="0" fontId="0" fillId="0" borderId="2" xfId="0" applyBorder="1" applyAlignment="1">
      <alignment horizontal="center"/>
    </xf>
    <xf numFmtId="0" fontId="0" fillId="0" borderId="0" xfId="0" pivotButton="1"/>
    <xf numFmtId="0" fontId="0" fillId="0" borderId="0" xfId="0" applyAlignment="1">
      <alignment horizontal="left"/>
    </xf>
    <xf numFmtId="0" fontId="0" fillId="0" borderId="0" xfId="0" applyNumberFormat="1"/>
    <xf numFmtId="0" fontId="0" fillId="2" borderId="0" xfId="0" applyFill="1"/>
    <xf numFmtId="0" fontId="1" fillId="0" borderId="0" xfId="0" applyFont="1"/>
    <xf numFmtId="164" fontId="0" fillId="0" borderId="0" xfId="1" applyNumberFormat="1" applyFont="1"/>
  </cellXfs>
  <cellStyles count="2">
    <cellStyle name="Currency" xfId="1" builtinId="4"/>
    <cellStyle name="Normal" xfId="0" builtinId="0"/>
  </cellStyles>
  <dxfs count="15">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m/d/yy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
      <font>
        <b/>
        <color theme="1"/>
      </font>
      <fill>
        <patternFill>
          <fgColor theme="0"/>
          <bgColor theme="0"/>
        </patternFill>
      </fill>
      <border>
        <bottom style="thin">
          <color theme="4"/>
        </bottom>
        <vertical/>
        <horizontal/>
      </border>
    </dxf>
    <dxf>
      <font>
        <color theme="1"/>
      </font>
      <fill>
        <patternFill>
          <bgColor theme="1"/>
        </patternFill>
      </fill>
      <border diagonalUp="0" diagonalDown="0">
        <left/>
        <right/>
        <top/>
        <bottom/>
        <vertical/>
        <horizontal/>
      </border>
    </dxf>
  </dxfs>
  <tableStyles count="1" defaultTableStyle="TableStyleMedium2" defaultPivotStyle="PivotStyleLight16">
    <tableStyle name="SlicerStyleLight1 2" pivot="0" table="0" count="10" xr9:uid="{A0771EDD-EC52-499D-919D-9AD02DF3E761}">
      <tableStyleElement type="wholeTable" dxfId="14"/>
      <tableStyleElement type="headerRow" dxfId="13"/>
    </tableStyle>
  </tableStyles>
  <colors>
    <mruColors>
      <color rgb="FF66FFCC"/>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none">
              <fgColor indexed="64"/>
              <bgColor auto="1"/>
            </patternFill>
          </fill>
          <border>
            <left style="thin">
              <color rgb="FFCCCCCC"/>
            </left>
            <right style="thin">
              <color rgb="FFCCCCCC"/>
            </right>
            <top style="thin">
              <color rgb="FFCCCCCC"/>
            </top>
            <bottom style="thin">
              <color rgb="FFCCCCCC"/>
            </bottom>
            <vertical/>
            <horizontal/>
          </border>
        </dxf>
        <dxf>
          <font>
            <color auto="1"/>
          </font>
          <fill>
            <patternFill patternType="solid">
              <fgColor theme="4" tint="0.59999389629810485"/>
              <bgColor rgb="FF66FFCC"/>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font>
          <fill>
            <patternFill patternType="solid">
              <fgColor indexed="64"/>
              <bgColor theme="1"/>
            </patternFill>
          </fill>
          <border diagonalUp="0" diagonalDown="0">
            <left style="thin">
              <color auto="1"/>
            </left>
            <right style="thin">
              <color auto="1"/>
            </right>
            <top style="thin">
              <color auto="1"/>
            </top>
            <bottom style="thin">
              <color auto="1"/>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18"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7044363357019421E-2"/>
          <c:y val="5.968169761273209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'Pivot table'!$D$2:$D$12</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'Pivot table'!$E$2:$E$12</c:f>
              <c:numCache>
                <c:formatCode>General</c:formatCode>
                <c:ptCount val="11"/>
                <c:pt idx="0">
                  <c:v>3520945</c:v>
                </c:pt>
                <c:pt idx="1">
                  <c:v>3619317</c:v>
                </c:pt>
                <c:pt idx="2">
                  <c:v>3952440</c:v>
                </c:pt>
                <c:pt idx="3">
                  <c:v>3289330</c:v>
                </c:pt>
                <c:pt idx="4">
                  <c:v>3974457</c:v>
                </c:pt>
                <c:pt idx="5">
                  <c:v>3659694</c:v>
                </c:pt>
                <c:pt idx="6">
                  <c:v>4110592</c:v>
                </c:pt>
                <c:pt idx="7">
                  <c:v>3573842</c:v>
                </c:pt>
                <c:pt idx="8">
                  <c:v>4157169</c:v>
                </c:pt>
                <c:pt idx="9">
                  <c:v>3144307</c:v>
                </c:pt>
                <c:pt idx="10">
                  <c:v>577718</c:v>
                </c:pt>
              </c:numCache>
            </c:numRef>
          </c:val>
          <c:extLst>
            <c:ext xmlns:c16="http://schemas.microsoft.com/office/drawing/2014/chart" uri="{C3380CC4-5D6E-409C-BE32-E72D297353CC}">
              <c16:uniqueId val="{00000000-BBB9-4A83-B0D9-4D4E02B193B3}"/>
            </c:ext>
          </c:extLst>
        </c:ser>
        <c:dLbls>
          <c:showLegendKey val="0"/>
          <c:showVal val="0"/>
          <c:showCatName val="0"/>
          <c:showSerName val="0"/>
          <c:showPercent val="0"/>
          <c:showBubbleSize val="0"/>
        </c:dLbls>
        <c:gapWidth val="219"/>
        <c:overlap val="-27"/>
        <c:axId val="1010317343"/>
        <c:axId val="1479533967"/>
      </c:barChart>
      <c:catAx>
        <c:axId val="101031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533967"/>
        <c:crosses val="autoZero"/>
        <c:auto val="1"/>
        <c:lblAlgn val="ctr"/>
        <c:lblOffset val="100"/>
        <c:noMultiLvlLbl val="0"/>
      </c:catAx>
      <c:valAx>
        <c:axId val="1479533967"/>
        <c:scaling>
          <c:orientation val="minMax"/>
        </c:scaling>
        <c:delete val="1"/>
        <c:axPos val="l"/>
        <c:numFmt formatCode="General" sourceLinked="1"/>
        <c:majorTickMark val="none"/>
        <c:minorTickMark val="none"/>
        <c:tickLblPos val="nextTo"/>
        <c:crossAx val="101031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54B-496B-A34C-39C8338C06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54B-496B-A34C-39C8338C06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54B-496B-A34C-39C8338C06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54B-496B-A34C-39C8338C06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54B-496B-A34C-39C8338C06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54B-496B-A34C-39C8338C0606}"/>
              </c:ext>
            </c:extLst>
          </c:dPt>
          <c:cat>
            <c:strRef>
              <c:f>'Pivot table'!$J$2:$J$7</c:f>
              <c:strCache>
                <c:ptCount val="6"/>
                <c:pt idx="0">
                  <c:v>Delhi</c:v>
                </c:pt>
                <c:pt idx="1">
                  <c:v>Haryana</c:v>
                </c:pt>
                <c:pt idx="2">
                  <c:v>MP</c:v>
                </c:pt>
                <c:pt idx="3">
                  <c:v>Punjab</c:v>
                </c:pt>
                <c:pt idx="4">
                  <c:v>Rajasthan</c:v>
                </c:pt>
                <c:pt idx="5">
                  <c:v>UP</c:v>
                </c:pt>
              </c:strCache>
            </c:strRef>
          </c:cat>
          <c:val>
            <c:numRef>
              <c:f>'Pivot table'!$K$2:$K$7</c:f>
              <c:numCache>
                <c:formatCode>General</c:formatCode>
                <c:ptCount val="6"/>
                <c:pt idx="0">
                  <c:v>5758607</c:v>
                </c:pt>
                <c:pt idx="1">
                  <c:v>5118668</c:v>
                </c:pt>
                <c:pt idx="2">
                  <c:v>5739368</c:v>
                </c:pt>
                <c:pt idx="3">
                  <c:v>1400973</c:v>
                </c:pt>
                <c:pt idx="4">
                  <c:v>11505263</c:v>
                </c:pt>
                <c:pt idx="5">
                  <c:v>8056932</c:v>
                </c:pt>
              </c:numCache>
            </c:numRef>
          </c:val>
          <c:extLst>
            <c:ext xmlns:c16="http://schemas.microsoft.com/office/drawing/2014/chart" uri="{C3380CC4-5D6E-409C-BE32-E72D297353CC}">
              <c16:uniqueId val="{00000000-8482-45DB-BFF3-646E01E4EAA4}"/>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spPr>
            <a:solidFill>
              <a:schemeClr val="accent1"/>
            </a:solidFill>
            <a:ln>
              <a:noFill/>
            </a:ln>
            <a:effectLst/>
          </c:spPr>
          <c:invertIfNegative val="0"/>
          <c:cat>
            <c:strRef>
              <c:f>'Pivot table'!$R$2:$R$29</c:f>
              <c:strCache>
                <c:ptCount val="28"/>
                <c:pt idx="0">
                  <c:v>Agra</c:v>
                </c:pt>
                <c:pt idx="1">
                  <c:v>Alwar</c:v>
                </c:pt>
                <c:pt idx="2">
                  <c:v>Ambala</c:v>
                </c:pt>
                <c:pt idx="3">
                  <c:v>Amritsar</c:v>
                </c:pt>
                <c:pt idx="4">
                  <c:v>Ayodhya</c:v>
                </c:pt>
                <c:pt idx="5">
                  <c:v>Azamgarh</c:v>
                </c:pt>
                <c:pt idx="6">
                  <c:v>Badarpur</c:v>
                </c:pt>
                <c:pt idx="7">
                  <c:v>Ballabgarh</c:v>
                </c:pt>
                <c:pt idx="8">
                  <c:v>Bhopal</c:v>
                </c:pt>
                <c:pt idx="9">
                  <c:v>Chandigarh</c:v>
                </c:pt>
                <c:pt idx="10">
                  <c:v>CP</c:v>
                </c:pt>
                <c:pt idx="11">
                  <c:v>Faiz</c:v>
                </c:pt>
                <c:pt idx="12">
                  <c:v>Faridabad</c:v>
                </c:pt>
                <c:pt idx="13">
                  <c:v>Indore</c:v>
                </c:pt>
                <c:pt idx="14">
                  <c:v>Jaipur</c:v>
                </c:pt>
                <c:pt idx="15">
                  <c:v>Jamia</c:v>
                </c:pt>
                <c:pt idx="16">
                  <c:v>Janpath</c:v>
                </c:pt>
                <c:pt idx="17">
                  <c:v>Kota</c:v>
                </c:pt>
                <c:pt idx="18">
                  <c:v>Lajpat</c:v>
                </c:pt>
                <c:pt idx="19">
                  <c:v>Lucknow</c:v>
                </c:pt>
                <c:pt idx="20">
                  <c:v>Mirzapur</c:v>
                </c:pt>
                <c:pt idx="21">
                  <c:v>Nehru</c:v>
                </c:pt>
                <c:pt idx="22">
                  <c:v>NHPC</c:v>
                </c:pt>
                <c:pt idx="23">
                  <c:v>Patiala</c:v>
                </c:pt>
                <c:pt idx="24">
                  <c:v>River</c:v>
                </c:pt>
                <c:pt idx="25">
                  <c:v>Saket</c:v>
                </c:pt>
                <c:pt idx="26">
                  <c:v>Salasar</c:v>
                </c:pt>
                <c:pt idx="27">
                  <c:v>Sarai</c:v>
                </c:pt>
              </c:strCache>
            </c:strRef>
          </c:cat>
          <c:val>
            <c:numRef>
              <c:f>'Pivot table'!$S$2:$S$29</c:f>
              <c:numCache>
                <c:formatCode>General</c:formatCode>
                <c:ptCount val="28"/>
                <c:pt idx="0">
                  <c:v>994298</c:v>
                </c:pt>
                <c:pt idx="1">
                  <c:v>1906026</c:v>
                </c:pt>
                <c:pt idx="2">
                  <c:v>490066</c:v>
                </c:pt>
                <c:pt idx="3">
                  <c:v>31562</c:v>
                </c:pt>
                <c:pt idx="4">
                  <c:v>2371191</c:v>
                </c:pt>
                <c:pt idx="5">
                  <c:v>1481587</c:v>
                </c:pt>
                <c:pt idx="6">
                  <c:v>1512554</c:v>
                </c:pt>
                <c:pt idx="7">
                  <c:v>570338</c:v>
                </c:pt>
                <c:pt idx="8">
                  <c:v>3424653</c:v>
                </c:pt>
                <c:pt idx="9">
                  <c:v>854800</c:v>
                </c:pt>
                <c:pt idx="10">
                  <c:v>1594991</c:v>
                </c:pt>
                <c:pt idx="11">
                  <c:v>8630</c:v>
                </c:pt>
                <c:pt idx="12">
                  <c:v>1767406</c:v>
                </c:pt>
                <c:pt idx="13">
                  <c:v>233250</c:v>
                </c:pt>
                <c:pt idx="14">
                  <c:v>2414307</c:v>
                </c:pt>
                <c:pt idx="15">
                  <c:v>445928</c:v>
                </c:pt>
                <c:pt idx="16">
                  <c:v>1084128</c:v>
                </c:pt>
                <c:pt idx="17">
                  <c:v>2848080</c:v>
                </c:pt>
                <c:pt idx="18">
                  <c:v>205530</c:v>
                </c:pt>
                <c:pt idx="19">
                  <c:v>1145633</c:v>
                </c:pt>
                <c:pt idx="20">
                  <c:v>1811483</c:v>
                </c:pt>
                <c:pt idx="21">
                  <c:v>119448</c:v>
                </c:pt>
                <c:pt idx="22">
                  <c:v>512768</c:v>
                </c:pt>
                <c:pt idx="23">
                  <c:v>24545</c:v>
                </c:pt>
                <c:pt idx="24">
                  <c:v>2081465</c:v>
                </c:pt>
                <c:pt idx="25">
                  <c:v>290258</c:v>
                </c:pt>
                <c:pt idx="26">
                  <c:v>1934177</c:v>
                </c:pt>
                <c:pt idx="27">
                  <c:v>1449169</c:v>
                </c:pt>
              </c:numCache>
            </c:numRef>
          </c:val>
          <c:extLst>
            <c:ext xmlns:c16="http://schemas.microsoft.com/office/drawing/2014/chart" uri="{C3380CC4-5D6E-409C-BE32-E72D297353CC}">
              <c16:uniqueId val="{00000000-4B3A-4619-BBBF-7DD1785F2103}"/>
            </c:ext>
          </c:extLst>
        </c:ser>
        <c:dLbls>
          <c:showLegendKey val="0"/>
          <c:showVal val="0"/>
          <c:showCatName val="0"/>
          <c:showSerName val="0"/>
          <c:showPercent val="0"/>
          <c:showBubbleSize val="0"/>
        </c:dLbls>
        <c:gapWidth val="150"/>
        <c:overlap val="100"/>
        <c:axId val="1462145007"/>
        <c:axId val="1462145967"/>
      </c:barChart>
      <c:catAx>
        <c:axId val="14621450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145967"/>
        <c:crosses val="autoZero"/>
        <c:auto val="1"/>
        <c:lblAlgn val="ctr"/>
        <c:lblOffset val="100"/>
        <c:noMultiLvlLbl val="0"/>
      </c:catAx>
      <c:valAx>
        <c:axId val="14621459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145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table'!$AO$2:$AO$6</c:f>
              <c:strCache>
                <c:ptCount val="5"/>
                <c:pt idx="0">
                  <c:v>A.C</c:v>
                </c:pt>
                <c:pt idx="1">
                  <c:v>Keyboard</c:v>
                </c:pt>
                <c:pt idx="2">
                  <c:v>Laptop</c:v>
                </c:pt>
                <c:pt idx="3">
                  <c:v>Mouse</c:v>
                </c:pt>
                <c:pt idx="4">
                  <c:v>T.V</c:v>
                </c:pt>
              </c:strCache>
            </c:strRef>
          </c:cat>
          <c:val>
            <c:numRef>
              <c:f>'Pivot table'!$AP$2:$AP$6</c:f>
              <c:numCache>
                <c:formatCode>General</c:formatCode>
                <c:ptCount val="5"/>
                <c:pt idx="0">
                  <c:v>410</c:v>
                </c:pt>
                <c:pt idx="1">
                  <c:v>775</c:v>
                </c:pt>
                <c:pt idx="2">
                  <c:v>351</c:v>
                </c:pt>
                <c:pt idx="3">
                  <c:v>1125</c:v>
                </c:pt>
                <c:pt idx="4">
                  <c:v>409</c:v>
                </c:pt>
              </c:numCache>
            </c:numRef>
          </c:val>
          <c:extLst>
            <c:ext xmlns:c16="http://schemas.microsoft.com/office/drawing/2014/chart" uri="{C3380CC4-5D6E-409C-BE32-E72D297353CC}">
              <c16:uniqueId val="{00000000-53A1-4353-81CD-A7BF7F0097DC}"/>
            </c:ext>
          </c:extLst>
        </c:ser>
        <c:dLbls>
          <c:showLegendKey val="0"/>
          <c:showVal val="0"/>
          <c:showCatName val="0"/>
          <c:showSerName val="0"/>
          <c:showPercent val="0"/>
          <c:showBubbleSize val="0"/>
        </c:dLbls>
        <c:axId val="1046824591"/>
        <c:axId val="1046825071"/>
      </c:radarChart>
      <c:catAx>
        <c:axId val="1046824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6825071"/>
        <c:crosses val="autoZero"/>
        <c:auto val="1"/>
        <c:lblAlgn val="ctr"/>
        <c:lblOffset val="100"/>
        <c:noMultiLvlLbl val="0"/>
      </c:catAx>
      <c:valAx>
        <c:axId val="1046825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6824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3.686789151356077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solidFill>
              <a:schemeClr val="accent1"/>
            </a:solidFill>
            <a:ln>
              <a:noFill/>
            </a:ln>
            <a:effectLst/>
            <a:sp3d/>
          </c:spPr>
          <c:invertIfNegative val="0"/>
          <c:cat>
            <c:strRef>
              <c:f>'Pivot table'!$AH$2:$AH$6</c:f>
              <c:strCache>
                <c:ptCount val="5"/>
                <c:pt idx="0">
                  <c:v>Aman</c:v>
                </c:pt>
                <c:pt idx="1">
                  <c:v>Jassi</c:v>
                </c:pt>
                <c:pt idx="2">
                  <c:v>Rajiv</c:v>
                </c:pt>
                <c:pt idx="3">
                  <c:v>Sahil</c:v>
                </c:pt>
                <c:pt idx="4">
                  <c:v>Shweta</c:v>
                </c:pt>
              </c:strCache>
            </c:strRef>
          </c:cat>
          <c:val>
            <c:numRef>
              <c:f>'Pivot table'!$AI$2:$AI$6</c:f>
              <c:numCache>
                <c:formatCode>General</c:formatCode>
                <c:ptCount val="5"/>
                <c:pt idx="0">
                  <c:v>668</c:v>
                </c:pt>
                <c:pt idx="1">
                  <c:v>1082</c:v>
                </c:pt>
                <c:pt idx="2">
                  <c:v>665</c:v>
                </c:pt>
                <c:pt idx="3">
                  <c:v>325</c:v>
                </c:pt>
                <c:pt idx="4">
                  <c:v>330</c:v>
                </c:pt>
              </c:numCache>
            </c:numRef>
          </c:val>
          <c:extLst>
            <c:ext xmlns:c16="http://schemas.microsoft.com/office/drawing/2014/chart" uri="{C3380CC4-5D6E-409C-BE32-E72D297353CC}">
              <c16:uniqueId val="{00000000-8E03-4127-9FBB-45F405BD6249}"/>
            </c:ext>
          </c:extLst>
        </c:ser>
        <c:dLbls>
          <c:showLegendKey val="0"/>
          <c:showVal val="0"/>
          <c:showCatName val="0"/>
          <c:showSerName val="0"/>
          <c:showPercent val="0"/>
          <c:showBubbleSize val="0"/>
        </c:dLbls>
        <c:gapWidth val="150"/>
        <c:shape val="box"/>
        <c:axId val="1579971295"/>
        <c:axId val="1730132511"/>
        <c:axId val="0"/>
      </c:bar3DChart>
      <c:catAx>
        <c:axId val="15799712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0132511"/>
        <c:crosses val="autoZero"/>
        <c:auto val="1"/>
        <c:lblAlgn val="ctr"/>
        <c:lblOffset val="100"/>
        <c:noMultiLvlLbl val="0"/>
      </c:catAx>
      <c:valAx>
        <c:axId val="1730132511"/>
        <c:scaling>
          <c:orientation val="minMax"/>
        </c:scaling>
        <c:delete val="1"/>
        <c:axPos val="l"/>
        <c:numFmt formatCode="General" sourceLinked="1"/>
        <c:majorTickMark val="none"/>
        <c:minorTickMark val="none"/>
        <c:tickLblPos val="nextTo"/>
        <c:crossAx val="1579971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spPr>
            <a:solidFill>
              <a:schemeClr val="accent1"/>
            </a:solidFill>
            <a:ln>
              <a:noFill/>
            </a:ln>
            <a:effectLst/>
          </c:spPr>
          <c:cat>
            <c:strRef>
              <c:f>'Pivot table'!$AA$2:$AA$6</c:f>
              <c:strCache>
                <c:ptCount val="5"/>
                <c:pt idx="0">
                  <c:v>Aman</c:v>
                </c:pt>
                <c:pt idx="1">
                  <c:v>Jassi</c:v>
                </c:pt>
                <c:pt idx="2">
                  <c:v>Rajiv</c:v>
                </c:pt>
                <c:pt idx="3">
                  <c:v>Sahil</c:v>
                </c:pt>
                <c:pt idx="4">
                  <c:v>Shweta</c:v>
                </c:pt>
              </c:strCache>
            </c:strRef>
          </c:cat>
          <c:val>
            <c:numRef>
              <c:f>'Pivot table'!$AB$2:$AB$6</c:f>
              <c:numCache>
                <c:formatCode>General</c:formatCode>
                <c:ptCount val="5"/>
                <c:pt idx="0">
                  <c:v>8989494</c:v>
                </c:pt>
                <c:pt idx="1">
                  <c:v>12238311</c:v>
                </c:pt>
                <c:pt idx="2">
                  <c:v>8257502</c:v>
                </c:pt>
                <c:pt idx="3">
                  <c:v>3920435</c:v>
                </c:pt>
                <c:pt idx="4">
                  <c:v>4174069</c:v>
                </c:pt>
              </c:numCache>
            </c:numRef>
          </c:val>
          <c:extLst>
            <c:ext xmlns:c16="http://schemas.microsoft.com/office/drawing/2014/chart" uri="{C3380CC4-5D6E-409C-BE32-E72D297353CC}">
              <c16:uniqueId val="{00000000-15E9-410B-85B1-CBD303107AB2}"/>
            </c:ext>
          </c:extLst>
        </c:ser>
        <c:dLbls>
          <c:showLegendKey val="0"/>
          <c:showVal val="0"/>
          <c:showCatName val="0"/>
          <c:showSerName val="0"/>
          <c:showPercent val="0"/>
          <c:showBubbleSize val="0"/>
        </c:dLbls>
        <c:axId val="1033306927"/>
        <c:axId val="1033307407"/>
      </c:areaChart>
      <c:catAx>
        <c:axId val="1033306927"/>
        <c:scaling>
          <c:orientation val="minMax"/>
        </c:scaling>
        <c:delete val="1"/>
        <c:axPos val="b"/>
        <c:numFmt formatCode="General" sourceLinked="1"/>
        <c:majorTickMark val="out"/>
        <c:minorTickMark val="none"/>
        <c:tickLblPos val="nextTo"/>
        <c:crossAx val="1033307407"/>
        <c:crosses val="autoZero"/>
        <c:auto val="1"/>
        <c:lblAlgn val="ctr"/>
        <c:lblOffset val="100"/>
        <c:noMultiLvlLbl val="0"/>
      </c:catAx>
      <c:valAx>
        <c:axId val="1033307407"/>
        <c:scaling>
          <c:orientation val="minMax"/>
        </c:scaling>
        <c:delete val="1"/>
        <c:axPos val="l"/>
        <c:numFmt formatCode="General" sourceLinked="1"/>
        <c:majorTickMark val="none"/>
        <c:minorTickMark val="none"/>
        <c:tickLblPos val="nextTo"/>
        <c:crossAx val="103330692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1867891513560774E-2"/>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'Pivot table'!$AZ$2:$AZ$12</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'Pivot table'!$BA$2:$BA$12</c:f>
              <c:numCache>
                <c:formatCode>General</c:formatCode>
                <c:ptCount val="11"/>
                <c:pt idx="0">
                  <c:v>284</c:v>
                </c:pt>
                <c:pt idx="1">
                  <c:v>300</c:v>
                </c:pt>
                <c:pt idx="2">
                  <c:v>292</c:v>
                </c:pt>
                <c:pt idx="3">
                  <c:v>308</c:v>
                </c:pt>
                <c:pt idx="4">
                  <c:v>323</c:v>
                </c:pt>
                <c:pt idx="5">
                  <c:v>307</c:v>
                </c:pt>
                <c:pt idx="6">
                  <c:v>339</c:v>
                </c:pt>
                <c:pt idx="7">
                  <c:v>298</c:v>
                </c:pt>
                <c:pt idx="8">
                  <c:v>330</c:v>
                </c:pt>
                <c:pt idx="9">
                  <c:v>262</c:v>
                </c:pt>
                <c:pt idx="10">
                  <c:v>27</c:v>
                </c:pt>
              </c:numCache>
            </c:numRef>
          </c:val>
          <c:extLst>
            <c:ext xmlns:c16="http://schemas.microsoft.com/office/drawing/2014/chart" uri="{C3380CC4-5D6E-409C-BE32-E72D297353CC}">
              <c16:uniqueId val="{00000000-BEC5-43CD-8803-103511A29CE9}"/>
            </c:ext>
          </c:extLst>
        </c:ser>
        <c:dLbls>
          <c:showLegendKey val="0"/>
          <c:showVal val="0"/>
          <c:showCatName val="0"/>
          <c:showSerName val="0"/>
          <c:showPercent val="0"/>
          <c:showBubbleSize val="0"/>
        </c:dLbls>
        <c:gapWidth val="219"/>
        <c:overlap val="-27"/>
        <c:axId val="1372619439"/>
        <c:axId val="1372617999"/>
      </c:barChart>
      <c:catAx>
        <c:axId val="1372619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2617999"/>
        <c:crosses val="autoZero"/>
        <c:auto val="1"/>
        <c:lblAlgn val="ctr"/>
        <c:lblOffset val="100"/>
        <c:noMultiLvlLbl val="0"/>
      </c:catAx>
      <c:valAx>
        <c:axId val="1372617999"/>
        <c:scaling>
          <c:orientation val="minMax"/>
        </c:scaling>
        <c:delete val="1"/>
        <c:axPos val="l"/>
        <c:numFmt formatCode="General" sourceLinked="1"/>
        <c:majorTickMark val="none"/>
        <c:minorTickMark val="none"/>
        <c:tickLblPos val="nextTo"/>
        <c:crossAx val="1372619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Monthly sales</a:t>
            </a:r>
          </a:p>
        </c:rich>
      </c:tx>
      <c:layout>
        <c:manualLayout>
          <c:xMode val="edge"/>
          <c:yMode val="edge"/>
          <c:x val="1.7044363357019421E-2"/>
          <c:y val="5.968169761273209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spPr>
            <a:gradFill>
              <a:gsLst>
                <a:gs pos="14000">
                  <a:srgbClr val="66FFCC"/>
                </a:gs>
                <a:gs pos="100000">
                  <a:schemeClr val="tx1"/>
                </a:gs>
              </a:gsLst>
              <a:lin ang="5400000" scaled="1"/>
            </a:gradFill>
            <a:ln>
              <a:noFill/>
            </a:ln>
            <a:effectLst/>
          </c:spPr>
          <c:invertIfNegative val="0"/>
          <c:cat>
            <c:strRef>
              <c:f>'Pivot table'!$D$2:$D$12</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'Pivot table'!$E$2:$E$12</c:f>
              <c:numCache>
                <c:formatCode>General</c:formatCode>
                <c:ptCount val="11"/>
                <c:pt idx="0">
                  <c:v>3520945</c:v>
                </c:pt>
                <c:pt idx="1">
                  <c:v>3619317</c:v>
                </c:pt>
                <c:pt idx="2">
                  <c:v>3952440</c:v>
                </c:pt>
                <c:pt idx="3">
                  <c:v>3289330</c:v>
                </c:pt>
                <c:pt idx="4">
                  <c:v>3974457</c:v>
                </c:pt>
                <c:pt idx="5">
                  <c:v>3659694</c:v>
                </c:pt>
                <c:pt idx="6">
                  <c:v>4110592</c:v>
                </c:pt>
                <c:pt idx="7">
                  <c:v>3573842</c:v>
                </c:pt>
                <c:pt idx="8">
                  <c:v>4157169</c:v>
                </c:pt>
                <c:pt idx="9">
                  <c:v>3144307</c:v>
                </c:pt>
                <c:pt idx="10">
                  <c:v>577718</c:v>
                </c:pt>
              </c:numCache>
            </c:numRef>
          </c:val>
          <c:extLst>
            <c:ext xmlns:c16="http://schemas.microsoft.com/office/drawing/2014/chart" uri="{C3380CC4-5D6E-409C-BE32-E72D297353CC}">
              <c16:uniqueId val="{00000000-81AE-4827-BF81-A336D36E47E7}"/>
            </c:ext>
          </c:extLst>
        </c:ser>
        <c:dLbls>
          <c:showLegendKey val="0"/>
          <c:showVal val="0"/>
          <c:showCatName val="0"/>
          <c:showSerName val="0"/>
          <c:showPercent val="0"/>
          <c:showBubbleSize val="0"/>
        </c:dLbls>
        <c:gapWidth val="219"/>
        <c:overlap val="-27"/>
        <c:axId val="1010317343"/>
        <c:axId val="1479533967"/>
      </c:barChart>
      <c:catAx>
        <c:axId val="101031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79533967"/>
        <c:crosses val="autoZero"/>
        <c:auto val="1"/>
        <c:lblAlgn val="ctr"/>
        <c:lblOffset val="100"/>
        <c:noMultiLvlLbl val="0"/>
      </c:catAx>
      <c:valAx>
        <c:axId val="1479533967"/>
        <c:scaling>
          <c:orientation val="minMax"/>
        </c:scaling>
        <c:delete val="1"/>
        <c:axPos val="l"/>
        <c:numFmt formatCode="General" sourceLinked="1"/>
        <c:majorTickMark val="none"/>
        <c:minorTickMark val="none"/>
        <c:tickLblPos val="nextTo"/>
        <c:crossAx val="101031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1">
                    <a:lumMod val="95000"/>
                  </a:schemeClr>
                </a:solidFill>
              </a:rPr>
              <a:t>Quantity</a:t>
            </a:r>
            <a:r>
              <a:rPr lang="en-US" baseline="0"/>
              <a:t> </a:t>
            </a:r>
            <a:r>
              <a:rPr lang="en-US" baseline="0">
                <a:solidFill>
                  <a:schemeClr val="bg1">
                    <a:lumMod val="95000"/>
                  </a:schemeClr>
                </a:solidFill>
              </a:rPr>
              <a:t>sold</a:t>
            </a:r>
            <a:endParaRPr lang="en-US">
              <a:solidFill>
                <a:schemeClr val="bg1">
                  <a:lumMod val="95000"/>
                </a:schemeClr>
              </a:solidFill>
            </a:endParaRPr>
          </a:p>
        </c:rich>
      </c:tx>
      <c:layout>
        <c:manualLayout>
          <c:xMode val="edge"/>
          <c:yMode val="edge"/>
          <c:x val="3.2681212450203098E-2"/>
          <c:y val="3.84688198099276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gradFill>
                <a:gsLst>
                  <a:gs pos="11000">
                    <a:srgbClr val="66FFCC"/>
                  </a:gs>
                  <a:gs pos="63000">
                    <a:srgbClr val="FF0000"/>
                  </a:gs>
                </a:gsLst>
                <a:lin ang="5400000" scaled="1"/>
              </a:gra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table'!$AZ$2:$AZ$12</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'Pivot table'!$BA$2:$BA$12</c:f>
              <c:numCache>
                <c:formatCode>General</c:formatCode>
                <c:ptCount val="11"/>
                <c:pt idx="0">
                  <c:v>284</c:v>
                </c:pt>
                <c:pt idx="1">
                  <c:v>300</c:v>
                </c:pt>
                <c:pt idx="2">
                  <c:v>292</c:v>
                </c:pt>
                <c:pt idx="3">
                  <c:v>308</c:v>
                </c:pt>
                <c:pt idx="4">
                  <c:v>323</c:v>
                </c:pt>
                <c:pt idx="5">
                  <c:v>307</c:v>
                </c:pt>
                <c:pt idx="6">
                  <c:v>339</c:v>
                </c:pt>
                <c:pt idx="7">
                  <c:v>298</c:v>
                </c:pt>
                <c:pt idx="8">
                  <c:v>330</c:v>
                </c:pt>
                <c:pt idx="9">
                  <c:v>262</c:v>
                </c:pt>
                <c:pt idx="10">
                  <c:v>27</c:v>
                </c:pt>
              </c:numCache>
            </c:numRef>
          </c:val>
          <c:smooth val="0"/>
          <c:extLst>
            <c:ext xmlns:c16="http://schemas.microsoft.com/office/drawing/2014/chart" uri="{C3380CC4-5D6E-409C-BE32-E72D297353CC}">
              <c16:uniqueId val="{00000000-7D90-4392-A356-9F0FE7A3955B}"/>
            </c:ext>
          </c:extLst>
        </c:ser>
        <c:dLbls>
          <c:dLblPos val="t"/>
          <c:showLegendKey val="0"/>
          <c:showVal val="1"/>
          <c:showCatName val="0"/>
          <c:showSerName val="0"/>
          <c:showPercent val="0"/>
          <c:showBubbleSize val="0"/>
        </c:dLbls>
        <c:smooth val="0"/>
        <c:axId val="1372619439"/>
        <c:axId val="1372617999"/>
      </c:lineChart>
      <c:catAx>
        <c:axId val="1372619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2617999"/>
        <c:crosses val="autoZero"/>
        <c:auto val="1"/>
        <c:lblAlgn val="ctr"/>
        <c:lblOffset val="100"/>
        <c:noMultiLvlLbl val="0"/>
      </c:catAx>
      <c:valAx>
        <c:axId val="1372617999"/>
        <c:scaling>
          <c:orientation val="minMax"/>
        </c:scaling>
        <c:delete val="1"/>
        <c:axPos val="l"/>
        <c:numFmt formatCode="General" sourceLinked="1"/>
        <c:majorTickMark val="none"/>
        <c:minorTickMark val="none"/>
        <c:tickLblPos val="nextTo"/>
        <c:crossAx val="1372619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gradFill>
              <a:gsLst>
                <a:gs pos="14000">
                  <a:srgbClr val="66FFCC"/>
                </a:gs>
                <a:gs pos="100000">
                  <a:schemeClr val="tx1"/>
                </a:gs>
              </a:gsLst>
              <a:lin ang="5400000" scaled="1"/>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table'!$AH$2:$AH$6</c:f>
              <c:strCache>
                <c:ptCount val="5"/>
                <c:pt idx="0">
                  <c:v>Aman</c:v>
                </c:pt>
                <c:pt idx="1">
                  <c:v>Jassi</c:v>
                </c:pt>
                <c:pt idx="2">
                  <c:v>Rajiv</c:v>
                </c:pt>
                <c:pt idx="3">
                  <c:v>Sahil</c:v>
                </c:pt>
                <c:pt idx="4">
                  <c:v>Shweta</c:v>
                </c:pt>
              </c:strCache>
            </c:strRef>
          </c:cat>
          <c:val>
            <c:numRef>
              <c:f>'Pivot table'!$AI$2:$AI$6</c:f>
              <c:numCache>
                <c:formatCode>General</c:formatCode>
                <c:ptCount val="5"/>
                <c:pt idx="0">
                  <c:v>668</c:v>
                </c:pt>
                <c:pt idx="1">
                  <c:v>1082</c:v>
                </c:pt>
                <c:pt idx="2">
                  <c:v>665</c:v>
                </c:pt>
                <c:pt idx="3">
                  <c:v>325</c:v>
                </c:pt>
                <c:pt idx="4">
                  <c:v>330</c:v>
                </c:pt>
              </c:numCache>
            </c:numRef>
          </c:val>
          <c:extLst>
            <c:ext xmlns:c16="http://schemas.microsoft.com/office/drawing/2014/chart" uri="{C3380CC4-5D6E-409C-BE32-E72D297353CC}">
              <c16:uniqueId val="{00000000-FDA4-4AE3-8056-57FBFFD37BB0}"/>
            </c:ext>
          </c:extLst>
        </c:ser>
        <c:dLbls>
          <c:showLegendKey val="0"/>
          <c:showVal val="1"/>
          <c:showCatName val="0"/>
          <c:showSerName val="0"/>
          <c:showPercent val="0"/>
          <c:showBubbleSize val="0"/>
        </c:dLbls>
        <c:gapWidth val="150"/>
        <c:shape val="box"/>
        <c:axId val="1579971295"/>
        <c:axId val="1730132511"/>
        <c:axId val="0"/>
      </c:bar3DChart>
      <c:catAx>
        <c:axId val="15799712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1730132511"/>
        <c:crosses val="autoZero"/>
        <c:auto val="1"/>
        <c:lblAlgn val="ctr"/>
        <c:lblOffset val="100"/>
        <c:noMultiLvlLbl val="0"/>
      </c:catAx>
      <c:valAx>
        <c:axId val="1730132511"/>
        <c:scaling>
          <c:orientation val="minMax"/>
        </c:scaling>
        <c:delete val="1"/>
        <c:axPos val="l"/>
        <c:numFmt formatCode="General" sourceLinked="1"/>
        <c:majorTickMark val="none"/>
        <c:minorTickMark val="none"/>
        <c:tickLblPos val="nextTo"/>
        <c:crossAx val="1579971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764636184312964"/>
          <c:y val="0.1295398996065778"/>
          <c:w val="0.66102946013210884"/>
          <c:h val="0.67479960203030842"/>
        </c:manualLayout>
      </c:layout>
      <c:pieChart>
        <c:varyColors val="1"/>
        <c:ser>
          <c:idx val="0"/>
          <c:order val="0"/>
          <c:spPr>
            <a:ln>
              <a:gradFill>
                <a:gsLst>
                  <a:gs pos="83000">
                    <a:srgbClr val="66FFCC"/>
                  </a:gs>
                  <a:gs pos="100000">
                    <a:schemeClr val="accent1">
                      <a:lumMod val="30000"/>
                      <a:lumOff val="70000"/>
                    </a:schemeClr>
                  </a:gs>
                </a:gsLst>
                <a:lin ang="5400000" scaled="1"/>
              </a:gradFill>
            </a:ln>
          </c:spPr>
          <c:dPt>
            <c:idx val="0"/>
            <c:bubble3D val="0"/>
            <c:spPr>
              <a:solidFill>
                <a:schemeClr val="accent1"/>
              </a:solidFill>
              <a:ln w="19050">
                <a:gradFill>
                  <a:gsLst>
                    <a:gs pos="83000">
                      <a:srgbClr val="66FFCC"/>
                    </a:gs>
                    <a:gs pos="100000">
                      <a:schemeClr val="accent1">
                        <a:lumMod val="30000"/>
                        <a:lumOff val="70000"/>
                      </a:schemeClr>
                    </a:gs>
                  </a:gsLst>
                  <a:lin ang="5400000" scaled="1"/>
                </a:gradFill>
              </a:ln>
              <a:effectLst/>
            </c:spPr>
            <c:extLst>
              <c:ext xmlns:c16="http://schemas.microsoft.com/office/drawing/2014/chart" uri="{C3380CC4-5D6E-409C-BE32-E72D297353CC}">
                <c16:uniqueId val="{00000001-C8A3-4431-8703-2356C7AB4031}"/>
              </c:ext>
            </c:extLst>
          </c:dPt>
          <c:dPt>
            <c:idx val="1"/>
            <c:bubble3D val="0"/>
            <c:spPr>
              <a:solidFill>
                <a:schemeClr val="accent2"/>
              </a:solidFill>
              <a:ln w="19050">
                <a:gradFill>
                  <a:gsLst>
                    <a:gs pos="83000">
                      <a:srgbClr val="66FFCC"/>
                    </a:gs>
                    <a:gs pos="100000">
                      <a:schemeClr val="accent1">
                        <a:lumMod val="30000"/>
                        <a:lumOff val="70000"/>
                      </a:schemeClr>
                    </a:gs>
                  </a:gsLst>
                  <a:lin ang="5400000" scaled="1"/>
                </a:gradFill>
              </a:ln>
              <a:effectLst/>
            </c:spPr>
            <c:extLst>
              <c:ext xmlns:c16="http://schemas.microsoft.com/office/drawing/2014/chart" uri="{C3380CC4-5D6E-409C-BE32-E72D297353CC}">
                <c16:uniqueId val="{00000003-C8A3-4431-8703-2356C7AB4031}"/>
              </c:ext>
            </c:extLst>
          </c:dPt>
          <c:dPt>
            <c:idx val="2"/>
            <c:bubble3D val="0"/>
            <c:spPr>
              <a:solidFill>
                <a:schemeClr val="accent3"/>
              </a:solidFill>
              <a:ln w="19050">
                <a:gradFill>
                  <a:gsLst>
                    <a:gs pos="83000">
                      <a:srgbClr val="66FFCC"/>
                    </a:gs>
                    <a:gs pos="100000">
                      <a:schemeClr val="accent1">
                        <a:lumMod val="30000"/>
                        <a:lumOff val="70000"/>
                      </a:schemeClr>
                    </a:gs>
                  </a:gsLst>
                  <a:lin ang="5400000" scaled="1"/>
                </a:gradFill>
              </a:ln>
              <a:effectLst/>
            </c:spPr>
            <c:extLst>
              <c:ext xmlns:c16="http://schemas.microsoft.com/office/drawing/2014/chart" uri="{C3380CC4-5D6E-409C-BE32-E72D297353CC}">
                <c16:uniqueId val="{00000005-C8A3-4431-8703-2356C7AB4031}"/>
              </c:ext>
            </c:extLst>
          </c:dPt>
          <c:dPt>
            <c:idx val="3"/>
            <c:bubble3D val="0"/>
            <c:spPr>
              <a:solidFill>
                <a:schemeClr val="accent4"/>
              </a:solidFill>
              <a:ln w="19050">
                <a:gradFill>
                  <a:gsLst>
                    <a:gs pos="83000">
                      <a:srgbClr val="66FFCC"/>
                    </a:gs>
                    <a:gs pos="100000">
                      <a:schemeClr val="accent1">
                        <a:lumMod val="30000"/>
                        <a:lumOff val="70000"/>
                      </a:schemeClr>
                    </a:gs>
                  </a:gsLst>
                  <a:lin ang="5400000" scaled="1"/>
                </a:gradFill>
              </a:ln>
              <a:effectLst/>
            </c:spPr>
            <c:extLst>
              <c:ext xmlns:c16="http://schemas.microsoft.com/office/drawing/2014/chart" uri="{C3380CC4-5D6E-409C-BE32-E72D297353CC}">
                <c16:uniqueId val="{00000007-C8A3-4431-8703-2356C7AB4031}"/>
              </c:ext>
            </c:extLst>
          </c:dPt>
          <c:dPt>
            <c:idx val="4"/>
            <c:bubble3D val="0"/>
            <c:spPr>
              <a:solidFill>
                <a:schemeClr val="accent5"/>
              </a:solidFill>
              <a:ln w="19050">
                <a:gradFill>
                  <a:gsLst>
                    <a:gs pos="83000">
                      <a:srgbClr val="66FFCC"/>
                    </a:gs>
                    <a:gs pos="100000">
                      <a:schemeClr val="accent1">
                        <a:lumMod val="30000"/>
                        <a:lumOff val="70000"/>
                      </a:schemeClr>
                    </a:gs>
                  </a:gsLst>
                  <a:lin ang="5400000" scaled="1"/>
                </a:gradFill>
              </a:ln>
              <a:effectLst/>
            </c:spPr>
            <c:extLst>
              <c:ext xmlns:c16="http://schemas.microsoft.com/office/drawing/2014/chart" uri="{C3380CC4-5D6E-409C-BE32-E72D297353CC}">
                <c16:uniqueId val="{00000009-C8A3-4431-8703-2356C7AB4031}"/>
              </c:ext>
            </c:extLst>
          </c:dPt>
          <c:dPt>
            <c:idx val="5"/>
            <c:bubble3D val="0"/>
            <c:spPr>
              <a:solidFill>
                <a:schemeClr val="accent6"/>
              </a:solidFill>
              <a:ln w="19050">
                <a:gradFill>
                  <a:gsLst>
                    <a:gs pos="83000">
                      <a:srgbClr val="66FFCC"/>
                    </a:gs>
                    <a:gs pos="100000">
                      <a:schemeClr val="accent1">
                        <a:lumMod val="30000"/>
                        <a:lumOff val="70000"/>
                      </a:schemeClr>
                    </a:gs>
                  </a:gsLst>
                  <a:lin ang="5400000" scaled="1"/>
                </a:gradFill>
              </a:ln>
              <a:effectLst/>
            </c:spPr>
            <c:extLst>
              <c:ext xmlns:c16="http://schemas.microsoft.com/office/drawing/2014/chart" uri="{C3380CC4-5D6E-409C-BE32-E72D297353CC}">
                <c16:uniqueId val="{0000000B-C8A3-4431-8703-2356C7AB403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table'!$J$2:$J$7</c:f>
              <c:strCache>
                <c:ptCount val="6"/>
                <c:pt idx="0">
                  <c:v>Delhi</c:v>
                </c:pt>
                <c:pt idx="1">
                  <c:v>Haryana</c:v>
                </c:pt>
                <c:pt idx="2">
                  <c:v>MP</c:v>
                </c:pt>
                <c:pt idx="3">
                  <c:v>Punjab</c:v>
                </c:pt>
                <c:pt idx="4">
                  <c:v>Rajasthan</c:v>
                </c:pt>
                <c:pt idx="5">
                  <c:v>UP</c:v>
                </c:pt>
              </c:strCache>
            </c:strRef>
          </c:cat>
          <c:val>
            <c:numRef>
              <c:f>'Pivot table'!$K$2:$K$7</c:f>
              <c:numCache>
                <c:formatCode>General</c:formatCode>
                <c:ptCount val="6"/>
                <c:pt idx="0">
                  <c:v>5758607</c:v>
                </c:pt>
                <c:pt idx="1">
                  <c:v>5118668</c:v>
                </c:pt>
                <c:pt idx="2">
                  <c:v>5739368</c:v>
                </c:pt>
                <c:pt idx="3">
                  <c:v>1400973</c:v>
                </c:pt>
                <c:pt idx="4">
                  <c:v>11505263</c:v>
                </c:pt>
                <c:pt idx="5">
                  <c:v>8056932</c:v>
                </c:pt>
              </c:numCache>
            </c:numRef>
          </c:val>
          <c:extLst>
            <c:ext xmlns:c16="http://schemas.microsoft.com/office/drawing/2014/chart" uri="{C3380CC4-5D6E-409C-BE32-E72D297353CC}">
              <c16:uniqueId val="{0000000C-C8A3-4431-8703-2356C7AB4031}"/>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4998359580052492E-2"/>
          <c:y val="1.6886176098491287E-2"/>
          <c:w val="0.81908964149367691"/>
          <c:h val="0.9662276478030174"/>
        </c:manualLayout>
      </c:layout>
      <c:radarChart>
        <c:radarStyle val="marker"/>
        <c:varyColors val="0"/>
        <c:ser>
          <c:idx val="0"/>
          <c:order val="0"/>
          <c:spPr>
            <a:ln w="28575" cap="rnd">
              <a:gradFill>
                <a:gsLst>
                  <a:gs pos="83000">
                    <a:srgbClr val="66FFCC"/>
                  </a:gs>
                  <a:gs pos="100000">
                    <a:srgbClr val="FF0000"/>
                  </a:gs>
                </a:gsLst>
                <a:lin ang="5400000" scaled="1"/>
              </a:gra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10000"/>
                        <a:lumOff val="9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table'!$AO$2:$AO$6</c:f>
              <c:strCache>
                <c:ptCount val="5"/>
                <c:pt idx="0">
                  <c:v>A.C</c:v>
                </c:pt>
                <c:pt idx="1">
                  <c:v>Keyboard</c:v>
                </c:pt>
                <c:pt idx="2">
                  <c:v>Laptop</c:v>
                </c:pt>
                <c:pt idx="3">
                  <c:v>Mouse</c:v>
                </c:pt>
                <c:pt idx="4">
                  <c:v>T.V</c:v>
                </c:pt>
              </c:strCache>
            </c:strRef>
          </c:cat>
          <c:val>
            <c:numRef>
              <c:f>'Pivot table'!$AP$2:$AP$6</c:f>
              <c:numCache>
                <c:formatCode>General</c:formatCode>
                <c:ptCount val="5"/>
                <c:pt idx="0">
                  <c:v>410</c:v>
                </c:pt>
                <c:pt idx="1">
                  <c:v>775</c:v>
                </c:pt>
                <c:pt idx="2">
                  <c:v>351</c:v>
                </c:pt>
                <c:pt idx="3">
                  <c:v>1125</c:v>
                </c:pt>
                <c:pt idx="4">
                  <c:v>409</c:v>
                </c:pt>
              </c:numCache>
            </c:numRef>
          </c:val>
          <c:extLst>
            <c:ext xmlns:c16="http://schemas.microsoft.com/office/drawing/2014/chart" uri="{C3380CC4-5D6E-409C-BE32-E72D297353CC}">
              <c16:uniqueId val="{00000000-A7C5-44BC-BF52-76680EE88C1A}"/>
            </c:ext>
          </c:extLst>
        </c:ser>
        <c:dLbls>
          <c:showLegendKey val="0"/>
          <c:showVal val="1"/>
          <c:showCatName val="0"/>
          <c:showSerName val="0"/>
          <c:showPercent val="0"/>
          <c:showBubbleSize val="0"/>
        </c:dLbls>
        <c:axId val="1046824591"/>
        <c:axId val="1046825071"/>
      </c:radarChart>
      <c:catAx>
        <c:axId val="1046824591"/>
        <c:scaling>
          <c:orientation val="minMax"/>
        </c:scaling>
        <c:delete val="1"/>
        <c:axPos val="b"/>
        <c:numFmt formatCode="General" sourceLinked="1"/>
        <c:majorTickMark val="none"/>
        <c:minorTickMark val="none"/>
        <c:tickLblPos val="nextTo"/>
        <c:crossAx val="1046825071"/>
        <c:crosses val="autoZero"/>
        <c:auto val="1"/>
        <c:lblAlgn val="ctr"/>
        <c:lblOffset val="100"/>
        <c:noMultiLvlLbl val="0"/>
      </c:catAx>
      <c:valAx>
        <c:axId val="1046825071"/>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046824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b="1" i="1">
                <a:solidFill>
                  <a:schemeClr val="bg1"/>
                </a:solidFill>
              </a:rPr>
              <a:t>District</a:t>
            </a:r>
            <a:r>
              <a:rPr lang="en-US" b="1" i="1" baseline="0">
                <a:solidFill>
                  <a:schemeClr val="bg1"/>
                </a:solidFill>
              </a:rPr>
              <a:t> sale</a:t>
            </a:r>
          </a:p>
        </c:rich>
      </c:tx>
      <c:layout>
        <c:manualLayout>
          <c:xMode val="edge"/>
          <c:yMode val="edge"/>
          <c:x val="0.65961023616462011"/>
          <c:y val="0.2919450744804756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0.27219223917621044"/>
          <c:y val="3.8694216269233125E-2"/>
          <c:w val="0.72632256983640264"/>
          <c:h val="0.92874523960951394"/>
        </c:manualLayout>
      </c:layout>
      <c:barChart>
        <c:barDir val="bar"/>
        <c:grouping val="stacked"/>
        <c:varyColors val="0"/>
        <c:ser>
          <c:idx val="0"/>
          <c:order val="0"/>
          <c:spPr>
            <a:gradFill>
              <a:gsLst>
                <a:gs pos="49000">
                  <a:srgbClr val="66FFCC"/>
                </a:gs>
                <a:gs pos="70000">
                  <a:schemeClr val="tx1"/>
                </a:gs>
              </a:gsLst>
              <a:lin ang="5400000" scaled="1"/>
            </a:gradFill>
            <a:ln>
              <a:gradFill>
                <a:gsLst>
                  <a:gs pos="49000">
                    <a:srgbClr val="66FFCC"/>
                  </a:gs>
                  <a:gs pos="70000">
                    <a:schemeClr val="tx1"/>
                  </a:gs>
                </a:gsLst>
                <a:lin ang="5400000" scaled="1"/>
              </a:gradFill>
            </a:ln>
            <a:effectLst/>
          </c:spPr>
          <c:invertIfNegative val="0"/>
          <c:dLbls>
            <c:delete val="1"/>
          </c:dLbls>
          <c:cat>
            <c:strRef>
              <c:extLst>
                <c:ext xmlns:c15="http://schemas.microsoft.com/office/drawing/2012/chart" uri="{02D57815-91ED-43cb-92C2-25804820EDAC}">
                  <c15:fullRef>
                    <c15:sqref>'Pivot table'!$R$1:$R$29</c15:sqref>
                  </c15:fullRef>
                </c:ext>
              </c:extLst>
              <c:f>('Pivot table'!$R$2:$R$21,'Pivot table'!$R$23:$R$25,'Pivot table'!$R$27:$R$29)</c:f>
              <c:strCache>
                <c:ptCount val="26"/>
                <c:pt idx="0">
                  <c:v>Agra</c:v>
                </c:pt>
                <c:pt idx="1">
                  <c:v>Alwar</c:v>
                </c:pt>
                <c:pt idx="2">
                  <c:v>Ambala</c:v>
                </c:pt>
                <c:pt idx="3">
                  <c:v>Amritsar</c:v>
                </c:pt>
                <c:pt idx="4">
                  <c:v>Ayodhya</c:v>
                </c:pt>
                <c:pt idx="5">
                  <c:v>Azamgarh</c:v>
                </c:pt>
                <c:pt idx="6">
                  <c:v>Badarpur</c:v>
                </c:pt>
                <c:pt idx="7">
                  <c:v>Ballabgarh</c:v>
                </c:pt>
                <c:pt idx="8">
                  <c:v>Bhopal</c:v>
                </c:pt>
                <c:pt idx="9">
                  <c:v>Chandigarh</c:v>
                </c:pt>
                <c:pt idx="10">
                  <c:v>CP</c:v>
                </c:pt>
                <c:pt idx="11">
                  <c:v>Faiz</c:v>
                </c:pt>
                <c:pt idx="12">
                  <c:v>Faridabad</c:v>
                </c:pt>
                <c:pt idx="13">
                  <c:v>Indore</c:v>
                </c:pt>
                <c:pt idx="14">
                  <c:v>Jaipur</c:v>
                </c:pt>
                <c:pt idx="15">
                  <c:v>Jamia</c:v>
                </c:pt>
                <c:pt idx="16">
                  <c:v>Janpath</c:v>
                </c:pt>
                <c:pt idx="17">
                  <c:v>Kota</c:v>
                </c:pt>
                <c:pt idx="18">
                  <c:v>Lajpat</c:v>
                </c:pt>
                <c:pt idx="19">
                  <c:v>Lucknow</c:v>
                </c:pt>
                <c:pt idx="20">
                  <c:v>Nehru</c:v>
                </c:pt>
                <c:pt idx="21">
                  <c:v>NHPC</c:v>
                </c:pt>
                <c:pt idx="22">
                  <c:v>Patiala</c:v>
                </c:pt>
                <c:pt idx="23">
                  <c:v>Saket</c:v>
                </c:pt>
                <c:pt idx="24">
                  <c:v>Salasar</c:v>
                </c:pt>
                <c:pt idx="25">
                  <c:v>Sarai</c:v>
                </c:pt>
              </c:strCache>
            </c:strRef>
          </c:cat>
          <c:val>
            <c:numRef>
              <c:extLst>
                <c:ext xmlns:c15="http://schemas.microsoft.com/office/drawing/2012/chart" uri="{02D57815-91ED-43cb-92C2-25804820EDAC}">
                  <c15:fullRef>
                    <c15:sqref>'Pivot table'!$S$1:$S$29</c15:sqref>
                  </c15:fullRef>
                </c:ext>
              </c:extLst>
              <c:f>('Pivot table'!$S$2:$S$21,'Pivot table'!$S$23:$S$25,'Pivot table'!$S$27:$S$29)</c:f>
              <c:numCache>
                <c:formatCode>General</c:formatCode>
                <c:ptCount val="26"/>
                <c:pt idx="0">
                  <c:v>994298</c:v>
                </c:pt>
                <c:pt idx="1">
                  <c:v>1906026</c:v>
                </c:pt>
                <c:pt idx="2">
                  <c:v>490066</c:v>
                </c:pt>
                <c:pt idx="3">
                  <c:v>31562</c:v>
                </c:pt>
                <c:pt idx="4">
                  <c:v>2371191</c:v>
                </c:pt>
                <c:pt idx="5">
                  <c:v>1481587</c:v>
                </c:pt>
                <c:pt idx="6">
                  <c:v>1512554</c:v>
                </c:pt>
                <c:pt idx="7">
                  <c:v>570338</c:v>
                </c:pt>
                <c:pt idx="8">
                  <c:v>3424653</c:v>
                </c:pt>
                <c:pt idx="9">
                  <c:v>854800</c:v>
                </c:pt>
                <c:pt idx="10">
                  <c:v>1594991</c:v>
                </c:pt>
                <c:pt idx="11">
                  <c:v>8630</c:v>
                </c:pt>
                <c:pt idx="12">
                  <c:v>1767406</c:v>
                </c:pt>
                <c:pt idx="13">
                  <c:v>233250</c:v>
                </c:pt>
                <c:pt idx="14">
                  <c:v>2414307</c:v>
                </c:pt>
                <c:pt idx="15">
                  <c:v>445928</c:v>
                </c:pt>
                <c:pt idx="16">
                  <c:v>1084128</c:v>
                </c:pt>
                <c:pt idx="17">
                  <c:v>2848080</c:v>
                </c:pt>
                <c:pt idx="18">
                  <c:v>205530</c:v>
                </c:pt>
                <c:pt idx="19">
                  <c:v>1145633</c:v>
                </c:pt>
                <c:pt idx="20">
                  <c:v>119448</c:v>
                </c:pt>
                <c:pt idx="21">
                  <c:v>512768</c:v>
                </c:pt>
                <c:pt idx="22">
                  <c:v>24545</c:v>
                </c:pt>
                <c:pt idx="23">
                  <c:v>290258</c:v>
                </c:pt>
                <c:pt idx="24">
                  <c:v>1934177</c:v>
                </c:pt>
                <c:pt idx="25">
                  <c:v>1449169</c:v>
                </c:pt>
              </c:numCache>
            </c:numRef>
          </c:val>
          <c:extLst>
            <c:ext xmlns:c16="http://schemas.microsoft.com/office/drawing/2014/chart" uri="{C3380CC4-5D6E-409C-BE32-E72D297353CC}">
              <c16:uniqueId val="{00000000-C4D2-4F8F-9E6B-B129C0033D4D}"/>
            </c:ext>
          </c:extLst>
        </c:ser>
        <c:dLbls>
          <c:dLblPos val="ctr"/>
          <c:showLegendKey val="0"/>
          <c:showVal val="1"/>
          <c:showCatName val="0"/>
          <c:showSerName val="0"/>
          <c:showPercent val="0"/>
          <c:showBubbleSize val="0"/>
        </c:dLbls>
        <c:gapWidth val="150"/>
        <c:overlap val="100"/>
        <c:axId val="1462145007"/>
        <c:axId val="1462145967"/>
      </c:barChart>
      <c:catAx>
        <c:axId val="14621450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62145967"/>
        <c:crosses val="autoZero"/>
        <c:auto val="1"/>
        <c:lblAlgn val="ctr"/>
        <c:lblOffset val="100"/>
        <c:noMultiLvlLbl val="0"/>
      </c:catAx>
      <c:valAx>
        <c:axId val="1462145967"/>
        <c:scaling>
          <c:orientation val="minMax"/>
        </c:scaling>
        <c:delete val="1"/>
        <c:axPos val="b"/>
        <c:numFmt formatCode="General" sourceLinked="1"/>
        <c:majorTickMark val="none"/>
        <c:minorTickMark val="none"/>
        <c:tickLblPos val="nextTo"/>
        <c:crossAx val="1462145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plotArea>
      <cx:plotAreaRegion>
        <cx:series layoutId="treemap" uniqueId="{746A48B8-0089-4354-AE5B-47B5EF0F5A7D}">
          <cx:dataLabels pos="inEnd">
            <cx:visibility seriesName="0" categoryName="1" value="0"/>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746A48B8-0089-4354-AE5B-47B5EF0F5A7D}">
          <cx:dataLabels pos="inEnd">
            <cx:visibility seriesName="0" categoryName="1" value="0"/>
          </cx:dataLabels>
          <cx:dataId val="0"/>
          <cx:layoutPr>
            <cx:parentLabelLayout val="overlapping"/>
          </cx:layoutPr>
        </cx:series>
      </cx:plotAreaRegion>
    </cx:plotArea>
  </cx:chart>
  <cx:spPr>
    <a:solidFill>
      <a:schemeClr val="tx1"/>
    </a:solid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3.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2.xml"/><Relationship Id="rId5" Type="http://schemas.microsoft.com/office/2014/relationships/chartEx" Target="../charts/chartEx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20320</xdr:rowOff>
    </xdr:from>
    <xdr:to>
      <xdr:col>4</xdr:col>
      <xdr:colOff>650240</xdr:colOff>
      <xdr:row>28</xdr:row>
      <xdr:rowOff>106680</xdr:rowOff>
    </xdr:to>
    <xdr:graphicFrame macro="">
      <xdr:nvGraphicFramePr>
        <xdr:cNvPr id="3" name="Chart 2">
          <a:extLst>
            <a:ext uri="{FF2B5EF4-FFF2-40B4-BE49-F238E27FC236}">
              <a16:creationId xmlns:a16="http://schemas.microsoft.com/office/drawing/2014/main" id="{9F18D45D-210D-8193-E8AA-65E578B6DF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172720</xdr:colOff>
      <xdr:row>20</xdr:row>
      <xdr:rowOff>81280</xdr:rowOff>
    </xdr:from>
    <xdr:to>
      <xdr:col>10</xdr:col>
      <xdr:colOff>406400</xdr:colOff>
      <xdr:row>33</xdr:row>
      <xdr:rowOff>142240</xdr:rowOff>
    </xdr:to>
    <xdr:graphicFrame macro="">
      <xdr:nvGraphicFramePr>
        <xdr:cNvPr id="4" name="Chart 3">
          <a:extLst>
            <a:ext uri="{FF2B5EF4-FFF2-40B4-BE49-F238E27FC236}">
              <a16:creationId xmlns:a16="http://schemas.microsoft.com/office/drawing/2014/main" id="{13661AD1-98C4-0A03-C5BD-1A3AE9D683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30480</xdr:colOff>
      <xdr:row>20</xdr:row>
      <xdr:rowOff>81280</xdr:rowOff>
    </xdr:from>
    <xdr:to>
      <xdr:col>17</xdr:col>
      <xdr:colOff>375920</xdr:colOff>
      <xdr:row>42</xdr:row>
      <xdr:rowOff>20320</xdr:rowOff>
    </xdr:to>
    <xdr:graphicFrame macro="">
      <xdr:nvGraphicFramePr>
        <xdr:cNvPr id="6" name="Chart 5">
          <a:extLst>
            <a:ext uri="{FF2B5EF4-FFF2-40B4-BE49-F238E27FC236}">
              <a16:creationId xmlns:a16="http://schemas.microsoft.com/office/drawing/2014/main" id="{231A1291-57A2-7F7D-21A7-7422960999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162560</xdr:colOff>
      <xdr:row>19</xdr:row>
      <xdr:rowOff>137160</xdr:rowOff>
    </xdr:from>
    <xdr:to>
      <xdr:col>27</xdr:col>
      <xdr:colOff>477520</xdr:colOff>
      <xdr:row>35</xdr:row>
      <xdr:rowOff>172720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0E834494-14BE-F6A9-2080-D59840FFB3C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1379200" y="3611880"/>
              <a:ext cx="3774440" cy="296164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37</xdr:col>
      <xdr:colOff>60960</xdr:colOff>
      <xdr:row>19</xdr:row>
      <xdr:rowOff>96520</xdr:rowOff>
    </xdr:from>
    <xdr:to>
      <xdr:col>41</xdr:col>
      <xdr:colOff>487680</xdr:colOff>
      <xdr:row>31</xdr:row>
      <xdr:rowOff>20320</xdr:rowOff>
    </xdr:to>
    <xdr:graphicFrame macro="">
      <xdr:nvGraphicFramePr>
        <xdr:cNvPr id="8" name="Chart 7">
          <a:extLst>
            <a:ext uri="{FF2B5EF4-FFF2-40B4-BE49-F238E27FC236}">
              <a16:creationId xmlns:a16="http://schemas.microsoft.com/office/drawing/2014/main" id="{D4BE70D8-0671-BEB0-DF2B-3A0767573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30</xdr:col>
      <xdr:colOff>40640</xdr:colOff>
      <xdr:row>19</xdr:row>
      <xdr:rowOff>96520</xdr:rowOff>
    </xdr:from>
    <xdr:to>
      <xdr:col>36</xdr:col>
      <xdr:colOff>0</xdr:colOff>
      <xdr:row>33</xdr:row>
      <xdr:rowOff>20320</xdr:rowOff>
    </xdr:to>
    <xdr:graphicFrame macro="">
      <xdr:nvGraphicFramePr>
        <xdr:cNvPr id="9" name="Chart 8">
          <a:extLst>
            <a:ext uri="{FF2B5EF4-FFF2-40B4-BE49-F238E27FC236}">
              <a16:creationId xmlns:a16="http://schemas.microsoft.com/office/drawing/2014/main" id="{ACE968FF-C119-017C-CBA6-FA693188CF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22</xdr:col>
      <xdr:colOff>121920</xdr:colOff>
      <xdr:row>7</xdr:row>
      <xdr:rowOff>157480</xdr:rowOff>
    </xdr:from>
    <xdr:to>
      <xdr:col>27</xdr:col>
      <xdr:colOff>335280</xdr:colOff>
      <xdr:row>19</xdr:row>
      <xdr:rowOff>0</xdr:rowOff>
    </xdr:to>
    <xdr:graphicFrame macro="">
      <xdr:nvGraphicFramePr>
        <xdr:cNvPr id="12" name="Chart 11">
          <a:extLst>
            <a:ext uri="{FF2B5EF4-FFF2-40B4-BE49-F238E27FC236}">
              <a16:creationId xmlns:a16="http://schemas.microsoft.com/office/drawing/2014/main" id="{ABF97F7A-EA74-E4EC-F0A7-35004DAFA2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45</xdr:col>
      <xdr:colOff>812800</xdr:colOff>
      <xdr:row>15</xdr:row>
      <xdr:rowOff>137160</xdr:rowOff>
    </xdr:from>
    <xdr:to>
      <xdr:col>51</xdr:col>
      <xdr:colOff>386080</xdr:colOff>
      <xdr:row>30</xdr:row>
      <xdr:rowOff>137160</xdr:rowOff>
    </xdr:to>
    <xdr:graphicFrame macro="">
      <xdr:nvGraphicFramePr>
        <xdr:cNvPr id="2" name="Chart 1">
          <a:extLst>
            <a:ext uri="{FF2B5EF4-FFF2-40B4-BE49-F238E27FC236}">
              <a16:creationId xmlns:a16="http://schemas.microsoft.com/office/drawing/2014/main" id="{986A5DC8-3DC1-3050-A645-5A164D7ED9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26</xdr:col>
      <xdr:colOff>94267</xdr:colOff>
      <xdr:row>41</xdr:row>
      <xdr:rowOff>179358</xdr:rowOff>
    </xdr:to>
    <xdr:sp macro="" textlink="">
      <xdr:nvSpPr>
        <xdr:cNvPr id="3" name="Rectangle: Rounded Corners 2">
          <a:extLst>
            <a:ext uri="{FF2B5EF4-FFF2-40B4-BE49-F238E27FC236}">
              <a16:creationId xmlns:a16="http://schemas.microsoft.com/office/drawing/2014/main" id="{03860750-D2ED-3E2D-B2C8-E5BBE0CE4E37}"/>
            </a:ext>
          </a:extLst>
        </xdr:cNvPr>
        <xdr:cNvSpPr/>
      </xdr:nvSpPr>
      <xdr:spPr>
        <a:xfrm>
          <a:off x="0" y="0"/>
          <a:ext cx="16030006" cy="7650271"/>
        </a:xfrm>
        <a:prstGeom prst="roundRect">
          <a:avLst>
            <a:gd name="adj" fmla="val 881"/>
          </a:avLst>
        </a:prstGeom>
        <a:solidFill>
          <a:srgbClr val="66FF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518475</xdr:colOff>
      <xdr:row>0</xdr:row>
      <xdr:rowOff>23567</xdr:rowOff>
    </xdr:from>
    <xdr:to>
      <xdr:col>24</xdr:col>
      <xdr:colOff>596348</xdr:colOff>
      <xdr:row>4</xdr:row>
      <xdr:rowOff>39278</xdr:rowOff>
    </xdr:to>
    <xdr:sp macro="" textlink="">
      <xdr:nvSpPr>
        <xdr:cNvPr id="2" name="Rectangle 1">
          <a:extLst>
            <a:ext uri="{FF2B5EF4-FFF2-40B4-BE49-F238E27FC236}">
              <a16:creationId xmlns:a16="http://schemas.microsoft.com/office/drawing/2014/main" id="{B4BB403C-1859-86F5-6C0E-C203C98A4175}"/>
            </a:ext>
          </a:extLst>
        </xdr:cNvPr>
        <xdr:cNvSpPr/>
      </xdr:nvSpPr>
      <xdr:spPr>
        <a:xfrm>
          <a:off x="6034692" y="23567"/>
          <a:ext cx="9271569" cy="744581"/>
        </a:xfrm>
        <a:prstGeom prst="rect">
          <a:avLst/>
        </a:prstGeom>
        <a:solidFill>
          <a:schemeClr val="tx1"/>
        </a:solidFill>
        <a:effectLst>
          <a:outerShdw blurRad="152400" dist="38100" dir="8100000" algn="tr" rotWithShape="0">
            <a:prstClr val="black"/>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472109</xdr:colOff>
      <xdr:row>4</xdr:row>
      <xdr:rowOff>39278</xdr:rowOff>
    </xdr:from>
    <xdr:to>
      <xdr:col>25</xdr:col>
      <xdr:colOff>0</xdr:colOff>
      <xdr:row>7</xdr:row>
      <xdr:rowOff>7856</xdr:rowOff>
    </xdr:to>
    <xdr:sp macro="" textlink="">
      <xdr:nvSpPr>
        <xdr:cNvPr id="4" name="Rectangle 3">
          <a:extLst>
            <a:ext uri="{FF2B5EF4-FFF2-40B4-BE49-F238E27FC236}">
              <a16:creationId xmlns:a16="http://schemas.microsoft.com/office/drawing/2014/main" id="{0A4860B2-BE72-0914-6B2E-77C48CD9F11E}"/>
            </a:ext>
          </a:extLst>
        </xdr:cNvPr>
        <xdr:cNvSpPr/>
      </xdr:nvSpPr>
      <xdr:spPr>
        <a:xfrm>
          <a:off x="1697935" y="768148"/>
          <a:ext cx="13624891" cy="515230"/>
        </a:xfrm>
        <a:prstGeom prst="rect">
          <a:avLst/>
        </a:prstGeom>
        <a:solidFill>
          <a:schemeClr val="tx1"/>
        </a:solidFill>
        <a:ln>
          <a:noFill/>
        </a:ln>
        <a:effectLst>
          <a:outerShdw blurRad="152400" dist="38100" dir="8100000" algn="tr" rotWithShape="0">
            <a:prstClr val="black"/>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5</xdr:col>
      <xdr:colOff>339586</xdr:colOff>
      <xdr:row>6</xdr:row>
      <xdr:rowOff>164971</xdr:rowOff>
    </xdr:from>
    <xdr:to>
      <xdr:col>25</xdr:col>
      <xdr:colOff>8282</xdr:colOff>
      <xdr:row>30</xdr:row>
      <xdr:rowOff>7857</xdr:rowOff>
    </xdr:to>
    <xdr:sp macro="" textlink="">
      <xdr:nvSpPr>
        <xdr:cNvPr id="5" name="Rectangle 4">
          <a:extLst>
            <a:ext uri="{FF2B5EF4-FFF2-40B4-BE49-F238E27FC236}">
              <a16:creationId xmlns:a16="http://schemas.microsoft.com/office/drawing/2014/main" id="{FFCD2611-CBC6-72A6-2CD0-D478D409A2DF}"/>
            </a:ext>
          </a:extLst>
        </xdr:cNvPr>
        <xdr:cNvSpPr/>
      </xdr:nvSpPr>
      <xdr:spPr>
        <a:xfrm>
          <a:off x="3404151" y="1258275"/>
          <a:ext cx="11926957" cy="4216104"/>
        </a:xfrm>
        <a:prstGeom prst="rect">
          <a:avLst/>
        </a:prstGeom>
        <a:solidFill>
          <a:schemeClr val="tx1"/>
        </a:solidFill>
        <a:ln>
          <a:noFill/>
        </a:ln>
        <a:effectLst>
          <a:outerShdw blurRad="152400" dist="38100" dir="8100000" algn="tr" rotWithShape="0">
            <a:prstClr val="black"/>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clientData/>
  </xdr:twoCellAnchor>
  <xdr:twoCellAnchor>
    <xdr:from>
      <xdr:col>0</xdr:col>
      <xdr:colOff>86411</xdr:colOff>
      <xdr:row>0</xdr:row>
      <xdr:rowOff>7854</xdr:rowOff>
    </xdr:from>
    <xdr:to>
      <xdr:col>9</xdr:col>
      <xdr:colOff>384928</xdr:colOff>
      <xdr:row>3</xdr:row>
      <xdr:rowOff>141400</xdr:rowOff>
    </xdr:to>
    <xdr:sp macro="" textlink="">
      <xdr:nvSpPr>
        <xdr:cNvPr id="6" name="Rectangle 5">
          <a:extLst>
            <a:ext uri="{FF2B5EF4-FFF2-40B4-BE49-F238E27FC236}">
              <a16:creationId xmlns:a16="http://schemas.microsoft.com/office/drawing/2014/main" id="{6551B82F-1E08-71BC-8B9D-3C0DC0918C44}"/>
            </a:ext>
          </a:extLst>
        </xdr:cNvPr>
        <xdr:cNvSpPr/>
      </xdr:nvSpPr>
      <xdr:spPr>
        <a:xfrm>
          <a:off x="86411" y="7854"/>
          <a:ext cx="5813197" cy="675587"/>
        </a:xfrm>
        <a:prstGeom prst="rect">
          <a:avLst/>
        </a:prstGeom>
        <a:solidFill>
          <a:srgbClr val="66FFC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3200" b="1">
              <a:solidFill>
                <a:schemeClr val="tx1"/>
              </a:solidFill>
              <a:latin typeface="+mn-lt"/>
              <a:ea typeface="+mn-ea"/>
              <a:cs typeface="+mn-cs"/>
            </a:rPr>
            <a:t>Zendra</a:t>
          </a:r>
          <a:r>
            <a:rPr lang="en-US" sz="3200" b="1" baseline="0">
              <a:solidFill>
                <a:schemeClr val="tx1"/>
              </a:solidFill>
              <a:latin typeface="+mn-lt"/>
              <a:ea typeface="+mn-ea"/>
              <a:cs typeface="+mn-cs"/>
            </a:rPr>
            <a:t> </a:t>
          </a:r>
          <a:r>
            <a:rPr lang="en-US" sz="3200" b="1">
              <a:solidFill>
                <a:schemeClr val="tx1"/>
              </a:solidFill>
              <a:latin typeface="+mn-lt"/>
              <a:ea typeface="+mn-ea"/>
              <a:cs typeface="+mn-cs"/>
            </a:rPr>
            <a:t>Association Dashboard</a:t>
          </a:r>
        </a:p>
      </xdr:txBody>
    </xdr:sp>
    <xdr:clientData/>
  </xdr:twoCellAnchor>
  <xdr:twoCellAnchor>
    <xdr:from>
      <xdr:col>13</xdr:col>
      <xdr:colOff>526330</xdr:colOff>
      <xdr:row>0</xdr:row>
      <xdr:rowOff>94268</xdr:rowOff>
    </xdr:from>
    <xdr:to>
      <xdr:col>15</xdr:col>
      <xdr:colOff>542041</xdr:colOff>
      <xdr:row>3</xdr:row>
      <xdr:rowOff>157114</xdr:rowOff>
    </xdr:to>
    <xdr:sp macro="" textlink="'Pivot table'!AX2">
      <xdr:nvSpPr>
        <xdr:cNvPr id="9" name="Rectangle 8">
          <a:extLst>
            <a:ext uri="{FF2B5EF4-FFF2-40B4-BE49-F238E27FC236}">
              <a16:creationId xmlns:a16="http://schemas.microsoft.com/office/drawing/2014/main" id="{482CB9C9-D172-2833-F170-30B4AE4707BC}"/>
            </a:ext>
          </a:extLst>
        </xdr:cNvPr>
        <xdr:cNvSpPr/>
      </xdr:nvSpPr>
      <xdr:spPr>
        <a:xfrm>
          <a:off x="8491979" y="94268"/>
          <a:ext cx="1241196" cy="604887"/>
        </a:xfrm>
        <a:prstGeom prst="rect">
          <a:avLst/>
        </a:prstGeom>
        <a:solidFill>
          <a:schemeClr val="tx1"/>
        </a:solidFill>
        <a:ln>
          <a:noFill/>
        </a:ln>
        <a:effectLst>
          <a:outerShdw blurRad="152400" dist="38100" dir="8100000" algn="tr" rotWithShape="0">
            <a:prstClr val="black"/>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84AAD39E-AA79-4180-ACF0-E892C40885AE}" type="TxLink">
            <a:rPr lang="en-US" sz="1100" b="0" i="0" u="none" strike="noStrike">
              <a:solidFill>
                <a:srgbClr val="000000"/>
              </a:solidFill>
              <a:latin typeface="Aptos Narrow"/>
              <a:ea typeface="+mn-ea"/>
              <a:cs typeface="+mn-cs"/>
            </a:rPr>
            <a:pPr marL="0" indent="0" algn="l"/>
            <a:t>3070</a:t>
          </a:fld>
          <a:r>
            <a:rPr lang="en-US" sz="1100" b="0" i="0" u="none" strike="noStrike">
              <a:solidFill>
                <a:srgbClr val="000000"/>
              </a:solidFill>
              <a:latin typeface="Aptos Narrow"/>
              <a:ea typeface="+mn-ea"/>
              <a:cs typeface="+mn-cs"/>
            </a:rPr>
            <a:t> </a:t>
          </a:r>
          <a:endParaRPr lang="en-US" sz="1100">
            <a:solidFill>
              <a:schemeClr val="lt1"/>
            </a:solidFill>
            <a:latin typeface="+mn-lt"/>
            <a:ea typeface="+mn-ea"/>
            <a:cs typeface="+mn-cs"/>
          </a:endParaRPr>
        </a:p>
      </xdr:txBody>
    </xdr:sp>
    <xdr:clientData/>
  </xdr:twoCellAnchor>
  <xdr:twoCellAnchor>
    <xdr:from>
      <xdr:col>11</xdr:col>
      <xdr:colOff>188533</xdr:colOff>
      <xdr:row>0</xdr:row>
      <xdr:rowOff>94270</xdr:rowOff>
    </xdr:from>
    <xdr:to>
      <xdr:col>16</xdr:col>
      <xdr:colOff>23566</xdr:colOff>
      <xdr:row>3</xdr:row>
      <xdr:rowOff>157114</xdr:rowOff>
    </xdr:to>
    <xdr:grpSp>
      <xdr:nvGrpSpPr>
        <xdr:cNvPr id="13" name="Group 12">
          <a:extLst>
            <a:ext uri="{FF2B5EF4-FFF2-40B4-BE49-F238E27FC236}">
              <a16:creationId xmlns:a16="http://schemas.microsoft.com/office/drawing/2014/main" id="{EB415FF8-A5A4-FBF2-0F3A-1082C58C30FA}"/>
            </a:ext>
          </a:extLst>
        </xdr:cNvPr>
        <xdr:cNvGrpSpPr/>
      </xdr:nvGrpSpPr>
      <xdr:grpSpPr>
        <a:xfrm>
          <a:off x="6930576" y="94270"/>
          <a:ext cx="2899599" cy="609496"/>
          <a:chOff x="6928698" y="94270"/>
          <a:chExt cx="2898744" cy="604885"/>
        </a:xfrm>
      </xdr:grpSpPr>
      <xdr:sp macro="" textlink="'Pivot table'!AX3">
        <xdr:nvSpPr>
          <xdr:cNvPr id="7" name="Rectangle 6">
            <a:extLst>
              <a:ext uri="{FF2B5EF4-FFF2-40B4-BE49-F238E27FC236}">
                <a16:creationId xmlns:a16="http://schemas.microsoft.com/office/drawing/2014/main" id="{A393F0A1-76B3-DCDA-6FF6-AD4A30609727}"/>
              </a:ext>
            </a:extLst>
          </xdr:cNvPr>
          <xdr:cNvSpPr/>
        </xdr:nvSpPr>
        <xdr:spPr>
          <a:xfrm>
            <a:off x="6928698" y="369217"/>
            <a:ext cx="1366889" cy="329938"/>
          </a:xfrm>
          <a:prstGeom prst="rect">
            <a:avLst/>
          </a:prstGeom>
          <a:solidFill>
            <a:schemeClr val="tx1"/>
          </a:solidFill>
          <a:ln>
            <a:noFill/>
          </a:ln>
          <a:effectLst>
            <a:outerShdw blurRad="152400" dist="38100" dir="8100000" algn="tr" rotWithShape="0">
              <a:prstClr val="black"/>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EE424CD0-CA82-4DE3-923B-B1B3766AFEC5}" type="TxLink">
              <a:rPr lang="en-US" sz="1400">
                <a:solidFill>
                  <a:schemeClr val="lt1"/>
                </a:solidFill>
                <a:latin typeface="+mn-lt"/>
                <a:ea typeface="+mn-ea"/>
                <a:cs typeface="+mn-cs"/>
              </a:rPr>
              <a:pPr marL="0" indent="0" algn="l"/>
              <a:t> ₹37,579,811.00 </a:t>
            </a:fld>
            <a:endParaRPr lang="en-US" sz="1400">
              <a:solidFill>
                <a:schemeClr val="lt1"/>
              </a:solidFill>
              <a:latin typeface="+mn-lt"/>
              <a:ea typeface="+mn-ea"/>
              <a:cs typeface="+mn-cs"/>
            </a:endParaRPr>
          </a:p>
        </xdr:txBody>
      </xdr:sp>
      <xdr:sp macro="" textlink="">
        <xdr:nvSpPr>
          <xdr:cNvPr id="8" name="Rectangle 7">
            <a:extLst>
              <a:ext uri="{FF2B5EF4-FFF2-40B4-BE49-F238E27FC236}">
                <a16:creationId xmlns:a16="http://schemas.microsoft.com/office/drawing/2014/main" id="{4E55A128-BBB4-2BC3-8292-ED717ABEBA04}"/>
              </a:ext>
            </a:extLst>
          </xdr:cNvPr>
          <xdr:cNvSpPr/>
        </xdr:nvSpPr>
        <xdr:spPr>
          <a:xfrm>
            <a:off x="6975835" y="102126"/>
            <a:ext cx="950536" cy="274948"/>
          </a:xfrm>
          <a:prstGeom prst="rect">
            <a:avLst/>
          </a:prstGeom>
          <a:solidFill>
            <a:schemeClr val="tx1"/>
          </a:solidFill>
          <a:ln>
            <a:noFill/>
          </a:ln>
          <a:effectLst>
            <a:outerShdw blurRad="152400" dist="38100" dir="8100000" algn="tr" rotWithShape="0">
              <a:prstClr val="black"/>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400">
                <a:solidFill>
                  <a:schemeClr val="lt1"/>
                </a:solidFill>
                <a:latin typeface="+mn-lt"/>
                <a:ea typeface="+mn-ea"/>
                <a:cs typeface="+mn-cs"/>
              </a:rPr>
              <a:t>Total</a:t>
            </a:r>
            <a:r>
              <a:rPr lang="en-US" sz="1100">
                <a:solidFill>
                  <a:schemeClr val="lt1"/>
                </a:solidFill>
                <a:latin typeface="+mn-lt"/>
                <a:ea typeface="+mn-ea"/>
                <a:cs typeface="+mn-cs"/>
              </a:rPr>
              <a:t> </a:t>
            </a:r>
            <a:r>
              <a:rPr lang="en-US" sz="1400">
                <a:solidFill>
                  <a:schemeClr val="lt1"/>
                </a:solidFill>
                <a:latin typeface="+mn-lt"/>
                <a:ea typeface="+mn-ea"/>
                <a:cs typeface="+mn-cs"/>
              </a:rPr>
              <a:t>Sales</a:t>
            </a:r>
            <a:endParaRPr lang="en-US" sz="1100">
              <a:solidFill>
                <a:schemeClr val="lt1"/>
              </a:solidFill>
              <a:latin typeface="+mn-lt"/>
              <a:ea typeface="+mn-ea"/>
              <a:cs typeface="+mn-cs"/>
            </a:endParaRPr>
          </a:p>
        </xdr:txBody>
      </xdr:sp>
      <xdr:sp macro="" textlink="'Pivot table'!AX2">
        <xdr:nvSpPr>
          <xdr:cNvPr id="10" name="Rectangle 9">
            <a:extLst>
              <a:ext uri="{FF2B5EF4-FFF2-40B4-BE49-F238E27FC236}">
                <a16:creationId xmlns:a16="http://schemas.microsoft.com/office/drawing/2014/main" id="{5263B3E0-43A4-E8E8-0381-DAAFC3BAEFD6}"/>
              </a:ext>
            </a:extLst>
          </xdr:cNvPr>
          <xdr:cNvSpPr/>
        </xdr:nvSpPr>
        <xdr:spPr>
          <a:xfrm>
            <a:off x="8719792" y="361362"/>
            <a:ext cx="1107650" cy="306370"/>
          </a:xfrm>
          <a:prstGeom prst="rect">
            <a:avLst/>
          </a:prstGeom>
          <a:solidFill>
            <a:schemeClr val="tx1"/>
          </a:solidFill>
          <a:ln>
            <a:noFill/>
          </a:ln>
          <a:effectLst>
            <a:outerShdw blurRad="152400" dist="38100" dir="8100000" algn="tr" rotWithShape="0">
              <a:prstClr val="black"/>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600" b="0" i="0" u="none" strike="noStrike">
                <a:solidFill>
                  <a:schemeClr val="bg1">
                    <a:lumMod val="95000"/>
                  </a:schemeClr>
                </a:solidFill>
                <a:latin typeface="Aptos Narrow"/>
                <a:ea typeface="+mn-ea"/>
                <a:cs typeface="+mn-cs"/>
              </a:rPr>
              <a:t>  </a:t>
            </a:r>
            <a:fld id="{3D18BC58-3684-4181-8A0D-36E17D30967E}" type="TxLink">
              <a:rPr lang="en-US" sz="1600" b="0" i="0" u="none" strike="noStrike">
                <a:solidFill>
                  <a:schemeClr val="bg1">
                    <a:lumMod val="95000"/>
                  </a:schemeClr>
                </a:solidFill>
                <a:latin typeface="Aptos Narrow"/>
                <a:ea typeface="+mn-ea"/>
                <a:cs typeface="+mn-cs"/>
              </a:rPr>
              <a:pPr marL="0" indent="0" algn="ctr"/>
              <a:t>3070</a:t>
            </a:fld>
            <a:endParaRPr lang="en-US" sz="1600">
              <a:solidFill>
                <a:schemeClr val="bg1">
                  <a:lumMod val="95000"/>
                </a:schemeClr>
              </a:solidFill>
              <a:ea typeface="+mn-ea"/>
              <a:cs typeface="+mn-cs"/>
            </a:endParaRPr>
          </a:p>
        </xdr:txBody>
      </xdr:sp>
      <xdr:sp macro="" textlink="">
        <xdr:nvSpPr>
          <xdr:cNvPr id="11" name="Rectangle 10">
            <a:extLst>
              <a:ext uri="{FF2B5EF4-FFF2-40B4-BE49-F238E27FC236}">
                <a16:creationId xmlns:a16="http://schemas.microsoft.com/office/drawing/2014/main" id="{DF8DD2E4-09C8-3E84-03F7-08000C87B194}"/>
              </a:ext>
            </a:extLst>
          </xdr:cNvPr>
          <xdr:cNvSpPr/>
        </xdr:nvSpPr>
        <xdr:spPr>
          <a:xfrm>
            <a:off x="8947608" y="94270"/>
            <a:ext cx="840556" cy="274948"/>
          </a:xfrm>
          <a:prstGeom prst="rect">
            <a:avLst/>
          </a:prstGeom>
          <a:solidFill>
            <a:schemeClr val="tx1"/>
          </a:solidFill>
          <a:ln>
            <a:noFill/>
          </a:ln>
          <a:effectLst>
            <a:outerShdw blurRad="152400" dist="38100" dir="8100000" algn="tr" rotWithShape="0">
              <a:prstClr val="black"/>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400">
                <a:solidFill>
                  <a:schemeClr val="lt1"/>
                </a:solidFill>
                <a:latin typeface="+mn-lt"/>
                <a:ea typeface="+mn-ea"/>
                <a:cs typeface="+mn-cs"/>
              </a:rPr>
              <a:t>Total Qty</a:t>
            </a:r>
          </a:p>
        </xdr:txBody>
      </xdr:sp>
    </xdr:grpSp>
    <xdr:clientData/>
  </xdr:twoCellAnchor>
  <xdr:twoCellAnchor>
    <xdr:from>
      <xdr:col>5</xdr:col>
      <xdr:colOff>353676</xdr:colOff>
      <xdr:row>6</xdr:row>
      <xdr:rowOff>169666</xdr:rowOff>
    </xdr:from>
    <xdr:to>
      <xdr:col>12</xdr:col>
      <xdr:colOff>125862</xdr:colOff>
      <xdr:row>18</xdr:row>
      <xdr:rowOff>26725</xdr:rowOff>
    </xdr:to>
    <xdr:graphicFrame macro="">
      <xdr:nvGraphicFramePr>
        <xdr:cNvPr id="15" name="Chart 14">
          <a:extLst>
            <a:ext uri="{FF2B5EF4-FFF2-40B4-BE49-F238E27FC236}">
              <a16:creationId xmlns:a16="http://schemas.microsoft.com/office/drawing/2014/main" id="{C99E3903-DA75-45DC-8A37-C0ED74B499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406104</xdr:colOff>
      <xdr:row>18</xdr:row>
      <xdr:rowOff>57295</xdr:rowOff>
    </xdr:from>
    <xdr:to>
      <xdr:col>12</xdr:col>
      <xdr:colOff>57977</xdr:colOff>
      <xdr:row>29</xdr:row>
      <xdr:rowOff>33729</xdr:rowOff>
    </xdr:to>
    <xdr:graphicFrame macro="">
      <xdr:nvGraphicFramePr>
        <xdr:cNvPr id="17" name="Chart 16">
          <a:extLst>
            <a:ext uri="{FF2B5EF4-FFF2-40B4-BE49-F238E27FC236}">
              <a16:creationId xmlns:a16="http://schemas.microsoft.com/office/drawing/2014/main" id="{4BE65ABA-28BC-4C62-80B6-D2F93E3E53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530086</xdr:colOff>
      <xdr:row>5</xdr:row>
      <xdr:rowOff>164972</xdr:rowOff>
    </xdr:from>
    <xdr:to>
      <xdr:col>21</xdr:col>
      <xdr:colOff>314740</xdr:colOff>
      <xdr:row>16</xdr:row>
      <xdr:rowOff>66262</xdr:rowOff>
    </xdr:to>
    <xdr:graphicFrame macro="">
      <xdr:nvGraphicFramePr>
        <xdr:cNvPr id="21" name="Chart 20">
          <a:extLst>
            <a:ext uri="{FF2B5EF4-FFF2-40B4-BE49-F238E27FC236}">
              <a16:creationId xmlns:a16="http://schemas.microsoft.com/office/drawing/2014/main" id="{07B15E45-BEB8-4278-8686-210336AF69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33128</xdr:colOff>
      <xdr:row>3</xdr:row>
      <xdr:rowOff>148404</xdr:rowOff>
    </xdr:from>
    <xdr:to>
      <xdr:col>24</xdr:col>
      <xdr:colOff>596347</xdr:colOff>
      <xdr:row>16</xdr:row>
      <xdr:rowOff>132521</xdr:rowOff>
    </xdr:to>
    <xdr:graphicFrame macro="">
      <xdr:nvGraphicFramePr>
        <xdr:cNvPr id="23" name="Chart 22">
          <a:extLst>
            <a:ext uri="{FF2B5EF4-FFF2-40B4-BE49-F238E27FC236}">
              <a16:creationId xmlns:a16="http://schemas.microsoft.com/office/drawing/2014/main" id="{80C32910-2197-455E-A6D9-9B05F1876C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563217</xdr:colOff>
      <xdr:row>16</xdr:row>
      <xdr:rowOff>124239</xdr:rowOff>
    </xdr:from>
    <xdr:to>
      <xdr:col>24</xdr:col>
      <xdr:colOff>571498</xdr:colOff>
      <xdr:row>30</xdr:row>
      <xdr:rowOff>28914</xdr:rowOff>
    </xdr:to>
    <mc:AlternateContent xmlns:mc="http://schemas.openxmlformats.org/markup-compatibility/2006">
      <mc:Choice xmlns:cx1="http://schemas.microsoft.com/office/drawing/2015/9/8/chartex" Requires="cx1">
        <xdr:graphicFrame macro="">
          <xdr:nvGraphicFramePr>
            <xdr:cNvPr id="25" name="Chart 24">
              <a:extLst>
                <a:ext uri="{FF2B5EF4-FFF2-40B4-BE49-F238E27FC236}">
                  <a16:creationId xmlns:a16="http://schemas.microsoft.com/office/drawing/2014/main" id="{E30E0E0E-5322-4E8B-9FAA-98D69BD469A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2755217" y="3050319"/>
              <a:ext cx="2446681" cy="246499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248477</xdr:colOff>
      <xdr:row>16</xdr:row>
      <xdr:rowOff>173253</xdr:rowOff>
    </xdr:from>
    <xdr:to>
      <xdr:col>20</xdr:col>
      <xdr:colOff>479065</xdr:colOff>
      <xdr:row>28</xdr:row>
      <xdr:rowOff>105004</xdr:rowOff>
    </xdr:to>
    <xdr:graphicFrame macro="">
      <xdr:nvGraphicFramePr>
        <xdr:cNvPr id="27" name="Chart 26">
          <a:extLst>
            <a:ext uri="{FF2B5EF4-FFF2-40B4-BE49-F238E27FC236}">
              <a16:creationId xmlns:a16="http://schemas.microsoft.com/office/drawing/2014/main" id="{25BA90D2-1387-4280-B8E5-51B6556791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xdr:col>
      <xdr:colOff>339588</xdr:colOff>
      <xdr:row>7</xdr:row>
      <xdr:rowOff>60839</xdr:rowOff>
    </xdr:from>
    <xdr:to>
      <xdr:col>5</xdr:col>
      <xdr:colOff>329649</xdr:colOff>
      <xdr:row>13</xdr:row>
      <xdr:rowOff>149087</xdr:rowOff>
    </xdr:to>
    <mc:AlternateContent xmlns:mc="http://schemas.openxmlformats.org/markup-compatibility/2006" xmlns:a14="http://schemas.microsoft.com/office/drawing/2010/main">
      <mc:Choice Requires="a14">
        <xdr:graphicFrame macro="">
          <xdr:nvGraphicFramePr>
            <xdr:cNvPr id="29" name="Salesman">
              <a:extLst>
                <a:ext uri="{FF2B5EF4-FFF2-40B4-BE49-F238E27FC236}">
                  <a16:creationId xmlns:a16="http://schemas.microsoft.com/office/drawing/2014/main" id="{FD8054D3-6981-46EF-8C45-3AF56F2706A0}"/>
                </a:ext>
              </a:extLst>
            </xdr:cNvPr>
            <xdr:cNvGraphicFramePr/>
          </xdr:nvGraphicFramePr>
          <xdr:xfrm>
            <a:off x="0" y="0"/>
            <a:ext cx="0" cy="0"/>
          </xdr:xfrm>
          <a:graphic>
            <a:graphicData uri="http://schemas.microsoft.com/office/drawing/2010/slicer">
              <sle:slicer xmlns:sle="http://schemas.microsoft.com/office/drawing/2010/slicer" name="Salesman"/>
            </a:graphicData>
          </a:graphic>
        </xdr:graphicFrame>
      </mc:Choice>
      <mc:Fallback xmlns="">
        <xdr:sp macro="" textlink="">
          <xdr:nvSpPr>
            <xdr:cNvPr id="0" name=""/>
            <xdr:cNvSpPr>
              <a:spLocks noTextEdit="1"/>
            </xdr:cNvSpPr>
          </xdr:nvSpPr>
          <xdr:spPr>
            <a:xfrm>
              <a:off x="1565414" y="1336361"/>
              <a:ext cx="1828800" cy="11815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389282</xdr:colOff>
      <xdr:row>6</xdr:row>
      <xdr:rowOff>115275</xdr:rowOff>
    </xdr:from>
    <xdr:to>
      <xdr:col>16</xdr:col>
      <xdr:colOff>285278</xdr:colOff>
      <xdr:row>29</xdr:row>
      <xdr:rowOff>100403</xdr:rowOff>
    </xdr:to>
    <xdr:graphicFrame macro="">
      <xdr:nvGraphicFramePr>
        <xdr:cNvPr id="12" name="Chart 11">
          <a:extLst>
            <a:ext uri="{FF2B5EF4-FFF2-40B4-BE49-F238E27FC236}">
              <a16:creationId xmlns:a16="http://schemas.microsoft.com/office/drawing/2014/main" id="{4FCA7E1B-68CD-4009-92F2-8AE555F50A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xdr:col>
      <xdr:colOff>355820</xdr:colOff>
      <xdr:row>19</xdr:row>
      <xdr:rowOff>176465</xdr:rowOff>
    </xdr:from>
    <xdr:to>
      <xdr:col>5</xdr:col>
      <xdr:colOff>345881</xdr:colOff>
      <xdr:row>26</xdr:row>
      <xdr:rowOff>182217</xdr:rowOff>
    </xdr:to>
    <mc:AlternateContent xmlns:mc="http://schemas.openxmlformats.org/markup-compatibility/2006" xmlns:a14="http://schemas.microsoft.com/office/drawing/2010/main">
      <mc:Choice Requires="a14">
        <xdr:graphicFrame macro="">
          <xdr:nvGraphicFramePr>
            <xdr:cNvPr id="28" name="State">
              <a:extLst>
                <a:ext uri="{FF2B5EF4-FFF2-40B4-BE49-F238E27FC236}">
                  <a16:creationId xmlns:a16="http://schemas.microsoft.com/office/drawing/2014/main" id="{348393BE-A2E5-4168-B130-B9B5FC007446}"/>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581646" y="3638595"/>
              <a:ext cx="1828800" cy="12812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372056</xdr:colOff>
      <xdr:row>13</xdr:row>
      <xdr:rowOff>118153</xdr:rowOff>
    </xdr:from>
    <xdr:to>
      <xdr:col>5</xdr:col>
      <xdr:colOff>362117</xdr:colOff>
      <xdr:row>19</xdr:row>
      <xdr:rowOff>165652</xdr:rowOff>
    </xdr:to>
    <mc:AlternateContent xmlns:mc="http://schemas.openxmlformats.org/markup-compatibility/2006" xmlns:a14="http://schemas.microsoft.com/office/drawing/2010/main">
      <mc:Choice Requires="a14">
        <xdr:graphicFrame macro="">
          <xdr:nvGraphicFramePr>
            <xdr:cNvPr id="30" name="Product">
              <a:extLst>
                <a:ext uri="{FF2B5EF4-FFF2-40B4-BE49-F238E27FC236}">
                  <a16:creationId xmlns:a16="http://schemas.microsoft.com/office/drawing/2014/main" id="{BA0B3CC9-43E5-4A8A-9A30-53CD814B538A}"/>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597882" y="2486979"/>
              <a:ext cx="1828800" cy="11408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207066</xdr:colOff>
      <xdr:row>3</xdr:row>
      <xdr:rowOff>149088</xdr:rowOff>
    </xdr:from>
    <xdr:to>
      <xdr:col>13</xdr:col>
      <xdr:colOff>115957</xdr:colOff>
      <xdr:row>7</xdr:row>
      <xdr:rowOff>41414</xdr:rowOff>
    </xdr:to>
    <mc:AlternateContent xmlns:mc="http://schemas.openxmlformats.org/markup-compatibility/2006" xmlns:a14="http://schemas.microsoft.com/office/drawing/2010/main">
      <mc:Choice Requires="a14">
        <xdr:graphicFrame macro="">
          <xdr:nvGraphicFramePr>
            <xdr:cNvPr id="36" name="Months (Date)">
              <a:extLst>
                <a:ext uri="{FF2B5EF4-FFF2-40B4-BE49-F238E27FC236}">
                  <a16:creationId xmlns:a16="http://schemas.microsoft.com/office/drawing/2014/main" id="{255BC18C-DE9C-4933-9923-6D83C51E22D1}"/>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819979" y="695740"/>
              <a:ext cx="7263848" cy="6211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ipul Singh" refreshedDate="45713.363774421297" createdVersion="8" refreshedVersion="8" minRefreshableVersion="3" recordCount="304" xr:uid="{051A5379-137C-4551-9F6B-F9522E7202C2}">
  <cacheSource type="worksheet">
    <worksheetSource name="Table1"/>
  </cacheSource>
  <cacheFields count="11">
    <cacheField name="S.no" numFmtId="0">
      <sharedItems containsSemiMixedTypes="0" containsString="0" containsNumber="1" containsInteger="1" minValue="1" maxValue="304"/>
    </cacheField>
    <cacheField name="Date" numFmtId="14">
      <sharedItems containsSemiMixedTypes="0" containsNonDate="0" containsDate="1" containsString="0" minDate="2020-02-03T00:00:00" maxDate="2020-12-03T00:00:00" count="301">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2-02T00:00:00"/>
      </sharedItems>
      <fieldGroup par="10"/>
    </cacheField>
    <cacheField name="State" numFmtId="0">
      <sharedItems count="6">
        <s v="Delhi"/>
        <s v="UP"/>
        <s v="Haryana"/>
        <s v="MP"/>
        <s v="Rajasthan"/>
        <s v="Punjab"/>
      </sharedItems>
    </cacheField>
    <cacheField name="District" numFmtId="0">
      <sharedItems count="32">
        <s v="Badarpur"/>
        <s v="CP"/>
        <s v="Janpath"/>
        <s v="Jamia"/>
        <s v="Saket"/>
        <s v="Sarojini"/>
        <s v="Mirzapur"/>
        <s v="Ayodhya"/>
        <s v="Azamgarh"/>
        <s v="Agra"/>
        <s v="Lucknow"/>
        <s v="Sarai"/>
        <s v="NHPC"/>
        <s v="Faridabad"/>
        <s v="Sector-12"/>
        <s v="Ballabgarh"/>
        <s v="Indore"/>
        <s v="Bhopal"/>
        <s v="River"/>
        <s v="Jaipur"/>
        <s v="Alwar"/>
        <s v="Kota"/>
        <s v="Udaypur"/>
        <s v="Salasar"/>
        <s v="Ambala"/>
        <s v="Amritsar"/>
        <s v="Patiala"/>
        <s v="Chandigarh"/>
        <s v="Lajpat"/>
        <s v="Nehru"/>
        <s v="Faiz"/>
        <s v="Tanda"/>
      </sharedItems>
    </cacheField>
    <cacheField name="Salesman" numFmtId="0">
      <sharedItems count="5">
        <s v="Jassi"/>
        <s v="Rajiv"/>
        <s v="Aman"/>
        <s v="Sahil"/>
        <s v="Shweta"/>
      </sharedItems>
    </cacheField>
    <cacheField name="Product" numFmtId="0">
      <sharedItems count="5">
        <s v="Mouse"/>
        <s v="T.V"/>
        <s v="Keyboard"/>
        <s v="A.C"/>
        <s v="Laptop"/>
      </sharedItems>
    </cacheField>
    <cacheField name="Qty" numFmtId="0">
      <sharedItems containsSemiMixedTypes="0" containsString="0" containsNumber="1" containsInteger="1" minValue="5" maxValue="15"/>
    </cacheField>
    <cacheField name="Sales_Amount" numFmtId="0">
      <sharedItems containsSemiMixedTypes="0" containsString="0" containsNumber="1" containsInteger="1" minValue="286" maxValue="59935"/>
    </cacheField>
    <cacheField name="Total sales" numFmtId="0">
      <sharedItems containsSemiMixedTypes="0" containsString="0" containsNumber="1" containsInteger="1" minValue="1485" maxValue="671535"/>
    </cacheField>
    <cacheField name="Days (Date)" numFmtId="0" databaseField="0">
      <fieldGroup base="1">
        <rangePr groupBy="days" startDate="2020-02-03T00:00:00" endDate="2020-12-03T00:00:00"/>
        <groupItems count="368">
          <s v="&lt;2/3/2020"/>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2020"/>
        </groupItems>
      </fieldGroup>
    </cacheField>
    <cacheField name="Months (Date)" numFmtId="0" databaseField="0">
      <fieldGroup base="1">
        <rangePr groupBy="months" startDate="2020-02-03T00:00:00" endDate="2020-12-03T00:00:00"/>
        <groupItems count="14">
          <s v="&lt;2/3/2020"/>
          <s v="Jan"/>
          <s v="Feb"/>
          <s v="Mar"/>
          <s v="Apr"/>
          <s v="May"/>
          <s v="Jun"/>
          <s v="Jul"/>
          <s v="Aug"/>
          <s v="Sep"/>
          <s v="Oct"/>
          <s v="Nov"/>
          <s v="Dec"/>
          <s v="&gt;12/3/2020"/>
        </groupItems>
      </fieldGroup>
    </cacheField>
  </cacheFields>
  <extLst>
    <ext xmlns:x14="http://schemas.microsoft.com/office/spreadsheetml/2009/9/main" uri="{725AE2AE-9491-48be-B2B4-4EB974FC3084}">
      <x14:pivotCacheDefinition pivotCacheId="17208167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4">
  <r>
    <n v="1"/>
    <x v="0"/>
    <x v="0"/>
    <x v="0"/>
    <x v="0"/>
    <x v="0"/>
    <n v="5"/>
    <n v="579"/>
    <n v="2895"/>
  </r>
  <r>
    <n v="2"/>
    <x v="1"/>
    <x v="0"/>
    <x v="1"/>
    <x v="1"/>
    <x v="0"/>
    <n v="8"/>
    <n v="913"/>
    <n v="7304"/>
  </r>
  <r>
    <n v="3"/>
    <x v="2"/>
    <x v="0"/>
    <x v="2"/>
    <x v="0"/>
    <x v="1"/>
    <n v="8"/>
    <n v="21793"/>
    <n v="174344"/>
  </r>
  <r>
    <n v="4"/>
    <x v="3"/>
    <x v="0"/>
    <x v="3"/>
    <x v="2"/>
    <x v="2"/>
    <n v="13"/>
    <n v="2409"/>
    <n v="31317"/>
  </r>
  <r>
    <n v="5"/>
    <x v="4"/>
    <x v="0"/>
    <x v="0"/>
    <x v="3"/>
    <x v="0"/>
    <n v="8"/>
    <n v="1476"/>
    <n v="11808"/>
  </r>
  <r>
    <n v="6"/>
    <x v="5"/>
    <x v="0"/>
    <x v="4"/>
    <x v="0"/>
    <x v="2"/>
    <n v="10"/>
    <n v="708"/>
    <n v="7080"/>
  </r>
  <r>
    <n v="7"/>
    <x v="6"/>
    <x v="0"/>
    <x v="5"/>
    <x v="2"/>
    <x v="3"/>
    <n v="12"/>
    <n v="36579"/>
    <n v="438948"/>
  </r>
  <r>
    <n v="8"/>
    <x v="7"/>
    <x v="0"/>
    <x v="0"/>
    <x v="1"/>
    <x v="4"/>
    <n v="15"/>
    <n v="23670"/>
    <n v="355050"/>
  </r>
  <r>
    <n v="9"/>
    <x v="8"/>
    <x v="0"/>
    <x v="1"/>
    <x v="4"/>
    <x v="0"/>
    <n v="14"/>
    <n v="1818"/>
    <n v="25452"/>
  </r>
  <r>
    <n v="10"/>
    <x v="9"/>
    <x v="0"/>
    <x v="2"/>
    <x v="0"/>
    <x v="0"/>
    <n v="13"/>
    <n v="1673"/>
    <n v="21749"/>
  </r>
  <r>
    <n v="11"/>
    <x v="10"/>
    <x v="0"/>
    <x v="3"/>
    <x v="1"/>
    <x v="1"/>
    <n v="9"/>
    <n v="18252"/>
    <n v="164268"/>
  </r>
  <r>
    <n v="12"/>
    <x v="11"/>
    <x v="0"/>
    <x v="0"/>
    <x v="0"/>
    <x v="2"/>
    <n v="10"/>
    <n v="868"/>
    <n v="8680"/>
  </r>
  <r>
    <n v="13"/>
    <x v="12"/>
    <x v="0"/>
    <x v="4"/>
    <x v="2"/>
    <x v="0"/>
    <n v="9"/>
    <n v="795"/>
    <n v="7155"/>
  </r>
  <r>
    <n v="14"/>
    <x v="13"/>
    <x v="0"/>
    <x v="5"/>
    <x v="3"/>
    <x v="2"/>
    <n v="13"/>
    <n v="1789"/>
    <n v="23257"/>
  </r>
  <r>
    <n v="15"/>
    <x v="14"/>
    <x v="0"/>
    <x v="0"/>
    <x v="0"/>
    <x v="3"/>
    <n v="12"/>
    <n v="27763"/>
    <n v="333156"/>
  </r>
  <r>
    <n v="16"/>
    <x v="15"/>
    <x v="0"/>
    <x v="1"/>
    <x v="2"/>
    <x v="4"/>
    <n v="14"/>
    <n v="47606"/>
    <n v="666484"/>
  </r>
  <r>
    <n v="17"/>
    <x v="16"/>
    <x v="0"/>
    <x v="2"/>
    <x v="1"/>
    <x v="0"/>
    <n v="14"/>
    <n v="572"/>
    <n v="8008"/>
  </r>
  <r>
    <n v="18"/>
    <x v="17"/>
    <x v="0"/>
    <x v="3"/>
    <x v="4"/>
    <x v="0"/>
    <n v="11"/>
    <n v="983"/>
    <n v="10813"/>
  </r>
  <r>
    <n v="19"/>
    <x v="18"/>
    <x v="0"/>
    <x v="0"/>
    <x v="0"/>
    <x v="1"/>
    <n v="10"/>
    <n v="16621"/>
    <n v="166210"/>
  </r>
  <r>
    <n v="20"/>
    <x v="19"/>
    <x v="0"/>
    <x v="4"/>
    <x v="1"/>
    <x v="2"/>
    <n v="5"/>
    <n v="1650"/>
    <n v="8250"/>
  </r>
  <r>
    <n v="21"/>
    <x v="20"/>
    <x v="0"/>
    <x v="5"/>
    <x v="0"/>
    <x v="0"/>
    <n v="12"/>
    <n v="1121"/>
    <n v="13452"/>
  </r>
  <r>
    <n v="22"/>
    <x v="21"/>
    <x v="0"/>
    <x v="0"/>
    <x v="2"/>
    <x v="2"/>
    <n v="11"/>
    <n v="1326"/>
    <n v="14586"/>
  </r>
  <r>
    <n v="23"/>
    <x v="22"/>
    <x v="0"/>
    <x v="0"/>
    <x v="3"/>
    <x v="3"/>
    <n v="9"/>
    <n v="36349"/>
    <n v="327141"/>
  </r>
  <r>
    <n v="24"/>
    <x v="23"/>
    <x v="0"/>
    <x v="1"/>
    <x v="0"/>
    <x v="4"/>
    <n v="11"/>
    <n v="40892"/>
    <n v="449812"/>
  </r>
  <r>
    <n v="25"/>
    <x v="24"/>
    <x v="0"/>
    <x v="2"/>
    <x v="2"/>
    <x v="0"/>
    <n v="9"/>
    <n v="1053"/>
    <n v="9477"/>
  </r>
  <r>
    <n v="26"/>
    <x v="25"/>
    <x v="0"/>
    <x v="3"/>
    <x v="1"/>
    <x v="0"/>
    <n v="10"/>
    <n v="1797"/>
    <n v="17970"/>
  </r>
  <r>
    <n v="27"/>
    <x v="26"/>
    <x v="0"/>
    <x v="0"/>
    <x v="4"/>
    <x v="1"/>
    <n v="9"/>
    <n v="24031"/>
    <n v="216279"/>
  </r>
  <r>
    <n v="28"/>
    <x v="27"/>
    <x v="0"/>
    <x v="4"/>
    <x v="0"/>
    <x v="2"/>
    <n v="11"/>
    <n v="2500"/>
    <n v="27500"/>
  </r>
  <r>
    <n v="29"/>
    <x v="28"/>
    <x v="0"/>
    <x v="5"/>
    <x v="1"/>
    <x v="0"/>
    <n v="7"/>
    <n v="1929"/>
    <n v="13503"/>
  </r>
  <r>
    <n v="30"/>
    <x v="29"/>
    <x v="0"/>
    <x v="0"/>
    <x v="0"/>
    <x v="2"/>
    <n v="13"/>
    <n v="1849"/>
    <n v="24037"/>
  </r>
  <r>
    <n v="31"/>
    <x v="30"/>
    <x v="0"/>
    <x v="1"/>
    <x v="2"/>
    <x v="3"/>
    <n v="15"/>
    <n v="28301"/>
    <n v="424515"/>
  </r>
  <r>
    <n v="32"/>
    <x v="31"/>
    <x v="0"/>
    <x v="2"/>
    <x v="3"/>
    <x v="4"/>
    <n v="7"/>
    <n v="59935"/>
    <n v="419545"/>
  </r>
  <r>
    <n v="33"/>
    <x v="32"/>
    <x v="0"/>
    <x v="3"/>
    <x v="0"/>
    <x v="0"/>
    <n v="10"/>
    <n v="649"/>
    <n v="6490"/>
  </r>
  <r>
    <n v="34"/>
    <x v="33"/>
    <x v="0"/>
    <x v="0"/>
    <x v="2"/>
    <x v="0"/>
    <n v="10"/>
    <n v="1998"/>
    <n v="19980"/>
  </r>
  <r>
    <n v="35"/>
    <x v="34"/>
    <x v="0"/>
    <x v="4"/>
    <x v="1"/>
    <x v="1"/>
    <n v="11"/>
    <n v="21843"/>
    <n v="240273"/>
  </r>
  <r>
    <n v="36"/>
    <x v="35"/>
    <x v="0"/>
    <x v="5"/>
    <x v="4"/>
    <x v="2"/>
    <n v="11"/>
    <n v="1510"/>
    <n v="16610"/>
  </r>
  <r>
    <n v="37"/>
    <x v="36"/>
    <x v="0"/>
    <x v="0"/>
    <x v="0"/>
    <x v="0"/>
    <n v="11"/>
    <n v="1964"/>
    <n v="21604"/>
  </r>
  <r>
    <n v="38"/>
    <x v="37"/>
    <x v="0"/>
    <x v="1"/>
    <x v="1"/>
    <x v="2"/>
    <n v="13"/>
    <n v="1648"/>
    <n v="21424"/>
  </r>
  <r>
    <n v="39"/>
    <x v="38"/>
    <x v="0"/>
    <x v="2"/>
    <x v="0"/>
    <x v="3"/>
    <n v="15"/>
    <n v="30067"/>
    <n v="451005"/>
  </r>
  <r>
    <n v="40"/>
    <x v="39"/>
    <x v="0"/>
    <x v="3"/>
    <x v="2"/>
    <x v="4"/>
    <n v="10"/>
    <n v="21507"/>
    <n v="215070"/>
  </r>
  <r>
    <n v="41"/>
    <x v="40"/>
    <x v="0"/>
    <x v="0"/>
    <x v="3"/>
    <x v="0"/>
    <n v="13"/>
    <n v="856"/>
    <n v="11128"/>
  </r>
  <r>
    <n v="42"/>
    <x v="41"/>
    <x v="1"/>
    <x v="6"/>
    <x v="0"/>
    <x v="0"/>
    <n v="6"/>
    <n v="1900"/>
    <n v="11400"/>
  </r>
  <r>
    <n v="43"/>
    <x v="42"/>
    <x v="1"/>
    <x v="7"/>
    <x v="2"/>
    <x v="1"/>
    <n v="8"/>
    <n v="20228"/>
    <n v="161824"/>
  </r>
  <r>
    <n v="44"/>
    <x v="43"/>
    <x v="1"/>
    <x v="8"/>
    <x v="1"/>
    <x v="2"/>
    <n v="13"/>
    <n v="2912"/>
    <n v="37856"/>
  </r>
  <r>
    <n v="45"/>
    <x v="44"/>
    <x v="1"/>
    <x v="9"/>
    <x v="4"/>
    <x v="0"/>
    <n v="9"/>
    <n v="1790"/>
    <n v="16110"/>
  </r>
  <r>
    <n v="46"/>
    <x v="45"/>
    <x v="1"/>
    <x v="7"/>
    <x v="0"/>
    <x v="2"/>
    <n v="10"/>
    <n v="1325"/>
    <n v="13250"/>
  </r>
  <r>
    <n v="47"/>
    <x v="46"/>
    <x v="1"/>
    <x v="10"/>
    <x v="1"/>
    <x v="3"/>
    <n v="8"/>
    <n v="28133"/>
    <n v="225064"/>
  </r>
  <r>
    <n v="48"/>
    <x v="47"/>
    <x v="1"/>
    <x v="6"/>
    <x v="0"/>
    <x v="4"/>
    <n v="7"/>
    <n v="46159"/>
    <n v="323113"/>
  </r>
  <r>
    <n v="49"/>
    <x v="48"/>
    <x v="1"/>
    <x v="6"/>
    <x v="2"/>
    <x v="0"/>
    <n v="6"/>
    <n v="1325"/>
    <n v="7950"/>
  </r>
  <r>
    <n v="50"/>
    <x v="49"/>
    <x v="1"/>
    <x v="7"/>
    <x v="3"/>
    <x v="0"/>
    <n v="5"/>
    <n v="902"/>
    <n v="4510"/>
  </r>
  <r>
    <n v="51"/>
    <x v="50"/>
    <x v="1"/>
    <x v="8"/>
    <x v="0"/>
    <x v="1"/>
    <n v="15"/>
    <n v="22602"/>
    <n v="339030"/>
  </r>
  <r>
    <n v="52"/>
    <x v="51"/>
    <x v="1"/>
    <x v="9"/>
    <x v="2"/>
    <x v="2"/>
    <n v="11"/>
    <n v="2128"/>
    <n v="23408"/>
  </r>
  <r>
    <n v="53"/>
    <x v="52"/>
    <x v="1"/>
    <x v="7"/>
    <x v="1"/>
    <x v="0"/>
    <n v="6"/>
    <n v="1487"/>
    <n v="8922"/>
  </r>
  <r>
    <n v="54"/>
    <x v="53"/>
    <x v="1"/>
    <x v="10"/>
    <x v="4"/>
    <x v="2"/>
    <n v="9"/>
    <n v="1428"/>
    <n v="12852"/>
  </r>
  <r>
    <n v="55"/>
    <x v="54"/>
    <x v="1"/>
    <x v="6"/>
    <x v="0"/>
    <x v="3"/>
    <n v="5"/>
    <n v="33876"/>
    <n v="169380"/>
  </r>
  <r>
    <n v="56"/>
    <x v="55"/>
    <x v="1"/>
    <x v="6"/>
    <x v="1"/>
    <x v="4"/>
    <n v="6"/>
    <n v="55503"/>
    <n v="333018"/>
  </r>
  <r>
    <n v="57"/>
    <x v="56"/>
    <x v="1"/>
    <x v="7"/>
    <x v="0"/>
    <x v="0"/>
    <n v="14"/>
    <n v="879"/>
    <n v="12306"/>
  </r>
  <r>
    <n v="58"/>
    <x v="57"/>
    <x v="1"/>
    <x v="8"/>
    <x v="2"/>
    <x v="0"/>
    <n v="5"/>
    <n v="1328"/>
    <n v="6640"/>
  </r>
  <r>
    <n v="59"/>
    <x v="58"/>
    <x v="1"/>
    <x v="9"/>
    <x v="3"/>
    <x v="1"/>
    <n v="7"/>
    <n v="21439"/>
    <n v="150073"/>
  </r>
  <r>
    <n v="60"/>
    <x v="59"/>
    <x v="1"/>
    <x v="7"/>
    <x v="0"/>
    <x v="2"/>
    <n v="8"/>
    <n v="2502"/>
    <n v="20016"/>
  </r>
  <r>
    <n v="61"/>
    <x v="60"/>
    <x v="1"/>
    <x v="10"/>
    <x v="2"/>
    <x v="0"/>
    <n v="10"/>
    <n v="1582"/>
    <n v="15820"/>
  </r>
  <r>
    <n v="62"/>
    <x v="61"/>
    <x v="1"/>
    <x v="6"/>
    <x v="1"/>
    <x v="2"/>
    <n v="5"/>
    <n v="1277"/>
    <n v="6385"/>
  </r>
  <r>
    <n v="63"/>
    <x v="62"/>
    <x v="1"/>
    <x v="6"/>
    <x v="4"/>
    <x v="3"/>
    <n v="7"/>
    <n v="30378"/>
    <n v="212646"/>
  </r>
  <r>
    <n v="64"/>
    <x v="63"/>
    <x v="1"/>
    <x v="7"/>
    <x v="0"/>
    <x v="4"/>
    <n v="5"/>
    <n v="50994"/>
    <n v="254970"/>
  </r>
  <r>
    <n v="65"/>
    <x v="64"/>
    <x v="1"/>
    <x v="8"/>
    <x v="1"/>
    <x v="0"/>
    <n v="12"/>
    <n v="1580"/>
    <n v="18960"/>
  </r>
  <r>
    <n v="66"/>
    <x v="65"/>
    <x v="1"/>
    <x v="9"/>
    <x v="0"/>
    <x v="0"/>
    <n v="7"/>
    <n v="1236"/>
    <n v="8652"/>
  </r>
  <r>
    <n v="67"/>
    <x v="66"/>
    <x v="1"/>
    <x v="7"/>
    <x v="2"/>
    <x v="1"/>
    <n v="12"/>
    <n v="23962"/>
    <n v="287544"/>
  </r>
  <r>
    <n v="68"/>
    <x v="67"/>
    <x v="1"/>
    <x v="10"/>
    <x v="3"/>
    <x v="2"/>
    <n v="12"/>
    <n v="2764"/>
    <n v="33168"/>
  </r>
  <r>
    <n v="69"/>
    <x v="68"/>
    <x v="1"/>
    <x v="6"/>
    <x v="0"/>
    <x v="0"/>
    <n v="6"/>
    <n v="1363"/>
    <n v="8178"/>
  </r>
  <r>
    <n v="70"/>
    <x v="69"/>
    <x v="1"/>
    <x v="6"/>
    <x v="2"/>
    <x v="2"/>
    <n v="7"/>
    <n v="1513"/>
    <n v="10591"/>
  </r>
  <r>
    <n v="71"/>
    <x v="70"/>
    <x v="1"/>
    <x v="7"/>
    <x v="1"/>
    <x v="3"/>
    <n v="11"/>
    <n v="39234"/>
    <n v="431574"/>
  </r>
  <r>
    <n v="72"/>
    <x v="71"/>
    <x v="1"/>
    <x v="8"/>
    <x v="4"/>
    <x v="4"/>
    <n v="12"/>
    <n v="45203"/>
    <n v="542436"/>
  </r>
  <r>
    <n v="73"/>
    <x v="72"/>
    <x v="1"/>
    <x v="9"/>
    <x v="0"/>
    <x v="0"/>
    <n v="13"/>
    <n v="506"/>
    <n v="6578"/>
  </r>
  <r>
    <n v="74"/>
    <x v="73"/>
    <x v="1"/>
    <x v="7"/>
    <x v="1"/>
    <x v="0"/>
    <n v="9"/>
    <n v="1802"/>
    <n v="16218"/>
  </r>
  <r>
    <n v="75"/>
    <x v="74"/>
    <x v="1"/>
    <x v="10"/>
    <x v="0"/>
    <x v="1"/>
    <n v="12"/>
    <n v="15853"/>
    <n v="190236"/>
  </r>
  <r>
    <n v="76"/>
    <x v="75"/>
    <x v="1"/>
    <x v="6"/>
    <x v="2"/>
    <x v="2"/>
    <n v="12"/>
    <n v="1604"/>
    <n v="19248"/>
  </r>
  <r>
    <n v="77"/>
    <x v="76"/>
    <x v="1"/>
    <x v="6"/>
    <x v="3"/>
    <x v="0"/>
    <n v="15"/>
    <n v="1258"/>
    <n v="18870"/>
  </r>
  <r>
    <n v="78"/>
    <x v="77"/>
    <x v="1"/>
    <x v="7"/>
    <x v="0"/>
    <x v="2"/>
    <n v="13"/>
    <n v="1164"/>
    <n v="15132"/>
  </r>
  <r>
    <n v="79"/>
    <x v="78"/>
    <x v="1"/>
    <x v="8"/>
    <x v="2"/>
    <x v="3"/>
    <n v="12"/>
    <n v="26747"/>
    <n v="320964"/>
  </r>
  <r>
    <n v="80"/>
    <x v="79"/>
    <x v="1"/>
    <x v="9"/>
    <x v="1"/>
    <x v="4"/>
    <n v="5"/>
    <n v="56901"/>
    <n v="284505"/>
  </r>
  <r>
    <n v="81"/>
    <x v="80"/>
    <x v="1"/>
    <x v="7"/>
    <x v="4"/>
    <x v="0"/>
    <n v="8"/>
    <n v="1477"/>
    <n v="11816"/>
  </r>
  <r>
    <n v="82"/>
    <x v="81"/>
    <x v="1"/>
    <x v="10"/>
    <x v="0"/>
    <x v="0"/>
    <n v="12"/>
    <n v="369"/>
    <n v="4428"/>
  </r>
  <r>
    <n v="83"/>
    <x v="82"/>
    <x v="1"/>
    <x v="6"/>
    <x v="1"/>
    <x v="1"/>
    <n v="9"/>
    <n v="21259"/>
    <n v="191331"/>
  </r>
  <r>
    <n v="84"/>
    <x v="83"/>
    <x v="1"/>
    <x v="6"/>
    <x v="0"/>
    <x v="2"/>
    <n v="14"/>
    <n v="405"/>
    <n v="5670"/>
  </r>
  <r>
    <n v="85"/>
    <x v="84"/>
    <x v="1"/>
    <x v="7"/>
    <x v="2"/>
    <x v="0"/>
    <n v="9"/>
    <n v="1453"/>
    <n v="13077"/>
  </r>
  <r>
    <n v="86"/>
    <x v="85"/>
    <x v="1"/>
    <x v="8"/>
    <x v="3"/>
    <x v="2"/>
    <n v="6"/>
    <n v="2777"/>
    <n v="16662"/>
  </r>
  <r>
    <n v="87"/>
    <x v="86"/>
    <x v="1"/>
    <x v="9"/>
    <x v="0"/>
    <x v="3"/>
    <n v="15"/>
    <n v="31419"/>
    <n v="471285"/>
  </r>
  <r>
    <n v="88"/>
    <x v="87"/>
    <x v="1"/>
    <x v="7"/>
    <x v="2"/>
    <x v="4"/>
    <n v="7"/>
    <n v="52201"/>
    <n v="365407"/>
  </r>
  <r>
    <n v="89"/>
    <x v="88"/>
    <x v="1"/>
    <x v="10"/>
    <x v="1"/>
    <x v="0"/>
    <n v="5"/>
    <n v="1017"/>
    <n v="5085"/>
  </r>
  <r>
    <n v="90"/>
    <x v="89"/>
    <x v="1"/>
    <x v="6"/>
    <x v="4"/>
    <x v="0"/>
    <n v="9"/>
    <n v="813"/>
    <n v="7317"/>
  </r>
  <r>
    <n v="91"/>
    <x v="90"/>
    <x v="1"/>
    <x v="6"/>
    <x v="0"/>
    <x v="1"/>
    <n v="14"/>
    <n v="16251"/>
    <n v="227514"/>
  </r>
  <r>
    <n v="92"/>
    <x v="91"/>
    <x v="1"/>
    <x v="7"/>
    <x v="1"/>
    <x v="2"/>
    <n v="13"/>
    <n v="1663"/>
    <n v="21619"/>
  </r>
  <r>
    <n v="93"/>
    <x v="92"/>
    <x v="1"/>
    <x v="8"/>
    <x v="0"/>
    <x v="0"/>
    <n v="15"/>
    <n v="549"/>
    <n v="8235"/>
  </r>
  <r>
    <n v="94"/>
    <x v="93"/>
    <x v="1"/>
    <x v="9"/>
    <x v="2"/>
    <x v="2"/>
    <n v="5"/>
    <n v="463"/>
    <n v="2315"/>
  </r>
  <r>
    <n v="95"/>
    <x v="94"/>
    <x v="1"/>
    <x v="7"/>
    <x v="3"/>
    <x v="3"/>
    <n v="10"/>
    <n v="43962"/>
    <n v="439620"/>
  </r>
  <r>
    <n v="96"/>
    <x v="95"/>
    <x v="1"/>
    <x v="10"/>
    <x v="0"/>
    <x v="4"/>
    <n v="8"/>
    <n v="36267"/>
    <n v="290136"/>
  </r>
  <r>
    <n v="97"/>
    <x v="96"/>
    <x v="1"/>
    <x v="6"/>
    <x v="2"/>
    <x v="0"/>
    <n v="6"/>
    <n v="1100"/>
    <n v="6600"/>
  </r>
  <r>
    <n v="98"/>
    <x v="97"/>
    <x v="1"/>
    <x v="6"/>
    <x v="1"/>
    <x v="0"/>
    <n v="6"/>
    <n v="1584"/>
    <n v="9504"/>
  </r>
  <r>
    <n v="99"/>
    <x v="98"/>
    <x v="1"/>
    <x v="7"/>
    <x v="4"/>
    <x v="1"/>
    <n v="9"/>
    <n v="24849"/>
    <n v="223641"/>
  </r>
  <r>
    <n v="100"/>
    <x v="99"/>
    <x v="1"/>
    <x v="8"/>
    <x v="0"/>
    <x v="2"/>
    <n v="8"/>
    <n v="2978"/>
    <n v="23824"/>
  </r>
  <r>
    <n v="101"/>
    <x v="100"/>
    <x v="1"/>
    <x v="9"/>
    <x v="1"/>
    <x v="0"/>
    <n v="14"/>
    <n v="941"/>
    <n v="13174"/>
  </r>
  <r>
    <n v="102"/>
    <x v="101"/>
    <x v="1"/>
    <x v="7"/>
    <x v="0"/>
    <x v="2"/>
    <n v="15"/>
    <n v="2656"/>
    <n v="39840"/>
  </r>
  <r>
    <n v="103"/>
    <x v="102"/>
    <x v="1"/>
    <x v="10"/>
    <x v="2"/>
    <x v="3"/>
    <n v="12"/>
    <n v="30737"/>
    <n v="368844"/>
  </r>
  <r>
    <n v="104"/>
    <x v="103"/>
    <x v="1"/>
    <x v="6"/>
    <x v="3"/>
    <x v="4"/>
    <n v="8"/>
    <n v="29410"/>
    <n v="235280"/>
  </r>
  <r>
    <n v="105"/>
    <x v="104"/>
    <x v="1"/>
    <x v="6"/>
    <x v="0"/>
    <x v="0"/>
    <n v="8"/>
    <n v="936"/>
    <n v="7488"/>
  </r>
  <r>
    <n v="106"/>
    <x v="105"/>
    <x v="1"/>
    <x v="7"/>
    <x v="2"/>
    <x v="0"/>
    <n v="5"/>
    <n v="1595"/>
    <n v="7975"/>
  </r>
  <r>
    <n v="107"/>
    <x v="106"/>
    <x v="1"/>
    <x v="8"/>
    <x v="1"/>
    <x v="1"/>
    <n v="11"/>
    <n v="15180"/>
    <n v="166980"/>
  </r>
  <r>
    <n v="108"/>
    <x v="107"/>
    <x v="1"/>
    <x v="9"/>
    <x v="4"/>
    <x v="2"/>
    <n v="9"/>
    <n v="2022"/>
    <n v="18198"/>
  </r>
  <r>
    <n v="109"/>
    <x v="108"/>
    <x v="1"/>
    <x v="7"/>
    <x v="0"/>
    <x v="0"/>
    <n v="15"/>
    <n v="1462"/>
    <n v="21930"/>
  </r>
  <r>
    <n v="110"/>
    <x v="109"/>
    <x v="2"/>
    <x v="11"/>
    <x v="1"/>
    <x v="2"/>
    <n v="10"/>
    <n v="1462"/>
    <n v="14620"/>
  </r>
  <r>
    <n v="111"/>
    <x v="110"/>
    <x v="2"/>
    <x v="12"/>
    <x v="0"/>
    <x v="3"/>
    <n v="9"/>
    <n v="29427"/>
    <n v="264843"/>
  </r>
  <r>
    <n v="112"/>
    <x v="111"/>
    <x v="2"/>
    <x v="13"/>
    <x v="2"/>
    <x v="4"/>
    <n v="6"/>
    <n v="23046"/>
    <n v="138276"/>
  </r>
  <r>
    <n v="113"/>
    <x v="112"/>
    <x v="2"/>
    <x v="11"/>
    <x v="3"/>
    <x v="0"/>
    <n v="9"/>
    <n v="1821"/>
    <n v="16389"/>
  </r>
  <r>
    <n v="114"/>
    <x v="113"/>
    <x v="2"/>
    <x v="14"/>
    <x v="0"/>
    <x v="0"/>
    <n v="15"/>
    <n v="735"/>
    <n v="11025"/>
  </r>
  <r>
    <n v="115"/>
    <x v="114"/>
    <x v="2"/>
    <x v="13"/>
    <x v="2"/>
    <x v="1"/>
    <n v="7"/>
    <n v="19854"/>
    <n v="138978"/>
  </r>
  <r>
    <n v="116"/>
    <x v="115"/>
    <x v="2"/>
    <x v="15"/>
    <x v="1"/>
    <x v="2"/>
    <n v="14"/>
    <n v="2657"/>
    <n v="37198"/>
  </r>
  <r>
    <n v="117"/>
    <x v="116"/>
    <x v="2"/>
    <x v="11"/>
    <x v="4"/>
    <x v="0"/>
    <n v="9"/>
    <n v="542"/>
    <n v="4878"/>
  </r>
  <r>
    <n v="118"/>
    <x v="117"/>
    <x v="2"/>
    <x v="12"/>
    <x v="0"/>
    <x v="2"/>
    <n v="12"/>
    <n v="440"/>
    <n v="5280"/>
  </r>
  <r>
    <n v="119"/>
    <x v="118"/>
    <x v="2"/>
    <x v="13"/>
    <x v="1"/>
    <x v="3"/>
    <n v="12"/>
    <n v="42727"/>
    <n v="512724"/>
  </r>
  <r>
    <n v="120"/>
    <x v="119"/>
    <x v="2"/>
    <x v="11"/>
    <x v="0"/>
    <x v="4"/>
    <n v="15"/>
    <n v="44769"/>
    <n v="671535"/>
  </r>
  <r>
    <n v="121"/>
    <x v="120"/>
    <x v="2"/>
    <x v="14"/>
    <x v="2"/>
    <x v="0"/>
    <n v="15"/>
    <n v="499"/>
    <n v="7485"/>
  </r>
  <r>
    <n v="122"/>
    <x v="121"/>
    <x v="2"/>
    <x v="13"/>
    <x v="3"/>
    <x v="0"/>
    <n v="13"/>
    <n v="1832"/>
    <n v="23816"/>
  </r>
  <r>
    <n v="123"/>
    <x v="122"/>
    <x v="2"/>
    <x v="15"/>
    <x v="0"/>
    <x v="1"/>
    <n v="13"/>
    <n v="17361"/>
    <n v="225693"/>
  </r>
  <r>
    <n v="124"/>
    <x v="123"/>
    <x v="2"/>
    <x v="11"/>
    <x v="2"/>
    <x v="2"/>
    <n v="9"/>
    <n v="484"/>
    <n v="4356"/>
  </r>
  <r>
    <n v="125"/>
    <x v="124"/>
    <x v="2"/>
    <x v="12"/>
    <x v="1"/>
    <x v="0"/>
    <n v="15"/>
    <n v="1562"/>
    <n v="23430"/>
  </r>
  <r>
    <n v="126"/>
    <x v="125"/>
    <x v="2"/>
    <x v="13"/>
    <x v="4"/>
    <x v="2"/>
    <n v="9"/>
    <n v="2247"/>
    <n v="20223"/>
  </r>
  <r>
    <n v="127"/>
    <x v="126"/>
    <x v="2"/>
    <x v="11"/>
    <x v="0"/>
    <x v="3"/>
    <n v="14"/>
    <n v="37815"/>
    <n v="529410"/>
  </r>
  <r>
    <n v="128"/>
    <x v="127"/>
    <x v="2"/>
    <x v="14"/>
    <x v="1"/>
    <x v="4"/>
    <n v="14"/>
    <n v="26663"/>
    <n v="373282"/>
  </r>
  <r>
    <n v="129"/>
    <x v="128"/>
    <x v="2"/>
    <x v="13"/>
    <x v="0"/>
    <x v="0"/>
    <n v="9"/>
    <n v="655"/>
    <n v="5895"/>
  </r>
  <r>
    <n v="130"/>
    <x v="129"/>
    <x v="2"/>
    <x v="15"/>
    <x v="2"/>
    <x v="0"/>
    <n v="13"/>
    <n v="1998"/>
    <n v="25974"/>
  </r>
  <r>
    <n v="131"/>
    <x v="130"/>
    <x v="2"/>
    <x v="11"/>
    <x v="3"/>
    <x v="1"/>
    <n v="7"/>
    <n v="18352"/>
    <n v="128464"/>
  </r>
  <r>
    <n v="132"/>
    <x v="131"/>
    <x v="2"/>
    <x v="12"/>
    <x v="0"/>
    <x v="2"/>
    <n v="6"/>
    <n v="1481"/>
    <n v="8886"/>
  </r>
  <r>
    <n v="133"/>
    <x v="132"/>
    <x v="2"/>
    <x v="13"/>
    <x v="2"/>
    <x v="0"/>
    <n v="8"/>
    <n v="1739"/>
    <n v="13912"/>
  </r>
  <r>
    <n v="134"/>
    <x v="133"/>
    <x v="2"/>
    <x v="11"/>
    <x v="1"/>
    <x v="2"/>
    <n v="10"/>
    <n v="946"/>
    <n v="9460"/>
  </r>
  <r>
    <n v="135"/>
    <x v="134"/>
    <x v="2"/>
    <x v="14"/>
    <x v="4"/>
    <x v="3"/>
    <n v="13"/>
    <n v="30684"/>
    <n v="398892"/>
  </r>
  <r>
    <n v="136"/>
    <x v="135"/>
    <x v="2"/>
    <x v="13"/>
    <x v="0"/>
    <x v="4"/>
    <n v="7"/>
    <n v="34273"/>
    <n v="239911"/>
  </r>
  <r>
    <n v="137"/>
    <x v="136"/>
    <x v="2"/>
    <x v="15"/>
    <x v="1"/>
    <x v="0"/>
    <n v="9"/>
    <n v="1807"/>
    <n v="16263"/>
  </r>
  <r>
    <n v="138"/>
    <x v="137"/>
    <x v="2"/>
    <x v="11"/>
    <x v="0"/>
    <x v="0"/>
    <n v="5"/>
    <n v="1452"/>
    <n v="7260"/>
  </r>
  <r>
    <n v="139"/>
    <x v="138"/>
    <x v="2"/>
    <x v="12"/>
    <x v="2"/>
    <x v="1"/>
    <n v="13"/>
    <n v="15638"/>
    <n v="203294"/>
  </r>
  <r>
    <n v="140"/>
    <x v="139"/>
    <x v="2"/>
    <x v="13"/>
    <x v="3"/>
    <x v="2"/>
    <n v="12"/>
    <n v="1366"/>
    <n v="16392"/>
  </r>
  <r>
    <n v="141"/>
    <x v="140"/>
    <x v="2"/>
    <x v="11"/>
    <x v="0"/>
    <x v="0"/>
    <n v="10"/>
    <n v="1530"/>
    <n v="15300"/>
  </r>
  <r>
    <n v="142"/>
    <x v="141"/>
    <x v="2"/>
    <x v="14"/>
    <x v="2"/>
    <x v="2"/>
    <n v="14"/>
    <n v="1144"/>
    <n v="16016"/>
  </r>
  <r>
    <n v="143"/>
    <x v="142"/>
    <x v="2"/>
    <x v="13"/>
    <x v="1"/>
    <x v="3"/>
    <n v="10"/>
    <n v="38814"/>
    <n v="388140"/>
  </r>
  <r>
    <n v="144"/>
    <x v="143"/>
    <x v="2"/>
    <x v="15"/>
    <x v="4"/>
    <x v="4"/>
    <n v="5"/>
    <n v="53042"/>
    <n v="265210"/>
  </r>
  <r>
    <n v="145"/>
    <x v="144"/>
    <x v="2"/>
    <x v="11"/>
    <x v="0"/>
    <x v="0"/>
    <n v="15"/>
    <n v="1603"/>
    <n v="24045"/>
  </r>
  <r>
    <n v="146"/>
    <x v="145"/>
    <x v="2"/>
    <x v="12"/>
    <x v="1"/>
    <x v="0"/>
    <n v="5"/>
    <n v="1407"/>
    <n v="7035"/>
  </r>
  <r>
    <n v="147"/>
    <x v="146"/>
    <x v="2"/>
    <x v="13"/>
    <x v="0"/>
    <x v="1"/>
    <n v="13"/>
    <n v="20703"/>
    <n v="269139"/>
  </r>
  <r>
    <n v="148"/>
    <x v="147"/>
    <x v="2"/>
    <x v="11"/>
    <x v="2"/>
    <x v="2"/>
    <n v="11"/>
    <n v="2132"/>
    <n v="23452"/>
  </r>
  <r>
    <n v="149"/>
    <x v="148"/>
    <x v="2"/>
    <x v="14"/>
    <x v="3"/>
    <x v="0"/>
    <n v="11"/>
    <n v="1117"/>
    <n v="12287"/>
  </r>
  <r>
    <n v="150"/>
    <x v="149"/>
    <x v="3"/>
    <x v="16"/>
    <x v="0"/>
    <x v="2"/>
    <n v="13"/>
    <n v="1046"/>
    <n v="13598"/>
  </r>
  <r>
    <n v="151"/>
    <x v="150"/>
    <x v="3"/>
    <x v="17"/>
    <x v="2"/>
    <x v="3"/>
    <n v="7"/>
    <n v="33575"/>
    <n v="235025"/>
  </r>
  <r>
    <n v="152"/>
    <x v="151"/>
    <x v="3"/>
    <x v="18"/>
    <x v="1"/>
    <x v="4"/>
    <n v="13"/>
    <n v="33997"/>
    <n v="441961"/>
  </r>
  <r>
    <n v="153"/>
    <x v="152"/>
    <x v="3"/>
    <x v="16"/>
    <x v="4"/>
    <x v="0"/>
    <n v="9"/>
    <n v="363"/>
    <n v="3267"/>
  </r>
  <r>
    <n v="154"/>
    <x v="153"/>
    <x v="3"/>
    <x v="16"/>
    <x v="0"/>
    <x v="0"/>
    <n v="15"/>
    <n v="340"/>
    <n v="5100"/>
  </r>
  <r>
    <n v="155"/>
    <x v="154"/>
    <x v="3"/>
    <x v="17"/>
    <x v="1"/>
    <x v="1"/>
    <n v="9"/>
    <n v="16986"/>
    <n v="152874"/>
  </r>
  <r>
    <n v="156"/>
    <x v="155"/>
    <x v="3"/>
    <x v="18"/>
    <x v="0"/>
    <x v="2"/>
    <n v="8"/>
    <n v="1347"/>
    <n v="10776"/>
  </r>
  <r>
    <n v="157"/>
    <x v="156"/>
    <x v="3"/>
    <x v="16"/>
    <x v="2"/>
    <x v="0"/>
    <n v="5"/>
    <n v="415"/>
    <n v="2075"/>
  </r>
  <r>
    <n v="158"/>
    <x v="157"/>
    <x v="3"/>
    <x v="16"/>
    <x v="3"/>
    <x v="2"/>
    <n v="7"/>
    <n v="1402"/>
    <n v="9814"/>
  </r>
  <r>
    <n v="159"/>
    <x v="158"/>
    <x v="3"/>
    <x v="17"/>
    <x v="0"/>
    <x v="3"/>
    <n v="10"/>
    <n v="25154"/>
    <n v="251540"/>
  </r>
  <r>
    <n v="160"/>
    <x v="159"/>
    <x v="3"/>
    <x v="18"/>
    <x v="2"/>
    <x v="4"/>
    <n v="9"/>
    <n v="40815"/>
    <n v="367335"/>
  </r>
  <r>
    <n v="161"/>
    <x v="160"/>
    <x v="3"/>
    <x v="16"/>
    <x v="1"/>
    <x v="0"/>
    <n v="9"/>
    <n v="647"/>
    <n v="5823"/>
  </r>
  <r>
    <n v="162"/>
    <x v="161"/>
    <x v="3"/>
    <x v="16"/>
    <x v="4"/>
    <x v="0"/>
    <n v="6"/>
    <n v="1373"/>
    <n v="8238"/>
  </r>
  <r>
    <n v="163"/>
    <x v="162"/>
    <x v="3"/>
    <x v="17"/>
    <x v="0"/>
    <x v="1"/>
    <n v="9"/>
    <n v="22044"/>
    <n v="198396"/>
  </r>
  <r>
    <n v="164"/>
    <x v="163"/>
    <x v="3"/>
    <x v="18"/>
    <x v="1"/>
    <x v="2"/>
    <n v="14"/>
    <n v="1057"/>
    <n v="14798"/>
  </r>
  <r>
    <n v="165"/>
    <x v="164"/>
    <x v="3"/>
    <x v="16"/>
    <x v="0"/>
    <x v="0"/>
    <n v="8"/>
    <n v="1438"/>
    <n v="11504"/>
  </r>
  <r>
    <n v="166"/>
    <x v="165"/>
    <x v="3"/>
    <x v="16"/>
    <x v="2"/>
    <x v="2"/>
    <n v="15"/>
    <n v="512"/>
    <n v="7680"/>
  </r>
  <r>
    <n v="167"/>
    <x v="166"/>
    <x v="3"/>
    <x v="17"/>
    <x v="3"/>
    <x v="3"/>
    <n v="11"/>
    <n v="43076"/>
    <n v="473836"/>
  </r>
  <r>
    <n v="168"/>
    <x v="167"/>
    <x v="3"/>
    <x v="18"/>
    <x v="0"/>
    <x v="4"/>
    <n v="10"/>
    <n v="21285"/>
    <n v="212850"/>
  </r>
  <r>
    <n v="169"/>
    <x v="168"/>
    <x v="3"/>
    <x v="16"/>
    <x v="2"/>
    <x v="0"/>
    <n v="11"/>
    <n v="286"/>
    <n v="3146"/>
  </r>
  <r>
    <n v="170"/>
    <x v="169"/>
    <x v="3"/>
    <x v="16"/>
    <x v="1"/>
    <x v="0"/>
    <n v="8"/>
    <n v="1044"/>
    <n v="8352"/>
  </r>
  <r>
    <n v="171"/>
    <x v="170"/>
    <x v="3"/>
    <x v="17"/>
    <x v="4"/>
    <x v="1"/>
    <n v="6"/>
    <n v="22919"/>
    <n v="137514"/>
  </r>
  <r>
    <n v="172"/>
    <x v="171"/>
    <x v="3"/>
    <x v="18"/>
    <x v="0"/>
    <x v="2"/>
    <n v="11"/>
    <n v="2712"/>
    <n v="29832"/>
  </r>
  <r>
    <n v="173"/>
    <x v="172"/>
    <x v="3"/>
    <x v="16"/>
    <x v="1"/>
    <x v="0"/>
    <n v="5"/>
    <n v="1914"/>
    <n v="9570"/>
  </r>
  <r>
    <n v="174"/>
    <x v="173"/>
    <x v="3"/>
    <x v="16"/>
    <x v="0"/>
    <x v="2"/>
    <n v="15"/>
    <n v="506"/>
    <n v="7590"/>
  </r>
  <r>
    <n v="175"/>
    <x v="174"/>
    <x v="3"/>
    <x v="17"/>
    <x v="2"/>
    <x v="3"/>
    <n v="13"/>
    <n v="30359"/>
    <n v="394667"/>
  </r>
  <r>
    <n v="176"/>
    <x v="175"/>
    <x v="3"/>
    <x v="18"/>
    <x v="3"/>
    <x v="4"/>
    <n v="8"/>
    <n v="51683"/>
    <n v="413464"/>
  </r>
  <r>
    <n v="177"/>
    <x v="176"/>
    <x v="3"/>
    <x v="16"/>
    <x v="0"/>
    <x v="0"/>
    <n v="9"/>
    <n v="485"/>
    <n v="4365"/>
  </r>
  <r>
    <n v="178"/>
    <x v="177"/>
    <x v="3"/>
    <x v="16"/>
    <x v="2"/>
    <x v="0"/>
    <n v="11"/>
    <n v="1091"/>
    <n v="12001"/>
  </r>
  <r>
    <n v="179"/>
    <x v="178"/>
    <x v="3"/>
    <x v="17"/>
    <x v="1"/>
    <x v="1"/>
    <n v="12"/>
    <n v="15000"/>
    <n v="180000"/>
  </r>
  <r>
    <n v="180"/>
    <x v="179"/>
    <x v="3"/>
    <x v="18"/>
    <x v="4"/>
    <x v="2"/>
    <n v="11"/>
    <n v="2973"/>
    <n v="32703"/>
  </r>
  <r>
    <n v="181"/>
    <x v="180"/>
    <x v="3"/>
    <x v="16"/>
    <x v="0"/>
    <x v="0"/>
    <n v="12"/>
    <n v="407"/>
    <n v="4884"/>
  </r>
  <r>
    <n v="182"/>
    <x v="181"/>
    <x v="3"/>
    <x v="16"/>
    <x v="1"/>
    <x v="2"/>
    <n v="11"/>
    <n v="1171"/>
    <n v="12881"/>
  </r>
  <r>
    <n v="183"/>
    <x v="182"/>
    <x v="3"/>
    <x v="17"/>
    <x v="0"/>
    <x v="3"/>
    <n v="14"/>
    <n v="25955"/>
    <n v="363370"/>
  </r>
  <r>
    <n v="184"/>
    <x v="183"/>
    <x v="3"/>
    <x v="18"/>
    <x v="2"/>
    <x v="4"/>
    <n v="7"/>
    <n v="45523"/>
    <n v="318661"/>
  </r>
  <r>
    <n v="185"/>
    <x v="184"/>
    <x v="3"/>
    <x v="16"/>
    <x v="3"/>
    <x v="0"/>
    <n v="14"/>
    <n v="913"/>
    <n v="12782"/>
  </r>
  <r>
    <n v="186"/>
    <x v="185"/>
    <x v="3"/>
    <x v="16"/>
    <x v="0"/>
    <x v="0"/>
    <n v="7"/>
    <n v="1895"/>
    <n v="13265"/>
  </r>
  <r>
    <n v="187"/>
    <x v="186"/>
    <x v="3"/>
    <x v="17"/>
    <x v="2"/>
    <x v="1"/>
    <n v="12"/>
    <n v="24843"/>
    <n v="298116"/>
  </r>
  <r>
    <n v="188"/>
    <x v="187"/>
    <x v="3"/>
    <x v="18"/>
    <x v="1"/>
    <x v="2"/>
    <n v="12"/>
    <n v="757"/>
    <n v="9084"/>
  </r>
  <r>
    <n v="189"/>
    <x v="188"/>
    <x v="3"/>
    <x v="16"/>
    <x v="4"/>
    <x v="0"/>
    <n v="12"/>
    <n v="1660"/>
    <n v="19920"/>
  </r>
  <r>
    <n v="190"/>
    <x v="189"/>
    <x v="3"/>
    <x v="16"/>
    <x v="0"/>
    <x v="2"/>
    <n v="9"/>
    <n v="1159"/>
    <n v="10431"/>
  </r>
  <r>
    <n v="191"/>
    <x v="190"/>
    <x v="3"/>
    <x v="17"/>
    <x v="1"/>
    <x v="3"/>
    <n v="10"/>
    <n v="36440"/>
    <n v="364400"/>
  </r>
  <r>
    <n v="192"/>
    <x v="191"/>
    <x v="3"/>
    <x v="18"/>
    <x v="0"/>
    <x v="4"/>
    <n v="9"/>
    <n v="24077"/>
    <n v="216693"/>
  </r>
  <r>
    <n v="193"/>
    <x v="192"/>
    <x v="3"/>
    <x v="16"/>
    <x v="2"/>
    <x v="0"/>
    <n v="5"/>
    <n v="1681"/>
    <n v="8405"/>
  </r>
  <r>
    <n v="194"/>
    <x v="193"/>
    <x v="3"/>
    <x v="16"/>
    <x v="3"/>
    <x v="0"/>
    <n v="10"/>
    <n v="1116"/>
    <n v="11160"/>
  </r>
  <r>
    <n v="195"/>
    <x v="194"/>
    <x v="3"/>
    <x v="17"/>
    <x v="0"/>
    <x v="1"/>
    <n v="5"/>
    <n v="22733"/>
    <n v="113665"/>
  </r>
  <r>
    <n v="196"/>
    <x v="195"/>
    <x v="3"/>
    <x v="18"/>
    <x v="2"/>
    <x v="2"/>
    <n v="12"/>
    <n v="1109"/>
    <n v="13308"/>
  </r>
  <r>
    <n v="197"/>
    <x v="196"/>
    <x v="3"/>
    <x v="16"/>
    <x v="1"/>
    <x v="0"/>
    <n v="15"/>
    <n v="1382"/>
    <n v="20730"/>
  </r>
  <r>
    <n v="198"/>
    <x v="197"/>
    <x v="3"/>
    <x v="16"/>
    <x v="4"/>
    <x v="2"/>
    <n v="13"/>
    <n v="513"/>
    <n v="6669"/>
  </r>
  <r>
    <n v="199"/>
    <x v="198"/>
    <x v="3"/>
    <x v="17"/>
    <x v="0"/>
    <x v="3"/>
    <n v="10"/>
    <n v="26125"/>
    <n v="261250"/>
  </r>
  <r>
    <n v="200"/>
    <x v="199"/>
    <x v="4"/>
    <x v="19"/>
    <x v="1"/>
    <x v="4"/>
    <n v="9"/>
    <n v="33347"/>
    <n v="300123"/>
  </r>
  <r>
    <n v="201"/>
    <x v="200"/>
    <x v="4"/>
    <x v="20"/>
    <x v="0"/>
    <x v="0"/>
    <n v="5"/>
    <n v="1575"/>
    <n v="7875"/>
  </r>
  <r>
    <n v="202"/>
    <x v="201"/>
    <x v="4"/>
    <x v="21"/>
    <x v="2"/>
    <x v="0"/>
    <n v="13"/>
    <n v="1404"/>
    <n v="18252"/>
  </r>
  <r>
    <n v="203"/>
    <x v="202"/>
    <x v="4"/>
    <x v="22"/>
    <x v="3"/>
    <x v="1"/>
    <n v="11"/>
    <n v="21949"/>
    <n v="241439"/>
  </r>
  <r>
    <n v="204"/>
    <x v="203"/>
    <x v="4"/>
    <x v="23"/>
    <x v="0"/>
    <x v="2"/>
    <n v="15"/>
    <n v="2827"/>
    <n v="42405"/>
  </r>
  <r>
    <n v="205"/>
    <x v="204"/>
    <x v="4"/>
    <x v="19"/>
    <x v="2"/>
    <x v="0"/>
    <n v="12"/>
    <n v="1943"/>
    <n v="23316"/>
  </r>
  <r>
    <n v="206"/>
    <x v="205"/>
    <x v="4"/>
    <x v="20"/>
    <x v="1"/>
    <x v="2"/>
    <n v="7"/>
    <n v="2633"/>
    <n v="18431"/>
  </r>
  <r>
    <n v="207"/>
    <x v="206"/>
    <x v="4"/>
    <x v="21"/>
    <x v="4"/>
    <x v="3"/>
    <n v="15"/>
    <n v="28967"/>
    <n v="434505"/>
  </r>
  <r>
    <n v="208"/>
    <x v="207"/>
    <x v="4"/>
    <x v="22"/>
    <x v="0"/>
    <x v="4"/>
    <n v="12"/>
    <n v="50207"/>
    <n v="602484"/>
  </r>
  <r>
    <n v="209"/>
    <x v="208"/>
    <x v="4"/>
    <x v="23"/>
    <x v="1"/>
    <x v="0"/>
    <n v="14"/>
    <n v="821"/>
    <n v="11494"/>
  </r>
  <r>
    <n v="210"/>
    <x v="209"/>
    <x v="4"/>
    <x v="19"/>
    <x v="0"/>
    <x v="0"/>
    <n v="12"/>
    <n v="992"/>
    <n v="11904"/>
  </r>
  <r>
    <n v="211"/>
    <x v="210"/>
    <x v="4"/>
    <x v="20"/>
    <x v="2"/>
    <x v="1"/>
    <n v="15"/>
    <n v="21246"/>
    <n v="318690"/>
  </r>
  <r>
    <n v="212"/>
    <x v="211"/>
    <x v="4"/>
    <x v="21"/>
    <x v="3"/>
    <x v="2"/>
    <n v="6"/>
    <n v="1516"/>
    <n v="9096"/>
  </r>
  <r>
    <n v="213"/>
    <x v="212"/>
    <x v="4"/>
    <x v="22"/>
    <x v="0"/>
    <x v="0"/>
    <n v="14"/>
    <n v="1908"/>
    <n v="26712"/>
  </r>
  <r>
    <n v="214"/>
    <x v="213"/>
    <x v="4"/>
    <x v="23"/>
    <x v="2"/>
    <x v="2"/>
    <n v="12"/>
    <n v="2825"/>
    <n v="33900"/>
  </r>
  <r>
    <n v="215"/>
    <x v="214"/>
    <x v="4"/>
    <x v="19"/>
    <x v="1"/>
    <x v="3"/>
    <n v="14"/>
    <n v="29004"/>
    <n v="406056"/>
  </r>
  <r>
    <n v="216"/>
    <x v="215"/>
    <x v="4"/>
    <x v="20"/>
    <x v="4"/>
    <x v="4"/>
    <n v="8"/>
    <n v="33074"/>
    <n v="264592"/>
  </r>
  <r>
    <n v="217"/>
    <x v="216"/>
    <x v="4"/>
    <x v="21"/>
    <x v="0"/>
    <x v="0"/>
    <n v="7"/>
    <n v="663"/>
    <n v="4641"/>
  </r>
  <r>
    <n v="218"/>
    <x v="217"/>
    <x v="4"/>
    <x v="22"/>
    <x v="1"/>
    <x v="0"/>
    <n v="9"/>
    <n v="1042"/>
    <n v="9378"/>
  </r>
  <r>
    <n v="219"/>
    <x v="218"/>
    <x v="4"/>
    <x v="23"/>
    <x v="0"/>
    <x v="1"/>
    <n v="10"/>
    <n v="15513"/>
    <n v="155130"/>
  </r>
  <r>
    <n v="220"/>
    <x v="219"/>
    <x v="4"/>
    <x v="19"/>
    <x v="2"/>
    <x v="2"/>
    <n v="11"/>
    <n v="1227"/>
    <n v="13497"/>
  </r>
  <r>
    <n v="221"/>
    <x v="220"/>
    <x v="4"/>
    <x v="20"/>
    <x v="3"/>
    <x v="0"/>
    <n v="10"/>
    <n v="1694"/>
    <n v="16940"/>
  </r>
  <r>
    <n v="222"/>
    <x v="221"/>
    <x v="4"/>
    <x v="21"/>
    <x v="0"/>
    <x v="2"/>
    <n v="10"/>
    <n v="1773"/>
    <n v="17730"/>
  </r>
  <r>
    <n v="223"/>
    <x v="222"/>
    <x v="4"/>
    <x v="22"/>
    <x v="2"/>
    <x v="3"/>
    <n v="12"/>
    <n v="27681"/>
    <n v="332172"/>
  </r>
  <r>
    <n v="224"/>
    <x v="223"/>
    <x v="4"/>
    <x v="23"/>
    <x v="1"/>
    <x v="4"/>
    <n v="9"/>
    <n v="26410"/>
    <n v="237690"/>
  </r>
  <r>
    <n v="225"/>
    <x v="224"/>
    <x v="4"/>
    <x v="19"/>
    <x v="4"/>
    <x v="0"/>
    <n v="12"/>
    <n v="1405"/>
    <n v="16860"/>
  </r>
  <r>
    <n v="226"/>
    <x v="225"/>
    <x v="4"/>
    <x v="20"/>
    <x v="0"/>
    <x v="0"/>
    <n v="10"/>
    <n v="1060"/>
    <n v="10600"/>
  </r>
  <r>
    <n v="227"/>
    <x v="226"/>
    <x v="4"/>
    <x v="21"/>
    <x v="1"/>
    <x v="1"/>
    <n v="8"/>
    <n v="16875"/>
    <n v="135000"/>
  </r>
  <r>
    <n v="228"/>
    <x v="227"/>
    <x v="4"/>
    <x v="22"/>
    <x v="0"/>
    <x v="2"/>
    <n v="10"/>
    <n v="608"/>
    <n v="6080"/>
  </r>
  <r>
    <n v="229"/>
    <x v="228"/>
    <x v="4"/>
    <x v="23"/>
    <x v="2"/>
    <x v="0"/>
    <n v="7"/>
    <n v="1969"/>
    <n v="13783"/>
  </r>
  <r>
    <n v="230"/>
    <x v="229"/>
    <x v="4"/>
    <x v="19"/>
    <x v="3"/>
    <x v="2"/>
    <n v="7"/>
    <n v="394"/>
    <n v="2758"/>
  </r>
  <r>
    <n v="231"/>
    <x v="230"/>
    <x v="4"/>
    <x v="20"/>
    <x v="0"/>
    <x v="3"/>
    <n v="9"/>
    <n v="37725"/>
    <n v="339525"/>
  </r>
  <r>
    <n v="232"/>
    <x v="231"/>
    <x v="4"/>
    <x v="21"/>
    <x v="2"/>
    <x v="4"/>
    <n v="14"/>
    <n v="44897"/>
    <n v="628558"/>
  </r>
  <r>
    <n v="233"/>
    <x v="232"/>
    <x v="4"/>
    <x v="22"/>
    <x v="1"/>
    <x v="0"/>
    <n v="13"/>
    <n v="429"/>
    <n v="5577"/>
  </r>
  <r>
    <n v="234"/>
    <x v="233"/>
    <x v="4"/>
    <x v="23"/>
    <x v="4"/>
    <x v="0"/>
    <n v="7"/>
    <n v="1212"/>
    <n v="8484"/>
  </r>
  <r>
    <n v="235"/>
    <x v="234"/>
    <x v="4"/>
    <x v="19"/>
    <x v="0"/>
    <x v="1"/>
    <n v="14"/>
    <n v="24372"/>
    <n v="341208"/>
  </r>
  <r>
    <n v="236"/>
    <x v="235"/>
    <x v="4"/>
    <x v="20"/>
    <x v="1"/>
    <x v="2"/>
    <n v="10"/>
    <n v="1144"/>
    <n v="11440"/>
  </r>
  <r>
    <n v="237"/>
    <x v="236"/>
    <x v="4"/>
    <x v="21"/>
    <x v="0"/>
    <x v="0"/>
    <n v="11"/>
    <n v="422"/>
    <n v="4642"/>
  </r>
  <r>
    <n v="238"/>
    <x v="237"/>
    <x v="4"/>
    <x v="22"/>
    <x v="2"/>
    <x v="2"/>
    <n v="6"/>
    <n v="2031"/>
    <n v="12186"/>
  </r>
  <r>
    <n v="239"/>
    <x v="238"/>
    <x v="4"/>
    <x v="23"/>
    <x v="3"/>
    <x v="3"/>
    <n v="9"/>
    <n v="27463"/>
    <n v="247167"/>
  </r>
  <r>
    <n v="240"/>
    <x v="239"/>
    <x v="4"/>
    <x v="19"/>
    <x v="0"/>
    <x v="4"/>
    <n v="8"/>
    <n v="31210"/>
    <n v="249680"/>
  </r>
  <r>
    <n v="241"/>
    <x v="240"/>
    <x v="4"/>
    <x v="20"/>
    <x v="2"/>
    <x v="0"/>
    <n v="11"/>
    <n v="1160"/>
    <n v="12760"/>
  </r>
  <r>
    <n v="242"/>
    <x v="241"/>
    <x v="4"/>
    <x v="21"/>
    <x v="1"/>
    <x v="0"/>
    <n v="12"/>
    <n v="1663"/>
    <n v="19956"/>
  </r>
  <r>
    <n v="243"/>
    <x v="242"/>
    <x v="4"/>
    <x v="22"/>
    <x v="4"/>
    <x v="1"/>
    <n v="11"/>
    <n v="21291"/>
    <n v="234201"/>
  </r>
  <r>
    <n v="244"/>
    <x v="243"/>
    <x v="4"/>
    <x v="23"/>
    <x v="0"/>
    <x v="2"/>
    <n v="10"/>
    <n v="2913"/>
    <n v="29130"/>
  </r>
  <r>
    <n v="245"/>
    <x v="244"/>
    <x v="4"/>
    <x v="19"/>
    <x v="1"/>
    <x v="0"/>
    <n v="7"/>
    <n v="1156"/>
    <n v="8092"/>
  </r>
  <r>
    <n v="246"/>
    <x v="245"/>
    <x v="4"/>
    <x v="20"/>
    <x v="0"/>
    <x v="2"/>
    <n v="12"/>
    <n v="2176"/>
    <n v="26112"/>
  </r>
  <r>
    <n v="247"/>
    <x v="246"/>
    <x v="4"/>
    <x v="21"/>
    <x v="2"/>
    <x v="3"/>
    <n v="14"/>
    <n v="40235"/>
    <n v="563290"/>
  </r>
  <r>
    <n v="248"/>
    <x v="247"/>
    <x v="4"/>
    <x v="22"/>
    <x v="3"/>
    <x v="4"/>
    <n v="6"/>
    <n v="46583"/>
    <n v="279498"/>
  </r>
  <r>
    <n v="249"/>
    <x v="248"/>
    <x v="4"/>
    <x v="23"/>
    <x v="0"/>
    <x v="0"/>
    <n v="15"/>
    <n v="578"/>
    <n v="8670"/>
  </r>
  <r>
    <n v="250"/>
    <x v="249"/>
    <x v="4"/>
    <x v="19"/>
    <x v="2"/>
    <x v="0"/>
    <n v="12"/>
    <n v="609"/>
    <n v="7308"/>
  </r>
  <r>
    <n v="251"/>
    <x v="250"/>
    <x v="4"/>
    <x v="20"/>
    <x v="1"/>
    <x v="1"/>
    <n v="7"/>
    <n v="24447"/>
    <n v="171129"/>
  </r>
  <r>
    <n v="252"/>
    <x v="251"/>
    <x v="4"/>
    <x v="21"/>
    <x v="4"/>
    <x v="2"/>
    <n v="10"/>
    <n v="2513"/>
    <n v="25130"/>
  </r>
  <r>
    <n v="253"/>
    <x v="252"/>
    <x v="4"/>
    <x v="22"/>
    <x v="0"/>
    <x v="0"/>
    <n v="13"/>
    <n v="1128"/>
    <n v="14664"/>
  </r>
  <r>
    <n v="254"/>
    <x v="253"/>
    <x v="4"/>
    <x v="23"/>
    <x v="1"/>
    <x v="2"/>
    <n v="8"/>
    <n v="2225"/>
    <n v="17800"/>
  </r>
  <r>
    <n v="255"/>
    <x v="254"/>
    <x v="4"/>
    <x v="19"/>
    <x v="0"/>
    <x v="3"/>
    <n v="8"/>
    <n v="41393"/>
    <n v="331144"/>
  </r>
  <r>
    <n v="256"/>
    <x v="255"/>
    <x v="4"/>
    <x v="20"/>
    <x v="2"/>
    <x v="4"/>
    <n v="8"/>
    <n v="54503"/>
    <n v="436024"/>
  </r>
  <r>
    <n v="257"/>
    <x v="256"/>
    <x v="4"/>
    <x v="21"/>
    <x v="3"/>
    <x v="0"/>
    <n v="15"/>
    <n v="966"/>
    <n v="14490"/>
  </r>
  <r>
    <n v="258"/>
    <x v="257"/>
    <x v="4"/>
    <x v="22"/>
    <x v="0"/>
    <x v="0"/>
    <n v="10"/>
    <n v="684"/>
    <n v="6840"/>
  </r>
  <r>
    <n v="259"/>
    <x v="258"/>
    <x v="4"/>
    <x v="23"/>
    <x v="2"/>
    <x v="1"/>
    <n v="12"/>
    <n v="17827"/>
    <n v="213924"/>
  </r>
  <r>
    <n v="260"/>
    <x v="259"/>
    <x v="4"/>
    <x v="19"/>
    <x v="1"/>
    <x v="2"/>
    <n v="6"/>
    <n v="1446"/>
    <n v="8676"/>
  </r>
  <r>
    <n v="261"/>
    <x v="260"/>
    <x v="4"/>
    <x v="20"/>
    <x v="4"/>
    <x v="0"/>
    <n v="13"/>
    <n v="464"/>
    <n v="6032"/>
  </r>
  <r>
    <n v="262"/>
    <x v="261"/>
    <x v="4"/>
    <x v="21"/>
    <x v="0"/>
    <x v="2"/>
    <n v="14"/>
    <n v="488"/>
    <n v="6832"/>
  </r>
  <r>
    <n v="263"/>
    <x v="262"/>
    <x v="4"/>
    <x v="22"/>
    <x v="1"/>
    <x v="3"/>
    <n v="11"/>
    <n v="38751"/>
    <n v="426261"/>
  </r>
  <r>
    <n v="264"/>
    <x v="263"/>
    <x v="4"/>
    <x v="23"/>
    <x v="0"/>
    <x v="4"/>
    <n v="11"/>
    <n v="36034"/>
    <n v="396374"/>
  </r>
  <r>
    <n v="265"/>
    <x v="264"/>
    <x v="4"/>
    <x v="19"/>
    <x v="2"/>
    <x v="0"/>
    <n v="15"/>
    <n v="1603"/>
    <n v="24045"/>
  </r>
  <r>
    <n v="266"/>
    <x v="265"/>
    <x v="4"/>
    <x v="20"/>
    <x v="3"/>
    <x v="0"/>
    <n v="13"/>
    <n v="1628"/>
    <n v="21164"/>
  </r>
  <r>
    <n v="267"/>
    <x v="266"/>
    <x v="4"/>
    <x v="21"/>
    <x v="0"/>
    <x v="1"/>
    <n v="8"/>
    <n v="19960"/>
    <n v="159680"/>
  </r>
  <r>
    <n v="268"/>
    <x v="267"/>
    <x v="4"/>
    <x v="22"/>
    <x v="2"/>
    <x v="2"/>
    <n v="6"/>
    <n v="2297"/>
    <n v="13782"/>
  </r>
  <r>
    <n v="269"/>
    <x v="268"/>
    <x v="4"/>
    <x v="23"/>
    <x v="1"/>
    <x v="0"/>
    <n v="11"/>
    <n v="1493"/>
    <n v="16423"/>
  </r>
  <r>
    <n v="270"/>
    <x v="269"/>
    <x v="4"/>
    <x v="19"/>
    <x v="4"/>
    <x v="2"/>
    <n v="12"/>
    <n v="959"/>
    <n v="11508"/>
  </r>
  <r>
    <n v="271"/>
    <x v="270"/>
    <x v="4"/>
    <x v="20"/>
    <x v="0"/>
    <x v="3"/>
    <n v="6"/>
    <n v="35788"/>
    <n v="214728"/>
  </r>
  <r>
    <n v="272"/>
    <x v="271"/>
    <x v="4"/>
    <x v="21"/>
    <x v="1"/>
    <x v="4"/>
    <n v="14"/>
    <n v="31733"/>
    <n v="444262"/>
  </r>
  <r>
    <n v="273"/>
    <x v="272"/>
    <x v="4"/>
    <x v="22"/>
    <x v="0"/>
    <x v="0"/>
    <n v="10"/>
    <n v="581"/>
    <n v="5810"/>
  </r>
  <r>
    <n v="274"/>
    <x v="273"/>
    <x v="4"/>
    <x v="23"/>
    <x v="2"/>
    <x v="0"/>
    <n v="5"/>
    <n v="316"/>
    <n v="1580"/>
  </r>
  <r>
    <n v="275"/>
    <x v="274"/>
    <x v="4"/>
    <x v="19"/>
    <x v="3"/>
    <x v="1"/>
    <n v="14"/>
    <n v="17390"/>
    <n v="243460"/>
  </r>
  <r>
    <n v="276"/>
    <x v="275"/>
    <x v="4"/>
    <x v="20"/>
    <x v="0"/>
    <x v="2"/>
    <n v="11"/>
    <n v="1798"/>
    <n v="19778"/>
  </r>
  <r>
    <n v="277"/>
    <x v="276"/>
    <x v="4"/>
    <x v="21"/>
    <x v="2"/>
    <x v="0"/>
    <n v="6"/>
    <n v="1866"/>
    <n v="11196"/>
  </r>
  <r>
    <n v="278"/>
    <x v="277"/>
    <x v="4"/>
    <x v="22"/>
    <x v="1"/>
    <x v="2"/>
    <n v="5"/>
    <n v="297"/>
    <n v="1485"/>
  </r>
  <r>
    <n v="279"/>
    <x v="278"/>
    <x v="4"/>
    <x v="23"/>
    <x v="4"/>
    <x v="3"/>
    <n v="14"/>
    <n v="33523"/>
    <n v="469322"/>
  </r>
  <r>
    <n v="280"/>
    <x v="279"/>
    <x v="4"/>
    <x v="19"/>
    <x v="0"/>
    <x v="4"/>
    <n v="14"/>
    <n v="28320"/>
    <n v="396480"/>
  </r>
  <r>
    <n v="281"/>
    <x v="280"/>
    <x v="4"/>
    <x v="20"/>
    <x v="1"/>
    <x v="0"/>
    <n v="5"/>
    <n v="1596"/>
    <n v="7980"/>
  </r>
  <r>
    <n v="282"/>
    <x v="281"/>
    <x v="4"/>
    <x v="21"/>
    <x v="0"/>
    <x v="0"/>
    <n v="6"/>
    <n v="1680"/>
    <n v="10080"/>
  </r>
  <r>
    <n v="283"/>
    <x v="282"/>
    <x v="4"/>
    <x v="22"/>
    <x v="2"/>
    <x v="1"/>
    <n v="12"/>
    <n v="15342"/>
    <n v="184104"/>
  </r>
  <r>
    <n v="284"/>
    <x v="283"/>
    <x v="4"/>
    <x v="23"/>
    <x v="3"/>
    <x v="2"/>
    <n v="13"/>
    <n v="2377"/>
    <n v="30901"/>
  </r>
  <r>
    <n v="285"/>
    <x v="284"/>
    <x v="4"/>
    <x v="19"/>
    <x v="0"/>
    <x v="0"/>
    <n v="12"/>
    <n v="1516"/>
    <n v="18192"/>
  </r>
  <r>
    <n v="286"/>
    <x v="285"/>
    <x v="4"/>
    <x v="20"/>
    <x v="2"/>
    <x v="2"/>
    <n v="7"/>
    <n v="318"/>
    <n v="2226"/>
  </r>
  <r>
    <n v="287"/>
    <x v="286"/>
    <x v="4"/>
    <x v="21"/>
    <x v="1"/>
    <x v="3"/>
    <n v="12"/>
    <n v="28395"/>
    <n v="340740"/>
  </r>
  <r>
    <n v="288"/>
    <x v="287"/>
    <x v="5"/>
    <x v="24"/>
    <x v="4"/>
    <x v="4"/>
    <n v="6"/>
    <n v="40353"/>
    <n v="242118"/>
  </r>
  <r>
    <n v="289"/>
    <x v="288"/>
    <x v="5"/>
    <x v="25"/>
    <x v="0"/>
    <x v="0"/>
    <n v="13"/>
    <n v="1691"/>
    <n v="21983"/>
  </r>
  <r>
    <n v="290"/>
    <x v="289"/>
    <x v="5"/>
    <x v="26"/>
    <x v="1"/>
    <x v="0"/>
    <n v="11"/>
    <n v="643"/>
    <n v="7073"/>
  </r>
  <r>
    <n v="291"/>
    <x v="290"/>
    <x v="5"/>
    <x v="27"/>
    <x v="0"/>
    <x v="1"/>
    <n v="15"/>
    <n v="21556"/>
    <n v="323340"/>
  </r>
  <r>
    <n v="292"/>
    <x v="291"/>
    <x v="5"/>
    <x v="24"/>
    <x v="2"/>
    <x v="2"/>
    <n v="10"/>
    <n v="529"/>
    <n v="5290"/>
  </r>
  <r>
    <n v="293"/>
    <x v="292"/>
    <x v="5"/>
    <x v="25"/>
    <x v="3"/>
    <x v="0"/>
    <n v="6"/>
    <n v="676"/>
    <n v="4056"/>
  </r>
  <r>
    <n v="294"/>
    <x v="293"/>
    <x v="5"/>
    <x v="26"/>
    <x v="0"/>
    <x v="2"/>
    <n v="11"/>
    <n v="947"/>
    <n v="10417"/>
  </r>
  <r>
    <n v="295"/>
    <x v="294"/>
    <x v="5"/>
    <x v="27"/>
    <x v="2"/>
    <x v="3"/>
    <n v="10"/>
    <n v="43308"/>
    <n v="433080"/>
  </r>
  <r>
    <n v="296"/>
    <x v="295"/>
    <x v="5"/>
    <x v="24"/>
    <x v="1"/>
    <x v="4"/>
    <n v="9"/>
    <n v="25082"/>
    <n v="225738"/>
  </r>
  <r>
    <n v="297"/>
    <x v="296"/>
    <x v="5"/>
    <x v="25"/>
    <x v="4"/>
    <x v="0"/>
    <n v="7"/>
    <n v="789"/>
    <n v="5523"/>
  </r>
  <r>
    <n v="298"/>
    <x v="297"/>
    <x v="5"/>
    <x v="26"/>
    <x v="0"/>
    <x v="0"/>
    <n v="5"/>
    <n v="1411"/>
    <n v="7055"/>
  </r>
  <r>
    <n v="299"/>
    <x v="298"/>
    <x v="5"/>
    <x v="27"/>
    <x v="1"/>
    <x v="1"/>
    <n v="5"/>
    <n v="19676"/>
    <n v="98380"/>
  </r>
  <r>
    <n v="300"/>
    <x v="299"/>
    <x v="5"/>
    <x v="24"/>
    <x v="0"/>
    <x v="2"/>
    <n v="8"/>
    <n v="2115"/>
    <n v="16920"/>
  </r>
  <r>
    <n v="301"/>
    <x v="300"/>
    <x v="0"/>
    <x v="28"/>
    <x v="0"/>
    <x v="1"/>
    <n v="10"/>
    <n v="20553"/>
    <n v="205530"/>
  </r>
  <r>
    <n v="302"/>
    <x v="300"/>
    <x v="0"/>
    <x v="29"/>
    <x v="1"/>
    <x v="1"/>
    <n v="7"/>
    <n v="17064"/>
    <n v="119448"/>
  </r>
  <r>
    <n v="303"/>
    <x v="300"/>
    <x v="1"/>
    <x v="30"/>
    <x v="2"/>
    <x v="0"/>
    <n v="5"/>
    <n v="1726"/>
    <n v="8630"/>
  </r>
  <r>
    <n v="304"/>
    <x v="300"/>
    <x v="1"/>
    <x v="31"/>
    <x v="4"/>
    <x v="4"/>
    <n v="5"/>
    <n v="48822"/>
    <n v="2441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2884651-50BD-46D6-9A0B-D48C9D54011B}" name="Top_salesma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W1:X7" firstHeaderRow="1" firstDataRow="1" firstDataCol="1"/>
  <pivotFields count="11">
    <pivotField showAll="0"/>
    <pivotField numFmtId="14" showAll="0">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showAll="0">
      <items count="7">
        <item x="0"/>
        <item x="2"/>
        <item x="3"/>
        <item x="5"/>
        <item x="4"/>
        <item x="1"/>
        <item t="default"/>
      </items>
    </pivotField>
    <pivotField showAll="0"/>
    <pivotField axis="axisRow" showAll="0">
      <items count="6">
        <item x="2"/>
        <item x="0"/>
        <item x="1"/>
        <item x="3"/>
        <item x="4"/>
        <item t="default"/>
      </items>
    </pivotField>
    <pivotField showAll="0">
      <items count="6">
        <item x="3"/>
        <item x="2"/>
        <item x="4"/>
        <item x="0"/>
        <item x="1"/>
        <item t="default"/>
      </items>
    </pivotField>
    <pivotField showAll="0"/>
    <pivotField showAll="0"/>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6">
    <i>
      <x/>
    </i>
    <i>
      <x v="1"/>
    </i>
    <i>
      <x v="2"/>
    </i>
    <i>
      <x v="3"/>
    </i>
    <i>
      <x v="4"/>
    </i>
    <i t="grand">
      <x/>
    </i>
  </rowItems>
  <colItems count="1">
    <i/>
  </colItems>
  <dataFields count="1">
    <dataField name="Sum of Total sale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DF365A7-B128-4B07-9B77-434AAF5C6DC6}" name="Datewise_Sale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1:B12" firstHeaderRow="1" firstDataRow="1" firstDataCol="1"/>
  <pivotFields count="11">
    <pivotField showAll="0"/>
    <pivotField axis="axisRow" numFmtId="14" showAll="0">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showAll="0">
      <items count="7">
        <item x="0"/>
        <item x="2"/>
        <item x="3"/>
        <item x="5"/>
        <item x="4"/>
        <item x="1"/>
        <item t="default"/>
      </items>
    </pivotField>
    <pivotField showAll="0"/>
    <pivotField showAll="0">
      <items count="6">
        <item x="2"/>
        <item x="0"/>
        <item x="1"/>
        <item x="3"/>
        <item x="4"/>
        <item t="default"/>
      </items>
    </pivotField>
    <pivotField showAll="0">
      <items count="6">
        <item x="3"/>
        <item x="2"/>
        <item x="4"/>
        <item x="0"/>
        <item x="1"/>
        <item t="default"/>
      </items>
    </pivotField>
    <pivotField showAll="0"/>
    <pivotField showAll="0"/>
    <pivotField dataField="1"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10"/>
    <field x="9"/>
    <field x="1"/>
  </rowFields>
  <rowItems count="11">
    <i>
      <x v="2"/>
    </i>
    <i>
      <x v="3"/>
    </i>
    <i>
      <x v="4"/>
    </i>
    <i>
      <x v="5"/>
    </i>
    <i>
      <x v="6"/>
    </i>
    <i>
      <x v="7"/>
    </i>
    <i>
      <x v="8"/>
    </i>
    <i>
      <x v="9"/>
    </i>
    <i>
      <x v="10"/>
    </i>
    <i>
      <x v="11"/>
    </i>
    <i>
      <x v="12"/>
    </i>
  </rowItems>
  <colItems count="1">
    <i/>
  </colItems>
  <dataFields count="1">
    <dataField name="Sum of Total sale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D252A1D-0EF6-4B4E-83E5-7AA9A3E4A88D}" name="Product_qt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M1:AN7" firstHeaderRow="1" firstDataRow="1" firstDataCol="1"/>
  <pivotFields count="11">
    <pivotField showAll="0"/>
    <pivotField numFmtId="14" showAll="0">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showAll="0">
      <items count="7">
        <item x="0"/>
        <item x="2"/>
        <item x="3"/>
        <item x="5"/>
        <item x="4"/>
        <item x="1"/>
        <item t="default"/>
      </items>
    </pivotField>
    <pivotField showAll="0"/>
    <pivotField showAll="0">
      <items count="6">
        <item x="2"/>
        <item x="0"/>
        <item x="1"/>
        <item x="3"/>
        <item x="4"/>
        <item t="default"/>
      </items>
    </pivotField>
    <pivotField axis="axisRow" showAll="0">
      <items count="6">
        <item x="3"/>
        <item x="2"/>
        <item x="4"/>
        <item x="0"/>
        <item x="1"/>
        <item t="default"/>
      </items>
    </pivotField>
    <pivotField dataField="1"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6">
    <i>
      <x/>
    </i>
    <i>
      <x v="1"/>
    </i>
    <i>
      <x v="2"/>
    </i>
    <i>
      <x v="3"/>
    </i>
    <i>
      <x v="4"/>
    </i>
    <i t="grand">
      <x/>
    </i>
  </rowItems>
  <colItems count="1">
    <i/>
  </colItems>
  <dataFields count="1">
    <dataField name="Sum of Qty"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DEFAB40-8BD8-4E12-ACC9-63C382933AA0}" name="District_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1:P34" firstHeaderRow="1" firstDataRow="1" firstDataCol="1"/>
  <pivotFields count="11">
    <pivotField showAll="0"/>
    <pivotField numFmtId="14" showAll="0">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showAll="0">
      <items count="7">
        <item x="0"/>
        <item x="2"/>
        <item x="3"/>
        <item x="5"/>
        <item x="4"/>
        <item x="1"/>
        <item t="default"/>
      </items>
    </pivotField>
    <pivotField axis="axisRow" showAll="0">
      <items count="33">
        <item x="9"/>
        <item x="20"/>
        <item x="24"/>
        <item x="25"/>
        <item x="7"/>
        <item x="8"/>
        <item x="0"/>
        <item x="15"/>
        <item x="17"/>
        <item x="27"/>
        <item x="1"/>
        <item x="30"/>
        <item x="13"/>
        <item x="16"/>
        <item x="19"/>
        <item x="3"/>
        <item x="2"/>
        <item x="21"/>
        <item x="28"/>
        <item x="10"/>
        <item x="6"/>
        <item x="29"/>
        <item x="12"/>
        <item x="26"/>
        <item x="18"/>
        <item x="4"/>
        <item x="23"/>
        <item x="11"/>
        <item x="5"/>
        <item x="14"/>
        <item x="31"/>
        <item x="22"/>
        <item t="default"/>
      </items>
    </pivotField>
    <pivotField showAll="0">
      <items count="6">
        <item x="2"/>
        <item x="0"/>
        <item x="1"/>
        <item x="3"/>
        <item x="4"/>
        <item t="default"/>
      </items>
    </pivotField>
    <pivotField showAll="0">
      <items count="6">
        <item x="3"/>
        <item x="2"/>
        <item x="4"/>
        <item x="0"/>
        <item x="1"/>
        <item t="default"/>
      </items>
    </pivotField>
    <pivotField showAll="0"/>
    <pivotField showAll="0"/>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Sum of Total sale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6E8C23D-BBA6-420A-88A5-882B377F8FE2}" name="Statewise_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H8" firstHeaderRow="1" firstDataRow="1" firstDataCol="1"/>
  <pivotFields count="11">
    <pivotField showAll="0"/>
    <pivotField numFmtId="14" showAll="0">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axis="axisRow" showAll="0">
      <items count="7">
        <item x="0"/>
        <item x="2"/>
        <item x="3"/>
        <item x="5"/>
        <item x="4"/>
        <item x="1"/>
        <item t="default"/>
      </items>
    </pivotField>
    <pivotField showAll="0"/>
    <pivotField showAll="0">
      <items count="6">
        <item x="2"/>
        <item x="0"/>
        <item x="1"/>
        <item x="3"/>
        <item x="4"/>
        <item t="default"/>
      </items>
    </pivotField>
    <pivotField showAll="0">
      <items count="6">
        <item x="3"/>
        <item x="2"/>
        <item x="4"/>
        <item x="0"/>
        <item x="1"/>
        <item t="default"/>
      </items>
    </pivotField>
    <pivotField showAll="0"/>
    <pivotField showAll="0"/>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7">
    <i>
      <x/>
    </i>
    <i>
      <x v="1"/>
    </i>
    <i>
      <x v="2"/>
    </i>
    <i>
      <x v="3"/>
    </i>
    <i>
      <x v="4"/>
    </i>
    <i>
      <x v="5"/>
    </i>
    <i t="grand">
      <x/>
    </i>
  </rowItems>
  <colItems count="1">
    <i/>
  </colItems>
  <dataFields count="1">
    <dataField name="Sum of Total sale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D85991-F3DE-4065-BC93-F869B6FF5650}" name="salesman_by_qt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E1:AF7" firstHeaderRow="1" firstDataRow="1" firstDataCol="1"/>
  <pivotFields count="11">
    <pivotField showAll="0"/>
    <pivotField numFmtId="14" showAll="0">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showAll="0">
      <items count="7">
        <item x="0"/>
        <item x="2"/>
        <item x="3"/>
        <item x="5"/>
        <item x="4"/>
        <item x="1"/>
        <item t="default"/>
      </items>
    </pivotField>
    <pivotField showAll="0"/>
    <pivotField axis="axisRow" showAll="0">
      <items count="6">
        <item x="2"/>
        <item x="0"/>
        <item x="1"/>
        <item x="3"/>
        <item x="4"/>
        <item t="default"/>
      </items>
    </pivotField>
    <pivotField showAll="0">
      <items count="6">
        <item x="3"/>
        <item x="2"/>
        <item x="4"/>
        <item x="0"/>
        <item x="1"/>
        <item t="default"/>
      </items>
    </pivotField>
    <pivotField dataField="1"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6">
    <i>
      <x/>
    </i>
    <i>
      <x v="1"/>
    </i>
    <i>
      <x v="2"/>
    </i>
    <i>
      <x v="3"/>
    </i>
    <i>
      <x v="4"/>
    </i>
    <i t="grand">
      <x/>
    </i>
  </rowItems>
  <colItems count="1">
    <i/>
  </colItems>
  <dataFields count="1">
    <dataField name="Sum of Qty"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8E20E2A-CD3D-4751-B8AE-BF70B73E7AA8}" name="Datewise_qt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T1:AU12" firstHeaderRow="1" firstDataRow="1" firstDataCol="1"/>
  <pivotFields count="11">
    <pivotField showAll="0" defaultSubtotal="0"/>
    <pivotField axis="axisRow" numFmtId="14" showAll="0" defaultSubtotal="0">
      <items count="3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s>
    </pivotField>
    <pivotField showAll="0" defaultSubtotal="0">
      <items count="6">
        <item x="0"/>
        <item x="2"/>
        <item x="3"/>
        <item x="5"/>
        <item x="4"/>
        <item x="1"/>
      </items>
    </pivotField>
    <pivotField showAll="0" defaultSubtotal="0"/>
    <pivotField showAll="0" defaultSubtotal="0">
      <items count="5">
        <item x="2"/>
        <item x="0"/>
        <item x="1"/>
        <item x="3"/>
        <item x="4"/>
      </items>
    </pivotField>
    <pivotField showAll="0" defaultSubtotal="0">
      <items count="5">
        <item x="3"/>
        <item x="2"/>
        <item x="4"/>
        <item x="0"/>
        <item x="1"/>
      </items>
    </pivotField>
    <pivotField dataField="1" showAll="0" defaultSubtotal="0"/>
    <pivotField showAll="0" defaultSubtotal="0"/>
    <pivotField showAll="0" defaultSubtota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3">
    <field x="10"/>
    <field x="9"/>
    <field x="1"/>
  </rowFields>
  <rowItems count="11">
    <i>
      <x v="2"/>
    </i>
    <i>
      <x v="3"/>
    </i>
    <i>
      <x v="4"/>
    </i>
    <i>
      <x v="5"/>
    </i>
    <i>
      <x v="6"/>
    </i>
    <i>
      <x v="7"/>
    </i>
    <i>
      <x v="8"/>
    </i>
    <i>
      <x v="9"/>
    </i>
    <i>
      <x v="10"/>
    </i>
    <i>
      <x v="11"/>
    </i>
    <i>
      <x v="12"/>
    </i>
  </rowItems>
  <colItems count="1">
    <i/>
  </colItems>
  <dataFields count="1">
    <dataField name="Sum of Qty"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0</v>
    <v>8</v>
    <v>6</v>
    <v>1</v>
  </rv>
</rvData>
</file>

<file path=xl/richData/rdrichvaluestructure.xml><?xml version="1.0" encoding="utf-8"?>
<rvStructures xmlns="http://schemas.microsoft.com/office/spreadsheetml/2017/richdata" count="2">
  <s t="_error">
    <k n="errorType" t="i"/>
    <k n="subType" t="i"/>
  </s>
  <s t="_error">
    <k n="colOffset" t="i"/>
    <k n="errorType" t="i"/>
    <k n="rwOffset"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man" xr10:uid="{DBD03D12-5A32-407B-BCBE-7EE00A1FC60D}" sourceName="Salesman">
  <pivotTables>
    <pivotTable tabId="10" name="Top_salesman"/>
    <pivotTable tabId="10" name="salesman_by_qty"/>
    <pivotTable tabId="10" name="Datewise_qty"/>
    <pivotTable tabId="10" name="Datewise_Sales"/>
    <pivotTable tabId="10" name="District_sales"/>
    <pivotTable tabId="10" name="Product_qty"/>
    <pivotTable tabId="10" name="Statewise_sales"/>
  </pivotTables>
  <data>
    <tabular pivotCacheId="1720816702">
      <items count="5">
        <i x="2" s="1"/>
        <i x="0" s="1"/>
        <i x="1"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C936ED0F-9DF4-4C44-ABD7-1C4BE1ED1190}" sourceName="State">
  <pivotTables>
    <pivotTable tabId="10" name="Datewise_Sales"/>
    <pivotTable tabId="10" name="Datewise_qty"/>
    <pivotTable tabId="10" name="District_sales"/>
    <pivotTable tabId="10" name="Product_qty"/>
    <pivotTable tabId="10" name="salesman_by_qty"/>
    <pivotTable tabId="10" name="Statewise_sales"/>
    <pivotTable tabId="10" name="Top_salesman"/>
  </pivotTables>
  <data>
    <tabular pivotCacheId="1720816702">
      <items count="6">
        <i x="0" s="1"/>
        <i x="2" s="1"/>
        <i x="3" s="1"/>
        <i x="5" s="1"/>
        <i x="4"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300C9FA3-00D1-4526-8075-603010CBB73E}" sourceName="Product">
  <pivotTables>
    <pivotTable tabId="10" name="Datewise_Sales"/>
    <pivotTable tabId="10" name="Datewise_qty"/>
    <pivotTable tabId="10" name="District_sales"/>
    <pivotTable tabId="10" name="Product_qty"/>
    <pivotTable tabId="10" name="salesman_by_qty"/>
    <pivotTable tabId="10" name="Statewise_sales"/>
    <pivotTable tabId="10" name="Top_salesman"/>
  </pivotTables>
  <data>
    <tabular pivotCacheId="1720816702">
      <items count="5">
        <i x="3" s="1"/>
        <i x="2" s="1"/>
        <i x="4"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B2DE0432-05EC-4FCB-A69E-1A541E1A8CBA}" sourceName="Months (Date)">
  <pivotTables>
    <pivotTable tabId="10" name="Datewise_Sales"/>
    <pivotTable tabId="10" name="Datewise_qty"/>
    <pivotTable tabId="10" name="District_sales"/>
    <pivotTable tabId="10" name="Product_qty"/>
    <pivotTable tabId="10" name="salesman_by_qty"/>
    <pivotTable tabId="10" name="Statewise_sales"/>
    <pivotTable tabId="10" name="Top_salesman"/>
  </pivotTables>
  <data>
    <tabular pivotCacheId="1720816702">
      <items count="14">
        <i x="2" s="1"/>
        <i x="3" s="1"/>
        <i x="4" s="1"/>
        <i x="5" s="1"/>
        <i x="6" s="1"/>
        <i x="7" s="1"/>
        <i x="8" s="1"/>
        <i x="9" s="1"/>
        <i x="10" s="1"/>
        <i x="11" s="1"/>
        <i x="12" s="1"/>
        <i x="1" s="1" nd="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man" xr10:uid="{C13A3AEE-C21B-48CA-9B8E-8808D1294F44}" cache="Slicer_Salesman" caption="Salesman" columnCount="2" style="SlicerStyleLight1 2" rowHeight="247650"/>
  <slicer name="State" xr10:uid="{7EBE9DD9-4025-48C6-8454-EDB3B070B340}" cache="Slicer_State" caption="State" columnCount="2" style="SlicerStyleLight1 2" rowHeight="247650"/>
  <slicer name="Product" xr10:uid="{F17790EE-4A06-4BEE-8808-9100DB1387FC}" cache="Slicer_Product" caption="Product" columnCount="2" style="SlicerStyleLight1 2" rowHeight="247650"/>
  <slicer name="Months (Date)" xr10:uid="{EAB325E4-CEF1-4C47-8D3F-3562DB0DBBB7}" cache="Slicer_Months__Date" caption="Months (Date)" columnCount="12" style="SlicerStyleLight1 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D4F5CB-BD3A-4204-BD3D-644812F625C7}" name="Table1" displayName="Table1" ref="B2:J306" totalsRowShown="0" headerRowDxfId="12" dataDxfId="10" headerRowBorderDxfId="11" tableBorderDxfId="9">
  <tableColumns count="9">
    <tableColumn id="1" xr3:uid="{9EAE7EB2-01C3-4B05-9858-7D398310C42E}" name="S.no" dataDxfId="8"/>
    <tableColumn id="2" xr3:uid="{BABEA72D-B0AF-4AC5-9523-ACD470D591E8}" name="Date" dataDxfId="7"/>
    <tableColumn id="3" xr3:uid="{F58A86B4-A351-4B1C-AC46-D636E7DA1101}" name="State" dataDxfId="6"/>
    <tableColumn id="4" xr3:uid="{FCCA1303-C3D7-412B-83D3-260882735C8E}" name="District" dataDxfId="5"/>
    <tableColumn id="5" xr3:uid="{26DF41F9-F012-452B-9412-7E3680E726BB}" name="Salesman" dataDxfId="4"/>
    <tableColumn id="6" xr3:uid="{73FC5486-D2B0-48F6-A196-52E246A8E64A}" name="Product" dataDxfId="3"/>
    <tableColumn id="7" xr3:uid="{64554A66-2B46-4EA3-8D40-9F451891EA72}" name="Qty" dataDxfId="2"/>
    <tableColumn id="8" xr3:uid="{40ED91EE-B10D-43B6-9674-905ADCA7595B}" name="Sales_Amount" dataDxfId="1"/>
    <tableColumn id="9" xr3:uid="{1A173EAE-14F4-433C-A293-6E73764DA715}" name="Total sales" dataDxfId="0">
      <calculatedColumnFormula>Table1[[#This Row],[Qty]]*Table1[[#This Row],[Sales_Amount]]</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5AB0A-A783-4BAD-BB76-3C651E1A63DF}">
  <dimension ref="A1:M28"/>
  <sheetViews>
    <sheetView zoomScale="70" workbookViewId="0">
      <selection activeCell="G32" sqref="G32"/>
    </sheetView>
  </sheetViews>
  <sheetFormatPr defaultRowHeight="14.4" x14ac:dyDescent="0.3"/>
  <cols>
    <col min="1" max="1" width="9" bestFit="1" customWidth="1"/>
    <col min="2" max="2" width="7.77734375" bestFit="1" customWidth="1"/>
    <col min="3" max="3" width="11.5546875" bestFit="1" customWidth="1"/>
    <col min="4" max="4" width="8.77734375" bestFit="1" customWidth="1"/>
    <col min="5" max="5" width="12.33203125" bestFit="1" customWidth="1"/>
    <col min="9" max="9" width="11.5546875" bestFit="1" customWidth="1"/>
  </cols>
  <sheetData>
    <row r="1" spans="1:13" x14ac:dyDescent="0.3">
      <c r="A1" s="1" t="s">
        <v>0</v>
      </c>
      <c r="B1" s="1" t="s">
        <v>1</v>
      </c>
      <c r="C1" s="1" t="s">
        <v>2</v>
      </c>
      <c r="D1" s="1" t="s">
        <v>3</v>
      </c>
      <c r="E1" s="1" t="s">
        <v>4</v>
      </c>
      <c r="H1" s="4" t="s">
        <v>29</v>
      </c>
      <c r="I1" s="4" t="s">
        <v>30</v>
      </c>
      <c r="J1" s="4" t="s">
        <v>31</v>
      </c>
    </row>
    <row r="2" spans="1:13" x14ac:dyDescent="0.3">
      <c r="A2" s="2">
        <v>2021</v>
      </c>
      <c r="B2" s="2" t="s">
        <v>5</v>
      </c>
      <c r="C2" s="3" t="s">
        <v>6</v>
      </c>
      <c r="D2" s="2" t="s">
        <v>7</v>
      </c>
      <c r="E2" s="2">
        <v>9065</v>
      </c>
      <c r="H2" t="str" cm="1">
        <f t="array" ref="H2:H5">_xlfn.UNIQUE(B2:B28)</f>
        <v>Haryana</v>
      </c>
      <c r="I2" t="str" cm="1">
        <f t="array" ref="I2:I6">_xlfn._xlws.FILTER(C2:C28,B2:B28=H2)</f>
        <v>Ballabgarh</v>
      </c>
      <c r="J2" t="str" cm="1">
        <f t="array" ref="J2:J3">_xlfn._xlws.FILTER(D2:D28,C2:C28=I2)</f>
        <v>AC</v>
      </c>
      <c r="L2" t="str" cm="1">
        <f t="array" aca="1" ref="L2:M3" ca="1">OFFSET(H1,3,1,2,2)</f>
        <v>Bata_chowk</v>
      </c>
      <c r="M2" t="str">
        <f ca="1"/>
        <v>FAN</v>
      </c>
    </row>
    <row r="3" spans="1:13" x14ac:dyDescent="0.3">
      <c r="A3" s="2">
        <v>2021</v>
      </c>
      <c r="B3" s="2" t="s">
        <v>5</v>
      </c>
      <c r="C3" s="3" t="s">
        <v>6</v>
      </c>
      <c r="D3" s="2" t="s">
        <v>8</v>
      </c>
      <c r="E3" s="2">
        <v>25004</v>
      </c>
      <c r="H3" t="str">
        <v>Delhi</v>
      </c>
      <c r="I3" t="str">
        <v>Ballabgarh</v>
      </c>
      <c r="J3" t="str">
        <v>NINJA</v>
      </c>
      <c r="L3" t="str">
        <f ca="1"/>
        <v>Sarai</v>
      </c>
      <c r="M3" t="str">
        <f ca="1"/>
        <v>FAN</v>
      </c>
    </row>
    <row r="4" spans="1:13" x14ac:dyDescent="0.3">
      <c r="A4" s="2">
        <v>2022</v>
      </c>
      <c r="B4" s="2" t="s">
        <v>5</v>
      </c>
      <c r="C4" s="3" t="s">
        <v>9</v>
      </c>
      <c r="D4" s="2" t="s">
        <v>10</v>
      </c>
      <c r="E4" s="2">
        <v>9236</v>
      </c>
      <c r="H4" t="str">
        <v>UP</v>
      </c>
      <c r="I4" t="str">
        <v>Bata_chowk</v>
      </c>
      <c r="J4" t="str" cm="1">
        <f t="array" ref="J4">_xlfn._xlws.FILTER(D2:D28,C2:C28=I4)</f>
        <v>FAN</v>
      </c>
    </row>
    <row r="5" spans="1:13" x14ac:dyDescent="0.3">
      <c r="A5" s="2">
        <v>2022</v>
      </c>
      <c r="B5" s="2" t="s">
        <v>5</v>
      </c>
      <c r="C5" s="3" t="s">
        <v>11</v>
      </c>
      <c r="D5" s="2" t="s">
        <v>10</v>
      </c>
      <c r="E5" s="2">
        <v>8654</v>
      </c>
      <c r="H5" t="str">
        <v>MP</v>
      </c>
      <c r="I5" t="str">
        <v>Sarai</v>
      </c>
      <c r="J5" t="str" cm="1">
        <f t="array" ref="J5:J6">_xlfn._xlws.FILTER(D2:D28,C2:C28=I5)</f>
        <v>FAN</v>
      </c>
    </row>
    <row r="6" spans="1:13" x14ac:dyDescent="0.3">
      <c r="A6" s="2">
        <v>2024</v>
      </c>
      <c r="B6" s="2" t="s">
        <v>5</v>
      </c>
      <c r="C6" s="3" t="s">
        <v>11</v>
      </c>
      <c r="D6" s="2" t="s">
        <v>12</v>
      </c>
      <c r="E6" s="2">
        <v>25566</v>
      </c>
      <c r="I6" t="str">
        <v>Sarai</v>
      </c>
      <c r="J6" t="str">
        <v>T.V</v>
      </c>
    </row>
    <row r="7" spans="1:13" x14ac:dyDescent="0.3">
      <c r="A7" s="2">
        <v>2023</v>
      </c>
      <c r="B7" s="2" t="s">
        <v>13</v>
      </c>
      <c r="C7" s="3" t="s">
        <v>14</v>
      </c>
      <c r="D7" s="2" t="s">
        <v>15</v>
      </c>
      <c r="E7" s="2">
        <v>21771</v>
      </c>
      <c r="I7" t="e" cm="1">
        <f t="array" ref="I7">_xlfn._xlws.FILTER(C2:C28,States=H3)</f>
        <v>#NAME?</v>
      </c>
      <c r="J7" t="e" cm="1">
        <f t="array" ref="J7">_xlfn._xlws.FILTER(D2:D28,C2:C28=I7)</f>
        <v>#NAME?</v>
      </c>
    </row>
    <row r="8" spans="1:13" x14ac:dyDescent="0.3">
      <c r="A8" s="2">
        <v>2022</v>
      </c>
      <c r="B8" s="2" t="s">
        <v>13</v>
      </c>
      <c r="C8" s="3" t="s">
        <v>14</v>
      </c>
      <c r="D8" s="2" t="s">
        <v>7</v>
      </c>
      <c r="E8" s="2">
        <v>10031</v>
      </c>
    </row>
    <row r="9" spans="1:13" x14ac:dyDescent="0.3">
      <c r="A9" s="2">
        <v>2022</v>
      </c>
      <c r="B9" s="2" t="s">
        <v>13</v>
      </c>
      <c r="C9" s="3" t="s">
        <v>16</v>
      </c>
      <c r="D9" s="2" t="s">
        <v>17</v>
      </c>
      <c r="E9" s="2">
        <v>15577</v>
      </c>
      <c r="J9" t="e" cm="1" vm="1">
        <f t="array" ref="J9">_xlfn._xlws.FILTER(D2:D28,C2:C28=I9)</f>
        <v>#VALUE!</v>
      </c>
    </row>
    <row r="10" spans="1:13" x14ac:dyDescent="0.3">
      <c r="A10" s="2">
        <v>2024</v>
      </c>
      <c r="B10" s="2" t="s">
        <v>13</v>
      </c>
      <c r="C10" s="3" t="s">
        <v>16</v>
      </c>
      <c r="D10" s="2" t="s">
        <v>7</v>
      </c>
      <c r="E10" s="2">
        <v>26583</v>
      </c>
    </row>
    <row r="11" spans="1:13" x14ac:dyDescent="0.3">
      <c r="A11" s="2">
        <v>2023</v>
      </c>
      <c r="B11" s="2" t="s">
        <v>13</v>
      </c>
      <c r="C11" s="3" t="s">
        <v>16</v>
      </c>
      <c r="D11" s="2" t="s">
        <v>8</v>
      </c>
      <c r="E11" s="2">
        <v>23789</v>
      </c>
    </row>
    <row r="12" spans="1:13" x14ac:dyDescent="0.3">
      <c r="A12" s="2">
        <v>2022</v>
      </c>
      <c r="B12" s="2" t="s">
        <v>13</v>
      </c>
      <c r="C12" s="3" t="s">
        <v>18</v>
      </c>
      <c r="D12" s="2" t="s">
        <v>10</v>
      </c>
      <c r="E12" s="2">
        <v>17875</v>
      </c>
      <c r="J12" t="e" cm="1" vm="1">
        <f t="array" ref="J12">_xlfn._xlws.FILTER(D2:D28,C2:C28=I12)</f>
        <v>#VALUE!</v>
      </c>
    </row>
    <row r="13" spans="1:13" x14ac:dyDescent="0.3">
      <c r="A13" s="2">
        <v>2021</v>
      </c>
      <c r="B13" s="2" t="s">
        <v>13</v>
      </c>
      <c r="C13" s="3" t="s">
        <v>19</v>
      </c>
      <c r="D13" s="2" t="s">
        <v>10</v>
      </c>
      <c r="E13" s="2">
        <v>11991</v>
      </c>
      <c r="J13" t="e" cm="1" vm="1">
        <f t="array" ref="J13">_xlfn._xlws.FILTER($D$2:$D$28,$C$2:$C$28=I13)</f>
        <v>#VALUE!</v>
      </c>
    </row>
    <row r="14" spans="1:13" x14ac:dyDescent="0.3">
      <c r="A14" s="2">
        <v>2020</v>
      </c>
      <c r="B14" s="2" t="s">
        <v>13</v>
      </c>
      <c r="C14" s="3" t="s">
        <v>19</v>
      </c>
      <c r="D14" s="2" t="s">
        <v>12</v>
      </c>
      <c r="E14" s="2">
        <v>9166</v>
      </c>
    </row>
    <row r="15" spans="1:13" x14ac:dyDescent="0.3">
      <c r="A15" s="2">
        <v>2024</v>
      </c>
      <c r="B15" s="2" t="s">
        <v>13</v>
      </c>
      <c r="C15" s="3" t="s">
        <v>20</v>
      </c>
      <c r="D15" s="2" t="s">
        <v>15</v>
      </c>
      <c r="E15" s="2">
        <v>13753</v>
      </c>
      <c r="J15" t="e" cm="1" vm="1">
        <f t="array" ref="J15">_xlfn._xlws.FILTER(D2:D28,C2:C28=I15)</f>
        <v>#VALUE!</v>
      </c>
    </row>
    <row r="16" spans="1:13" x14ac:dyDescent="0.3">
      <c r="A16" s="2">
        <v>2021</v>
      </c>
      <c r="B16" s="2" t="s">
        <v>13</v>
      </c>
      <c r="C16" s="3" t="s">
        <v>20</v>
      </c>
      <c r="D16" s="2" t="s">
        <v>7</v>
      </c>
      <c r="E16" s="2">
        <v>19054</v>
      </c>
    </row>
    <row r="17" spans="1:10" x14ac:dyDescent="0.3">
      <c r="A17" s="2">
        <v>2020</v>
      </c>
      <c r="B17" s="2" t="s">
        <v>13</v>
      </c>
      <c r="C17" s="3" t="s">
        <v>21</v>
      </c>
      <c r="D17" s="2" t="s">
        <v>17</v>
      </c>
      <c r="E17" s="2">
        <v>20211</v>
      </c>
      <c r="J17" t="e" cm="1" vm="1">
        <f t="array" ref="J17">_xlfn._xlws.FILTER(D2:D28,C2:C28=I17)</f>
        <v>#VALUE!</v>
      </c>
    </row>
    <row r="18" spans="1:10" x14ac:dyDescent="0.3">
      <c r="A18" s="2">
        <v>2024</v>
      </c>
      <c r="B18" s="2" t="s">
        <v>22</v>
      </c>
      <c r="C18" s="3" t="s">
        <v>23</v>
      </c>
      <c r="D18" s="2" t="s">
        <v>7</v>
      </c>
      <c r="E18" s="2">
        <v>23083</v>
      </c>
    </row>
    <row r="19" spans="1:10" x14ac:dyDescent="0.3">
      <c r="A19" s="2">
        <v>2022</v>
      </c>
      <c r="B19" s="2" t="s">
        <v>22</v>
      </c>
      <c r="C19" s="3" t="s">
        <v>24</v>
      </c>
      <c r="D19" s="2" t="s">
        <v>8</v>
      </c>
      <c r="E19" s="2">
        <v>28646</v>
      </c>
    </row>
    <row r="20" spans="1:10" x14ac:dyDescent="0.3">
      <c r="A20" s="2">
        <v>2021</v>
      </c>
      <c r="B20" s="2" t="s">
        <v>22</v>
      </c>
      <c r="C20" s="3" t="s">
        <v>24</v>
      </c>
      <c r="D20" s="2" t="s">
        <v>10</v>
      </c>
      <c r="E20" s="2">
        <v>17168</v>
      </c>
    </row>
    <row r="21" spans="1:10" x14ac:dyDescent="0.3">
      <c r="A21" s="2">
        <v>2021</v>
      </c>
      <c r="B21" s="2" t="s">
        <v>22</v>
      </c>
      <c r="C21" s="3" t="s">
        <v>24</v>
      </c>
      <c r="D21" s="2" t="s">
        <v>10</v>
      </c>
      <c r="E21" s="2">
        <v>22219</v>
      </c>
    </row>
    <row r="22" spans="1:10" x14ac:dyDescent="0.3">
      <c r="A22" s="2">
        <v>2023</v>
      </c>
      <c r="B22" s="2" t="s">
        <v>22</v>
      </c>
      <c r="C22" s="3" t="s">
        <v>25</v>
      </c>
      <c r="D22" s="2" t="s">
        <v>12</v>
      </c>
      <c r="E22" s="2">
        <v>9051</v>
      </c>
    </row>
    <row r="23" spans="1:10" x14ac:dyDescent="0.3">
      <c r="A23" s="2">
        <v>2024</v>
      </c>
      <c r="B23" s="2" t="s">
        <v>22</v>
      </c>
      <c r="C23" s="3" t="s">
        <v>25</v>
      </c>
      <c r="D23" s="2" t="s">
        <v>15</v>
      </c>
      <c r="E23" s="2">
        <v>13605</v>
      </c>
    </row>
    <row r="24" spans="1:10" x14ac:dyDescent="0.3">
      <c r="A24" s="2">
        <v>2021</v>
      </c>
      <c r="B24" s="2" t="s">
        <v>22</v>
      </c>
      <c r="C24" s="3" t="s">
        <v>25</v>
      </c>
      <c r="D24" s="2" t="s">
        <v>7</v>
      </c>
      <c r="E24" s="2">
        <v>22208</v>
      </c>
    </row>
    <row r="25" spans="1:10" x14ac:dyDescent="0.3">
      <c r="A25" s="2">
        <v>2021</v>
      </c>
      <c r="B25" s="2" t="s">
        <v>26</v>
      </c>
      <c r="C25" s="3" t="s">
        <v>27</v>
      </c>
      <c r="D25" s="2" t="s">
        <v>17</v>
      </c>
      <c r="E25" s="2">
        <v>32187</v>
      </c>
    </row>
    <row r="26" spans="1:10" x14ac:dyDescent="0.3">
      <c r="A26" s="2">
        <v>2023</v>
      </c>
      <c r="B26" s="2" t="s">
        <v>26</v>
      </c>
      <c r="C26" s="3" t="s">
        <v>27</v>
      </c>
      <c r="D26" s="2" t="s">
        <v>7</v>
      </c>
      <c r="E26" s="2">
        <v>16361</v>
      </c>
    </row>
    <row r="27" spans="1:10" x14ac:dyDescent="0.3">
      <c r="A27" s="2">
        <v>2024</v>
      </c>
      <c r="B27" s="2" t="s">
        <v>26</v>
      </c>
      <c r="C27" s="3" t="s">
        <v>28</v>
      </c>
      <c r="D27" s="2" t="s">
        <v>8</v>
      </c>
      <c r="E27" s="2">
        <v>15831</v>
      </c>
    </row>
    <row r="28" spans="1:10" x14ac:dyDescent="0.3">
      <c r="A28" s="2">
        <v>2024</v>
      </c>
      <c r="B28" s="2" t="s">
        <v>26</v>
      </c>
      <c r="C28" s="3" t="s">
        <v>28</v>
      </c>
      <c r="D28" s="2" t="s">
        <v>10</v>
      </c>
      <c r="E28" s="2">
        <v>25264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5BE93-45A8-4B27-9E21-4B84A6682373}">
  <dimension ref="B2:AP306"/>
  <sheetViews>
    <sheetView zoomScale="75" zoomScaleNormal="75" workbookViewId="0">
      <selection activeCell="N3" sqref="N3"/>
    </sheetView>
  </sheetViews>
  <sheetFormatPr defaultRowHeight="14.4" x14ac:dyDescent="0.3"/>
  <cols>
    <col min="2" max="2" width="6.77734375" customWidth="1"/>
    <col min="3" max="3" width="10.33203125" bestFit="1" customWidth="1"/>
    <col min="4" max="4" width="9" bestFit="1" customWidth="1"/>
    <col min="5" max="5" width="10.21875" bestFit="1" customWidth="1"/>
    <col min="6" max="6" width="11.44140625" customWidth="1"/>
    <col min="7" max="7" width="9.6640625" customWidth="1"/>
    <col min="8" max="8" width="5.77734375" customWidth="1"/>
    <col min="9" max="9" width="15.109375" customWidth="1"/>
    <col min="13" max="13" width="9" bestFit="1" customWidth="1"/>
    <col min="14" max="14" width="10.21875" bestFit="1" customWidth="1"/>
    <col min="15" max="15" width="8.44140625" bestFit="1" customWidth="1"/>
    <col min="16" max="16" width="6.88671875" bestFit="1" customWidth="1"/>
    <col min="17" max="17" width="7.21875" bestFit="1" customWidth="1"/>
    <col min="18" max="18" width="5.6640625" bestFit="1" customWidth="1"/>
    <col min="19" max="19" width="8.109375" bestFit="1" customWidth="1"/>
    <col min="20" max="20" width="7" bestFit="1" customWidth="1"/>
    <col min="21" max="21" width="8" bestFit="1" customWidth="1"/>
    <col min="22" max="22" width="7.6640625" bestFit="1" customWidth="1"/>
    <col min="23" max="23" width="9" bestFit="1" customWidth="1"/>
    <col min="24" max="26" width="8.109375" bestFit="1" customWidth="1"/>
    <col min="27" max="27" width="7.109375" bestFit="1" customWidth="1"/>
    <col min="28" max="28" width="9.109375" bestFit="1" customWidth="1"/>
    <col min="30" max="30" width="9.5546875" bestFit="1" customWidth="1"/>
    <col min="31" max="31" width="6.109375" bestFit="1" customWidth="1"/>
    <col min="32" max="32" width="6.5546875" bestFit="1" customWidth="1"/>
    <col min="33" max="33" width="5" bestFit="1" customWidth="1"/>
    <col min="34" max="34" width="5.77734375" bestFit="1" customWidth="1"/>
    <col min="35" max="35" width="5.5546875" bestFit="1" customWidth="1"/>
    <col min="36" max="36" width="4.5546875" bestFit="1" customWidth="1"/>
    <col min="37" max="37" width="7.6640625" bestFit="1" customWidth="1"/>
    <col min="38" max="38" width="7" bestFit="1" customWidth="1"/>
    <col min="39" max="39" width="7.109375" bestFit="1" customWidth="1"/>
    <col min="40" max="40" width="7.88671875" bestFit="1" customWidth="1"/>
    <col min="41" max="41" width="6.5546875" bestFit="1" customWidth="1"/>
    <col min="42" max="42" width="10.21875" bestFit="1" customWidth="1"/>
  </cols>
  <sheetData>
    <row r="2" spans="2:42" x14ac:dyDescent="0.3">
      <c r="B2" s="9" t="s">
        <v>32</v>
      </c>
      <c r="C2" s="9" t="s">
        <v>33</v>
      </c>
      <c r="D2" s="9" t="s">
        <v>1</v>
      </c>
      <c r="E2" s="9" t="s">
        <v>2</v>
      </c>
      <c r="F2" s="9" t="s">
        <v>34</v>
      </c>
      <c r="G2" s="9" t="s">
        <v>3</v>
      </c>
      <c r="H2" s="9" t="s">
        <v>35</v>
      </c>
      <c r="I2" s="9" t="s">
        <v>36</v>
      </c>
      <c r="J2" s="9" t="s">
        <v>72</v>
      </c>
      <c r="O2" s="5" t="s">
        <v>14</v>
      </c>
      <c r="P2" s="5" t="s">
        <v>16</v>
      </c>
      <c r="Q2" s="5" t="s">
        <v>39</v>
      </c>
      <c r="R2" s="5" t="s">
        <v>40</v>
      </c>
      <c r="S2" s="5" t="s">
        <v>41</v>
      </c>
      <c r="T2" s="5" t="s">
        <v>21</v>
      </c>
      <c r="U2" s="5" t="s">
        <v>42</v>
      </c>
      <c r="V2" s="5" t="s">
        <v>24</v>
      </c>
      <c r="W2" s="5" t="s">
        <v>43</v>
      </c>
      <c r="X2" s="5" t="s">
        <v>23</v>
      </c>
      <c r="Y2" s="5" t="s">
        <v>44</v>
      </c>
      <c r="Z2" s="5" t="s">
        <v>11</v>
      </c>
      <c r="AA2" s="5" t="s">
        <v>45</v>
      </c>
      <c r="AB2" s="5" t="s">
        <v>46</v>
      </c>
      <c r="AC2" s="5" t="s">
        <v>47</v>
      </c>
      <c r="AD2" s="5" t="s">
        <v>6</v>
      </c>
      <c r="AE2" s="5" t="s">
        <v>28</v>
      </c>
      <c r="AF2" s="5" t="s">
        <v>27</v>
      </c>
      <c r="AG2" s="5" t="s">
        <v>48</v>
      </c>
      <c r="AH2" s="5" t="s">
        <v>49</v>
      </c>
      <c r="AI2" s="5" t="s">
        <v>50</v>
      </c>
      <c r="AJ2" s="5" t="s">
        <v>51</v>
      </c>
      <c r="AK2" s="5" t="s">
        <v>52</v>
      </c>
      <c r="AL2" s="5" t="s">
        <v>53</v>
      </c>
      <c r="AM2" s="5" t="s">
        <v>54</v>
      </c>
      <c r="AN2" s="5" t="s">
        <v>55</v>
      </c>
      <c r="AO2" s="5" t="s">
        <v>56</v>
      </c>
      <c r="AP2" s="5" t="s">
        <v>57</v>
      </c>
    </row>
    <row r="3" spans="2:42" x14ac:dyDescent="0.3">
      <c r="B3" s="6">
        <v>1</v>
      </c>
      <c r="C3" s="7">
        <v>43864</v>
      </c>
      <c r="D3" s="6" t="s">
        <v>13</v>
      </c>
      <c r="E3" s="6" t="s">
        <v>14</v>
      </c>
      <c r="F3" s="6" t="s">
        <v>58</v>
      </c>
      <c r="G3" s="6" t="s">
        <v>63</v>
      </c>
      <c r="H3" s="6">
        <v>5</v>
      </c>
      <c r="I3" s="6">
        <v>579</v>
      </c>
      <c r="J3" s="12">
        <f>Table1[[#This Row],[Qty]]*Table1[[#This Row],[Sales_Amount]]</f>
        <v>2895</v>
      </c>
      <c r="N3" t="s">
        <v>14</v>
      </c>
      <c r="O3" s="3" t="str" cm="1">
        <f t="array" ref="O3:O7">_xlfn.UNIQUE(_xlfn._xlws.FILTER(F3:F306,E3:E306=N3))</f>
        <v>Jassi</v>
      </c>
      <c r="P3" s="3" t="str" cm="1">
        <f t="array" ref="P3:P6">_xlfn.UNIQUE(_xlfn._xlws.FILTER($F$3:$F$306,$E$3:$E$306=P$2))</f>
        <v>Rajiv</v>
      </c>
      <c r="Q3" s="3" t="str" cm="1">
        <f t="array" ref="Q3:Q6">_xlfn.UNIQUE(_xlfn._xlws.FILTER($F$3:$F$306,$E$3:$E$306=Q$2))</f>
        <v>Jassi</v>
      </c>
      <c r="R3" s="3" t="str" cm="1">
        <f t="array" ref="R3:R6">_xlfn.UNIQUE(_xlfn._xlws.FILTER($F$3:$F$306,$E$3:$E$306=R$2))</f>
        <v>Aman</v>
      </c>
      <c r="S3" s="3" t="str" cm="1">
        <f t="array" ref="S3:S5">_xlfn.UNIQUE(_xlfn._xlws.FILTER($F$3:$F$306,$E$3:$E$306=S$2))</f>
        <v>Jassi</v>
      </c>
      <c r="T3" s="3" t="str" cm="1">
        <f t="array" ref="T3:T7">_xlfn.UNIQUE(_xlfn._xlws.FILTER($F$3:$F$306,$E$3:$E$306=T$2))</f>
        <v>Aman</v>
      </c>
      <c r="U3" s="3" t="str" cm="1">
        <f t="array" ref="U3:U7">_xlfn.UNIQUE(_xlfn._xlws.FILTER($F$3:$F$306,$E$3:$E$306=U$2))</f>
        <v>Jassi</v>
      </c>
      <c r="V3" s="3" t="str" cm="1">
        <f t="array" ref="V3:V7">_xlfn.UNIQUE(_xlfn._xlws.FILTER($F$3:$F$306,$E$3:$E$306=V$2))</f>
        <v>Aman</v>
      </c>
      <c r="W3" s="3" t="str" cm="1">
        <f t="array" ref="W3:W7">_xlfn.UNIQUE(_xlfn._xlws.FILTER($F$3:$F$306,$E$3:$E$306=W$2))</f>
        <v>Rajiv</v>
      </c>
      <c r="X3" s="3" t="str" cm="1">
        <f t="array" ref="X3:X7">_xlfn.UNIQUE(_xlfn._xlws.FILTER($F$3:$F$306,$E$3:$E$306=X$2))</f>
        <v>Shweta</v>
      </c>
      <c r="Y3" s="3" t="str" cm="1">
        <f t="array" ref="Y3:Y7">_xlfn.UNIQUE(_xlfn._xlws.FILTER($F$3:$F$306,$E$3:$E$306=Y$2))</f>
        <v>Rajiv</v>
      </c>
      <c r="Z3" s="3" t="str" cm="1">
        <f t="array" ref="Z3:Z7">_xlfn.UNIQUE(_xlfn._xlws.FILTER($F$3:$F$306,$E$3:$E$306=Z$2))</f>
        <v>Rajiv</v>
      </c>
      <c r="AA3" s="3" t="str" cm="1">
        <f t="array" ref="AA3:AA5">_xlfn.UNIQUE(_xlfn._xlws.FILTER($F$3:$F$306,$E$3:$E$306=AA$2))</f>
        <v>Jassi</v>
      </c>
      <c r="AB3" s="3" t="str" cm="1">
        <f t="array" ref="AB3:AB7">_xlfn.UNIQUE(_xlfn._xlws.FILTER($F$3:$F$306,$E$3:$E$306=AB$2))</f>
        <v>Aman</v>
      </c>
      <c r="AC3" s="3" t="str" cm="1">
        <f t="array" ref="AC3:AC7">_xlfn.UNIQUE(_xlfn._xlws.FILTER($F$3:$F$306,$E$3:$E$306=AC$2))</f>
        <v>Jassi</v>
      </c>
      <c r="AD3" s="3" t="str" cm="1">
        <f t="array" ref="AD3:AD6">_xlfn.UNIQUE(_xlfn._xlws.FILTER($F$3:$F$306,$E$3:$E$306=AD$2))</f>
        <v>Rajiv</v>
      </c>
      <c r="AE3" s="3" t="str" cm="1">
        <f t="array" ref="AE3:AE7">_xlfn.UNIQUE(_xlfn._xlws.FILTER($F$3:$F$306,$E$3:$E$306=AE$2))</f>
        <v>Jassi</v>
      </c>
      <c r="AF3" s="3" t="str" cm="1">
        <f t="array" ref="AF3:AF7">_xlfn.UNIQUE(_xlfn._xlws.FILTER($F$3:$F$306,$E$3:$E$306=AF$2))</f>
        <v>Aman</v>
      </c>
      <c r="AG3" s="3" t="str" cm="1">
        <f t="array" ref="AG3:AG7">_xlfn.UNIQUE(_xlfn._xlws.FILTER($F$3:$F$306,$E$3:$E$306=AG$2))</f>
        <v>Rajiv</v>
      </c>
      <c r="AH3" s="3" t="str" cm="1">
        <f t="array" ref="AH3:AH7">_xlfn.UNIQUE(_xlfn._xlws.FILTER($F$3:$F$306,$E$3:$E$306=AH$2))</f>
        <v>Rajiv</v>
      </c>
      <c r="AI3" s="3" t="str" cm="1">
        <f t="array" ref="AI3:AI7">_xlfn.UNIQUE(_xlfn._xlws.FILTER($F$3:$F$306,$E$3:$E$306=AI$2))</f>
        <v>Jassi</v>
      </c>
      <c r="AJ3" s="3" t="str" cm="1">
        <f t="array" ref="AJ3:AJ7">_xlfn.UNIQUE(_xlfn._xlws.FILTER($F$3:$F$306,$E$3:$E$306=AJ$2))</f>
        <v>Aman</v>
      </c>
      <c r="AK3" s="3" t="str" cm="1">
        <f t="array" ref="AK3:AK7">_xlfn.UNIQUE(_xlfn._xlws.FILTER($F$3:$F$306,$E$3:$E$306=AK$2))</f>
        <v>Sahil</v>
      </c>
      <c r="AL3" s="3" t="str" cm="1">
        <f t="array" ref="AL3:AL7">_xlfn.UNIQUE(_xlfn._xlws.FILTER($F$3:$F$306,$E$3:$E$306=AL$2))</f>
        <v>Jassi</v>
      </c>
      <c r="AM3" s="3" t="str" cm="1">
        <f t="array" ref="AM3:AM6">_xlfn.UNIQUE(_xlfn._xlws.FILTER($F$3:$F$306,$E$3:$E$306=AM$2))</f>
        <v>Shweta</v>
      </c>
      <c r="AN3" s="3" t="str" cm="1">
        <f t="array" ref="AN3:AN5">_xlfn.UNIQUE(_xlfn._xlws.FILTER($F$3:$F$306,$E$3:$E$306=AN$2))</f>
        <v>Jassi</v>
      </c>
      <c r="AO3" s="3" t="str" cm="1">
        <f t="array" ref="AO3:AO4">_xlfn.UNIQUE(_xlfn._xlws.FILTER($F$3:$F$306,$E$3:$E$306=AO$2))</f>
        <v>Rajiv</v>
      </c>
      <c r="AP3" s="3" t="str" cm="1">
        <f t="array" ref="AP3:AP5">_xlfn.UNIQUE(_xlfn._xlws.FILTER($F$3:$F$306,$E$3:$E$306=AP$2))</f>
        <v>Jassi</v>
      </c>
    </row>
    <row r="4" spans="2:42" x14ac:dyDescent="0.3">
      <c r="B4" s="6">
        <v>2</v>
      </c>
      <c r="C4" s="7">
        <v>43865</v>
      </c>
      <c r="D4" s="6" t="s">
        <v>13</v>
      </c>
      <c r="E4" s="6" t="s">
        <v>16</v>
      </c>
      <c r="F4" s="6" t="s">
        <v>59</v>
      </c>
      <c r="G4" s="6" t="s">
        <v>63</v>
      </c>
      <c r="H4" s="6">
        <v>8</v>
      </c>
      <c r="I4" s="6">
        <v>913</v>
      </c>
      <c r="J4" s="6">
        <f>Table1[[#This Row],[Qty]]*Table1[[#This Row],[Sales_Amount]]</f>
        <v>7304</v>
      </c>
      <c r="N4" t="s">
        <v>16</v>
      </c>
      <c r="O4" s="3" t="str">
        <v>Sahil</v>
      </c>
      <c r="P4" s="3" t="str">
        <v>Shweta</v>
      </c>
      <c r="Q4" s="3" t="str">
        <v>Rajiv</v>
      </c>
      <c r="R4" s="3" t="str">
        <v>Rajiv</v>
      </c>
      <c r="S4" s="3" t="str">
        <v>Aman</v>
      </c>
      <c r="T4" s="3" t="str">
        <v>Sahil</v>
      </c>
      <c r="U4" s="3" t="str">
        <v>Aman</v>
      </c>
      <c r="V4" s="3" t="str">
        <v>Jassi</v>
      </c>
      <c r="W4" s="3" t="str">
        <v>Jassi</v>
      </c>
      <c r="X4" s="3" t="str">
        <v>Aman</v>
      </c>
      <c r="Y4" s="3" t="str">
        <v>Shweta</v>
      </c>
      <c r="Z4" s="3" t="str">
        <v>Sahil</v>
      </c>
      <c r="AA4" s="3" t="str">
        <v>Rajiv</v>
      </c>
      <c r="AB4" s="3" t="str">
        <v>Rajiv</v>
      </c>
      <c r="AC4" s="3" t="str">
        <v>Aman</v>
      </c>
      <c r="AD4" s="3" t="str">
        <v>Jassi</v>
      </c>
      <c r="AE4" s="3" t="str">
        <v>Shweta</v>
      </c>
      <c r="AF4" s="3" t="str">
        <v>Rajiv</v>
      </c>
      <c r="AG4" s="3" t="str">
        <v>Jassi</v>
      </c>
      <c r="AH4" s="3" t="str">
        <v>Aman</v>
      </c>
      <c r="AI4" s="3" t="str">
        <v>Rajiv</v>
      </c>
      <c r="AJ4" s="3" t="str">
        <v>Shweta</v>
      </c>
      <c r="AK4" s="3" t="str">
        <v>Jassi</v>
      </c>
      <c r="AL4" s="3" t="str">
        <v>Rajiv</v>
      </c>
      <c r="AM4" s="3" t="str">
        <v>Aman</v>
      </c>
      <c r="AN4" s="3" t="str">
        <v>Sahil</v>
      </c>
      <c r="AO4" s="3" t="str">
        <v>Jassi</v>
      </c>
      <c r="AP4" s="3" t="str">
        <v>Aman</v>
      </c>
    </row>
    <row r="5" spans="2:42" x14ac:dyDescent="0.3">
      <c r="B5" s="6">
        <v>3</v>
      </c>
      <c r="C5" s="7">
        <v>43866</v>
      </c>
      <c r="D5" s="6" t="s">
        <v>13</v>
      </c>
      <c r="E5" s="6" t="s">
        <v>39</v>
      </c>
      <c r="F5" s="6" t="s">
        <v>58</v>
      </c>
      <c r="G5" s="6" t="s">
        <v>12</v>
      </c>
      <c r="H5" s="6">
        <v>8</v>
      </c>
      <c r="I5" s="6">
        <v>21793</v>
      </c>
      <c r="J5" s="6">
        <f>Table1[[#This Row],[Qty]]*Table1[[#This Row],[Sales_Amount]]</f>
        <v>174344</v>
      </c>
      <c r="N5" t="s">
        <v>39</v>
      </c>
      <c r="O5" s="3" t="str">
        <v>Rajiv</v>
      </c>
      <c r="P5" s="3" t="str">
        <v>Aman</v>
      </c>
      <c r="Q5" s="3" t="str">
        <v>Aman</v>
      </c>
      <c r="R5" s="3" t="str">
        <v>Shweta</v>
      </c>
      <c r="S5" s="3" t="str">
        <v>Rajiv</v>
      </c>
      <c r="T5" s="3" t="str">
        <v>Jassi</v>
      </c>
      <c r="U5" s="3" t="str">
        <v>Rajiv</v>
      </c>
      <c r="V5" s="3" t="str">
        <v>Sahil</v>
      </c>
      <c r="W5" s="3" t="str">
        <v>Aman</v>
      </c>
      <c r="X5" s="3" t="str">
        <v>Sahil</v>
      </c>
      <c r="Y5" s="3" t="str">
        <v>Aman</v>
      </c>
      <c r="Z5" s="3" t="str">
        <v>Shweta</v>
      </c>
      <c r="AA5" s="3" t="str">
        <v>Aman</v>
      </c>
      <c r="AB5" s="3" t="str">
        <v>Sahil</v>
      </c>
      <c r="AC5" s="3" t="str">
        <v>Rajiv</v>
      </c>
      <c r="AD5" s="3" t="str">
        <v>Aman</v>
      </c>
      <c r="AE5" s="3" t="str">
        <v>Aman</v>
      </c>
      <c r="AF5" s="3" t="str">
        <v>Jassi</v>
      </c>
      <c r="AG5" s="3" t="str">
        <v>Aman</v>
      </c>
      <c r="AH5" s="3" t="str">
        <v>Jassi</v>
      </c>
      <c r="AI5" s="3" t="str">
        <v>Aman</v>
      </c>
      <c r="AJ5" s="3" t="str">
        <v>Sahil</v>
      </c>
      <c r="AK5" s="3" t="str">
        <v>Rajiv</v>
      </c>
      <c r="AL5" s="3" t="str">
        <v>Aman</v>
      </c>
      <c r="AM5" s="3" t="str">
        <v>Rajiv</v>
      </c>
      <c r="AN5" s="3" t="str">
        <v>Shweta</v>
      </c>
      <c r="AO5" s="3"/>
      <c r="AP5" s="3" t="str">
        <v>Rajiv</v>
      </c>
    </row>
    <row r="6" spans="2:42" x14ac:dyDescent="0.3">
      <c r="B6" s="6">
        <v>4</v>
      </c>
      <c r="C6" s="7">
        <v>43867</v>
      </c>
      <c r="D6" s="6" t="s">
        <v>13</v>
      </c>
      <c r="E6" s="6" t="s">
        <v>40</v>
      </c>
      <c r="F6" s="6" t="s">
        <v>60</v>
      </c>
      <c r="G6" s="6" t="s">
        <v>64</v>
      </c>
      <c r="H6" s="6">
        <v>13</v>
      </c>
      <c r="I6" s="6">
        <v>2409</v>
      </c>
      <c r="J6" s="6">
        <f>Table1[[#This Row],[Qty]]*Table1[[#This Row],[Sales_Amount]]</f>
        <v>31317</v>
      </c>
      <c r="N6" t="s">
        <v>40</v>
      </c>
      <c r="O6" s="3" t="str">
        <v>Aman</v>
      </c>
      <c r="P6" s="3" t="str">
        <v>Jassi</v>
      </c>
      <c r="Q6" s="3" t="str">
        <v>Sahil</v>
      </c>
      <c r="R6" s="3" t="str">
        <v>Jassi</v>
      </c>
      <c r="S6" s="3"/>
      <c r="T6" s="3" t="str">
        <v>Rajiv</v>
      </c>
      <c r="U6" s="3" t="str">
        <v>Shweta</v>
      </c>
      <c r="V6" s="3" t="str">
        <v>Rajiv</v>
      </c>
      <c r="W6" s="3" t="str">
        <v>Shweta</v>
      </c>
      <c r="X6" s="3" t="str">
        <v>Jassi</v>
      </c>
      <c r="Y6" s="3" t="str">
        <v>Sahil</v>
      </c>
      <c r="Z6" s="3" t="str">
        <v>Jassi</v>
      </c>
      <c r="AA6" s="3"/>
      <c r="AB6" s="3" t="str">
        <v>Shweta</v>
      </c>
      <c r="AC6" s="3" t="str">
        <v>Shweta</v>
      </c>
      <c r="AD6" s="3" t="str">
        <v>Shweta</v>
      </c>
      <c r="AE6" s="3" t="str">
        <v>Sahil</v>
      </c>
      <c r="AF6" s="3" t="str">
        <v>Sahil</v>
      </c>
      <c r="AG6" s="3" t="str">
        <v>Sahil</v>
      </c>
      <c r="AH6" s="3" t="str">
        <v>Shweta</v>
      </c>
      <c r="AI6" s="3" t="str">
        <v>Shweta</v>
      </c>
      <c r="AJ6" s="3" t="str">
        <v>Jassi</v>
      </c>
      <c r="AK6" s="3" t="str">
        <v>Aman</v>
      </c>
      <c r="AL6" s="3" t="str">
        <v>Shweta</v>
      </c>
      <c r="AM6" s="3" t="str">
        <v>Jassi</v>
      </c>
      <c r="AN6" s="3"/>
      <c r="AO6" s="3"/>
      <c r="AP6" s="3"/>
    </row>
    <row r="7" spans="2:42" x14ac:dyDescent="0.3">
      <c r="B7" s="6">
        <v>5</v>
      </c>
      <c r="C7" s="7">
        <v>43868</v>
      </c>
      <c r="D7" s="6" t="s">
        <v>13</v>
      </c>
      <c r="E7" s="6" t="s">
        <v>14</v>
      </c>
      <c r="F7" s="6" t="s">
        <v>61</v>
      </c>
      <c r="G7" s="6" t="s">
        <v>63</v>
      </c>
      <c r="H7" s="6">
        <v>8</v>
      </c>
      <c r="I7" s="6">
        <v>1476</v>
      </c>
      <c r="J7" s="6">
        <f>Table1[[#This Row],[Qty]]*Table1[[#This Row],[Sales_Amount]]</f>
        <v>11808</v>
      </c>
      <c r="N7" t="s">
        <v>41</v>
      </c>
      <c r="O7" s="3" t="str">
        <v>Shweta</v>
      </c>
      <c r="P7" s="3"/>
      <c r="Q7" s="3"/>
      <c r="R7" s="3"/>
      <c r="S7" s="3"/>
      <c r="T7" s="3" t="str">
        <v>Shweta</v>
      </c>
      <c r="U7" s="3" t="str">
        <v>Sahil</v>
      </c>
      <c r="V7" s="3" t="str">
        <v>Shweta</v>
      </c>
      <c r="W7" s="3" t="str">
        <v>Sahil</v>
      </c>
      <c r="X7" s="3" t="str">
        <v>Rajiv</v>
      </c>
      <c r="Y7" s="3" t="str">
        <v>Jassi</v>
      </c>
      <c r="Z7" s="3" t="str">
        <v>Aman</v>
      </c>
      <c r="AA7" s="3"/>
      <c r="AB7" s="3" t="str">
        <v>Jassi</v>
      </c>
      <c r="AC7" s="3" t="str">
        <v>Sahil</v>
      </c>
      <c r="AD7" s="3"/>
      <c r="AE7" s="3" t="str">
        <v>Rajiv</v>
      </c>
      <c r="AF7" s="3" t="str">
        <v>Shweta</v>
      </c>
      <c r="AG7" s="3" t="str">
        <v>Shweta</v>
      </c>
      <c r="AH7" s="3" t="str">
        <v>Sahil</v>
      </c>
      <c r="AI7" s="3" t="str">
        <v>Sahil</v>
      </c>
      <c r="AJ7" s="3" t="str">
        <v>Rajiv</v>
      </c>
      <c r="AK7" s="3" t="str">
        <v>Shweta</v>
      </c>
      <c r="AL7" s="3" t="str">
        <v>Sahil</v>
      </c>
      <c r="AM7" s="3"/>
      <c r="AN7" s="3"/>
      <c r="AO7" s="3"/>
      <c r="AP7" s="3"/>
    </row>
    <row r="8" spans="2:42" x14ac:dyDescent="0.3">
      <c r="B8" s="6">
        <v>6</v>
      </c>
      <c r="C8" s="7">
        <v>43869</v>
      </c>
      <c r="D8" s="6" t="s">
        <v>13</v>
      </c>
      <c r="E8" s="6" t="s">
        <v>41</v>
      </c>
      <c r="F8" s="6" t="s">
        <v>58</v>
      </c>
      <c r="G8" s="6" t="s">
        <v>64</v>
      </c>
      <c r="H8" s="6">
        <v>10</v>
      </c>
      <c r="I8" s="6">
        <v>708</v>
      </c>
      <c r="J8" s="6">
        <f>Table1[[#This Row],[Qty]]*Table1[[#This Row],[Sales_Amount]]</f>
        <v>7080</v>
      </c>
      <c r="N8" t="s">
        <v>21</v>
      </c>
    </row>
    <row r="9" spans="2:42" x14ac:dyDescent="0.3">
      <c r="B9" s="6">
        <v>7</v>
      </c>
      <c r="C9" s="7">
        <v>43870</v>
      </c>
      <c r="D9" s="6" t="s">
        <v>13</v>
      </c>
      <c r="E9" s="6" t="s">
        <v>21</v>
      </c>
      <c r="F9" s="6" t="s">
        <v>60</v>
      </c>
      <c r="G9" s="6" t="s">
        <v>65</v>
      </c>
      <c r="H9" s="6">
        <v>12</v>
      </c>
      <c r="I9" s="6">
        <v>36579</v>
      </c>
      <c r="J9" s="6">
        <f>Table1[[#This Row],[Qty]]*Table1[[#This Row],[Sales_Amount]]</f>
        <v>438948</v>
      </c>
      <c r="N9" t="s">
        <v>42</v>
      </c>
    </row>
    <row r="10" spans="2:42" x14ac:dyDescent="0.3">
      <c r="B10" s="6">
        <v>8</v>
      </c>
      <c r="C10" s="7">
        <v>43871</v>
      </c>
      <c r="D10" s="6" t="s">
        <v>13</v>
      </c>
      <c r="E10" s="6" t="s">
        <v>14</v>
      </c>
      <c r="F10" s="6" t="s">
        <v>59</v>
      </c>
      <c r="G10" s="6" t="s">
        <v>66</v>
      </c>
      <c r="H10" s="6">
        <v>15</v>
      </c>
      <c r="I10" s="6">
        <v>23670</v>
      </c>
      <c r="J10" s="6">
        <f>Table1[[#This Row],[Qty]]*Table1[[#This Row],[Sales_Amount]]</f>
        <v>355050</v>
      </c>
      <c r="N10" t="s">
        <v>24</v>
      </c>
    </row>
    <row r="11" spans="2:42" x14ac:dyDescent="0.3">
      <c r="B11" s="6">
        <v>9</v>
      </c>
      <c r="C11" s="7">
        <v>43872</v>
      </c>
      <c r="D11" s="6" t="s">
        <v>13</v>
      </c>
      <c r="E11" s="6" t="s">
        <v>16</v>
      </c>
      <c r="F11" s="6" t="s">
        <v>62</v>
      </c>
      <c r="G11" s="6" t="s">
        <v>63</v>
      </c>
      <c r="H11" s="6">
        <v>14</v>
      </c>
      <c r="I11" s="6">
        <v>1818</v>
      </c>
      <c r="J11" s="6">
        <f>Table1[[#This Row],[Qty]]*Table1[[#This Row],[Sales_Amount]]</f>
        <v>25452</v>
      </c>
      <c r="N11" t="s">
        <v>43</v>
      </c>
    </row>
    <row r="12" spans="2:42" x14ac:dyDescent="0.3">
      <c r="B12" s="6">
        <v>10</v>
      </c>
      <c r="C12" s="7">
        <v>43873</v>
      </c>
      <c r="D12" s="6" t="s">
        <v>13</v>
      </c>
      <c r="E12" s="6" t="s">
        <v>39</v>
      </c>
      <c r="F12" s="6" t="s">
        <v>58</v>
      </c>
      <c r="G12" s="6" t="s">
        <v>63</v>
      </c>
      <c r="H12" s="6">
        <v>13</v>
      </c>
      <c r="I12" s="6">
        <v>1673</v>
      </c>
      <c r="J12" s="6">
        <f>Table1[[#This Row],[Qty]]*Table1[[#This Row],[Sales_Amount]]</f>
        <v>21749</v>
      </c>
      <c r="K12" t="str" cm="1">
        <f t="array" ref="K12:K17">_xlfn.UNIQUE(Table1[State])</f>
        <v>Delhi</v>
      </c>
      <c r="N12" t="s">
        <v>23</v>
      </c>
      <c r="S12" t="e" cm="1" vm="2">
        <f t="array" aca="1" ref="S12" ca="1">_xlfn.UNIQUE(_xlfn._xlws.FILTER(E3:E306,State="UP"))</f>
        <v>#VALUE!</v>
      </c>
      <c r="AB12" t="str" cm="1">
        <f t="array" aca="1" ref="AB12:AB21" ca="1">_xlfn.UNIQUE(OFFSET(E3,MATCH(D3,D:D,0)-1,0,COUNTIF(D:D,D3)*1))</f>
        <v>Janpath</v>
      </c>
    </row>
    <row r="13" spans="2:42" x14ac:dyDescent="0.3">
      <c r="B13" s="6">
        <v>11</v>
      </c>
      <c r="C13" s="7">
        <v>43874</v>
      </c>
      <c r="D13" s="6" t="s">
        <v>13</v>
      </c>
      <c r="E13" s="6" t="s">
        <v>40</v>
      </c>
      <c r="F13" s="6" t="s">
        <v>59</v>
      </c>
      <c r="G13" s="6" t="s">
        <v>12</v>
      </c>
      <c r="H13" s="6">
        <v>9</v>
      </c>
      <c r="I13" s="6">
        <v>18252</v>
      </c>
      <c r="J13" s="6">
        <f>Table1[[#This Row],[Qty]]*Table1[[#This Row],[Sales_Amount]]</f>
        <v>164268</v>
      </c>
      <c r="K13" t="str">
        <v>UP</v>
      </c>
      <c r="L13" t="s">
        <v>71</v>
      </c>
      <c r="N13" t="s">
        <v>44</v>
      </c>
      <c r="S13" t="str" cm="1">
        <f t="array" ref="S13:S55">_xlfn._xlws.FILTER(E3:E306,State="Delhi")</f>
        <v>Badarpur</v>
      </c>
      <c r="AB13" t="str">
        <f ca="1"/>
        <v>Jamia</v>
      </c>
    </row>
    <row r="14" spans="2:42" x14ac:dyDescent="0.3">
      <c r="B14" s="6">
        <v>12</v>
      </c>
      <c r="C14" s="7">
        <v>43875</v>
      </c>
      <c r="D14" s="6" t="s">
        <v>13</v>
      </c>
      <c r="E14" s="6" t="s">
        <v>14</v>
      </c>
      <c r="F14" s="6" t="s">
        <v>58</v>
      </c>
      <c r="G14" s="6" t="s">
        <v>64</v>
      </c>
      <c r="H14" s="6">
        <v>10</v>
      </c>
      <c r="I14" s="6">
        <v>868</v>
      </c>
      <c r="J14" s="6">
        <f>Table1[[#This Row],[Qty]]*Table1[[#This Row],[Sales_Amount]]</f>
        <v>8680</v>
      </c>
      <c r="K14" t="str">
        <v>Haryana</v>
      </c>
      <c r="N14" t="s">
        <v>11</v>
      </c>
      <c r="S14" t="str">
        <v>CP</v>
      </c>
      <c r="AB14" t="str">
        <f ca="1"/>
        <v>Badarpur</v>
      </c>
    </row>
    <row r="15" spans="2:42" x14ac:dyDescent="0.3">
      <c r="B15" s="6">
        <v>13</v>
      </c>
      <c r="C15" s="7">
        <v>43876</v>
      </c>
      <c r="D15" s="6" t="s">
        <v>13</v>
      </c>
      <c r="E15" s="6" t="s">
        <v>41</v>
      </c>
      <c r="F15" s="6" t="s">
        <v>60</v>
      </c>
      <c r="G15" s="6" t="s">
        <v>63</v>
      </c>
      <c r="H15" s="6">
        <v>9</v>
      </c>
      <c r="I15" s="6">
        <v>795</v>
      </c>
      <c r="J15" s="6">
        <f>Table1[[#This Row],[Qty]]*Table1[[#This Row],[Sales_Amount]]</f>
        <v>7155</v>
      </c>
      <c r="K15" t="str">
        <v>MP</v>
      </c>
      <c r="N15" t="s">
        <v>45</v>
      </c>
      <c r="S15" t="str">
        <v>Janpath</v>
      </c>
      <c r="AB15" t="str">
        <f ca="1"/>
        <v>Saket</v>
      </c>
    </row>
    <row r="16" spans="2:42" x14ac:dyDescent="0.3">
      <c r="B16" s="6">
        <v>14</v>
      </c>
      <c r="C16" s="7">
        <v>43877</v>
      </c>
      <c r="D16" s="6" t="s">
        <v>13</v>
      </c>
      <c r="E16" s="6" t="s">
        <v>21</v>
      </c>
      <c r="F16" s="6" t="s">
        <v>61</v>
      </c>
      <c r="G16" s="6" t="s">
        <v>64</v>
      </c>
      <c r="H16" s="6">
        <v>13</v>
      </c>
      <c r="I16" s="6">
        <v>1789</v>
      </c>
      <c r="J16" s="6">
        <f>Table1[[#This Row],[Qty]]*Table1[[#This Row],[Sales_Amount]]</f>
        <v>23257</v>
      </c>
      <c r="K16" t="str">
        <v>Rajasthan</v>
      </c>
      <c r="N16" t="s">
        <v>46</v>
      </c>
      <c r="S16" t="str">
        <v>Jamia</v>
      </c>
      <c r="V16" t="s">
        <v>22</v>
      </c>
      <c r="AB16" t="str">
        <f ca="1"/>
        <v>Sarojini</v>
      </c>
    </row>
    <row r="17" spans="2:40" x14ac:dyDescent="0.3">
      <c r="B17" s="6">
        <v>15</v>
      </c>
      <c r="C17" s="7">
        <v>43878</v>
      </c>
      <c r="D17" s="6" t="s">
        <v>13</v>
      </c>
      <c r="E17" s="6" t="s">
        <v>14</v>
      </c>
      <c r="F17" s="6" t="s">
        <v>58</v>
      </c>
      <c r="G17" s="6" t="s">
        <v>65</v>
      </c>
      <c r="H17" s="6">
        <v>12</v>
      </c>
      <c r="I17" s="6">
        <v>27763</v>
      </c>
      <c r="J17" s="6">
        <f>Table1[[#This Row],[Qty]]*Table1[[#This Row],[Sales_Amount]]</f>
        <v>333156</v>
      </c>
      <c r="K17" t="str">
        <v>Punjab</v>
      </c>
      <c r="N17" t="s">
        <v>47</v>
      </c>
      <c r="S17" t="str">
        <v>Badarpur</v>
      </c>
      <c r="AB17" t="str">
        <f ca="1"/>
        <v>CP</v>
      </c>
    </row>
    <row r="18" spans="2:40" x14ac:dyDescent="0.3">
      <c r="B18" s="6">
        <v>16</v>
      </c>
      <c r="C18" s="7">
        <v>43879</v>
      </c>
      <c r="D18" s="6" t="s">
        <v>13</v>
      </c>
      <c r="E18" s="6" t="s">
        <v>16</v>
      </c>
      <c r="F18" s="6" t="s">
        <v>60</v>
      </c>
      <c r="G18" s="6" t="s">
        <v>66</v>
      </c>
      <c r="H18" s="6">
        <v>14</v>
      </c>
      <c r="I18" s="6">
        <v>47606</v>
      </c>
      <c r="J18" s="6">
        <f>Table1[[#This Row],[Qty]]*Table1[[#This Row],[Sales_Amount]]</f>
        <v>666484</v>
      </c>
      <c r="N18" t="s">
        <v>6</v>
      </c>
      <c r="S18" t="str">
        <v>Saket</v>
      </c>
      <c r="AB18" t="str">
        <f ca="1"/>
        <v>Mirzapur</v>
      </c>
      <c r="AK18" t="s">
        <v>13</v>
      </c>
      <c r="AL18" t="s">
        <v>39</v>
      </c>
      <c r="AM18" t="s">
        <v>59</v>
      </c>
      <c r="AN18" t="s">
        <v>63</v>
      </c>
    </row>
    <row r="19" spans="2:40" x14ac:dyDescent="0.3">
      <c r="B19" s="6">
        <v>17</v>
      </c>
      <c r="C19" s="7">
        <v>43880</v>
      </c>
      <c r="D19" s="6" t="s">
        <v>13</v>
      </c>
      <c r="E19" s="6" t="s">
        <v>39</v>
      </c>
      <c r="F19" s="6" t="s">
        <v>59</v>
      </c>
      <c r="G19" s="6" t="s">
        <v>63</v>
      </c>
      <c r="H19" s="6">
        <v>14</v>
      </c>
      <c r="I19" s="6">
        <v>572</v>
      </c>
      <c r="J19" s="6">
        <f>Table1[[#This Row],[Qty]]*Table1[[#This Row],[Sales_Amount]]</f>
        <v>8008</v>
      </c>
      <c r="N19" t="s">
        <v>28</v>
      </c>
      <c r="S19" t="str">
        <v>Sarojini</v>
      </c>
      <c r="AB19" t="str">
        <f ca="1"/>
        <v>Ayodhya</v>
      </c>
    </row>
    <row r="20" spans="2:40" x14ac:dyDescent="0.3">
      <c r="B20" s="6">
        <v>18</v>
      </c>
      <c r="C20" s="7">
        <v>43881</v>
      </c>
      <c r="D20" s="6" t="s">
        <v>13</v>
      </c>
      <c r="E20" s="6" t="s">
        <v>40</v>
      </c>
      <c r="F20" s="6" t="s">
        <v>62</v>
      </c>
      <c r="G20" s="6" t="s">
        <v>63</v>
      </c>
      <c r="H20" s="6">
        <v>11</v>
      </c>
      <c r="I20" s="6">
        <v>983</v>
      </c>
      <c r="J20" s="6">
        <f>Table1[[#This Row],[Qty]]*Table1[[#This Row],[Sales_Amount]]</f>
        <v>10813</v>
      </c>
      <c r="N20" t="s">
        <v>27</v>
      </c>
      <c r="S20" t="str">
        <v>Badarpur</v>
      </c>
      <c r="Y20" t="str" cm="1">
        <f t="array" ref="Y20:Y27">_xlfn.UNIQUE(_xlfn._xlws.FILTER(Table1[District],State="Delhi"))</f>
        <v>Badarpur</v>
      </c>
      <c r="AB20" t="str">
        <f ca="1"/>
        <v>Azamgarh</v>
      </c>
      <c r="AD20" t="e" cm="1">
        <f t="array" ref="AD20">_xlfn._xlws.FILTER(E3:E306,Rajya="UP")</f>
        <v>#NAME?</v>
      </c>
    </row>
    <row r="21" spans="2:40" x14ac:dyDescent="0.3">
      <c r="B21" s="6">
        <v>19</v>
      </c>
      <c r="C21" s="7">
        <v>43882</v>
      </c>
      <c r="D21" s="6" t="s">
        <v>13</v>
      </c>
      <c r="E21" s="6" t="s">
        <v>14</v>
      </c>
      <c r="F21" s="6" t="s">
        <v>58</v>
      </c>
      <c r="G21" s="6" t="s">
        <v>12</v>
      </c>
      <c r="H21" s="6">
        <v>10</v>
      </c>
      <c r="I21" s="6">
        <v>16621</v>
      </c>
      <c r="J21" s="6">
        <f>Table1[[#This Row],[Qty]]*Table1[[#This Row],[Sales_Amount]]</f>
        <v>166210</v>
      </c>
      <c r="N21" t="s">
        <v>48</v>
      </c>
      <c r="S21" t="str">
        <v>CP</v>
      </c>
      <c r="Y21" t="str">
        <v>CP</v>
      </c>
      <c r="AB21" t="str">
        <f ca="1"/>
        <v>Agra</v>
      </c>
    </row>
    <row r="22" spans="2:40" x14ac:dyDescent="0.3">
      <c r="B22" s="6">
        <v>20</v>
      </c>
      <c r="C22" s="7">
        <v>43883</v>
      </c>
      <c r="D22" s="6" t="s">
        <v>13</v>
      </c>
      <c r="E22" s="6" t="s">
        <v>41</v>
      </c>
      <c r="F22" s="6" t="s">
        <v>59</v>
      </c>
      <c r="G22" s="6" t="s">
        <v>64</v>
      </c>
      <c r="H22" s="6">
        <v>5</v>
      </c>
      <c r="I22" s="6">
        <v>1650</v>
      </c>
      <c r="J22" s="6">
        <f>Table1[[#This Row],[Qty]]*Table1[[#This Row],[Sales_Amount]]</f>
        <v>8250</v>
      </c>
      <c r="N22" t="s">
        <v>49</v>
      </c>
      <c r="S22" t="str">
        <v>Janpath</v>
      </c>
      <c r="U22" t="str" cm="1">
        <f t="array" ref="U22:U64">_xlfn._xlws.FILTER(E3:E306,State="Delhi")</f>
        <v>Badarpur</v>
      </c>
      <c r="W22" t="str" cm="1">
        <f t="array" ref="W22:W29">_xlfn.UNIQUE(_xlfn._xlws.FILTER(E3:E306,Table1[State]="Delhi"))</f>
        <v>Badarpur</v>
      </c>
      <c r="Y22" t="str">
        <v>Janpath</v>
      </c>
    </row>
    <row r="23" spans="2:40" x14ac:dyDescent="0.3">
      <c r="B23" s="6">
        <v>21</v>
      </c>
      <c r="C23" s="7">
        <v>43884</v>
      </c>
      <c r="D23" s="6" t="s">
        <v>13</v>
      </c>
      <c r="E23" s="6" t="s">
        <v>21</v>
      </c>
      <c r="F23" s="6" t="s">
        <v>58</v>
      </c>
      <c r="G23" s="6" t="s">
        <v>63</v>
      </c>
      <c r="H23" s="6">
        <v>12</v>
      </c>
      <c r="I23" s="6">
        <v>1121</v>
      </c>
      <c r="J23" s="6">
        <f>Table1[[#This Row],[Qty]]*Table1[[#This Row],[Sales_Amount]]</f>
        <v>13452</v>
      </c>
      <c r="N23" t="s">
        <v>50</v>
      </c>
      <c r="S23" t="str">
        <v>Jamia</v>
      </c>
      <c r="U23" t="str">
        <v>CP</v>
      </c>
      <c r="W23" t="str">
        <v>CP</v>
      </c>
      <c r="Y23" t="str">
        <v>Jamia</v>
      </c>
    </row>
    <row r="24" spans="2:40" x14ac:dyDescent="0.3">
      <c r="B24" s="6">
        <v>22</v>
      </c>
      <c r="C24" s="7">
        <v>43885</v>
      </c>
      <c r="D24" s="6" t="s">
        <v>13</v>
      </c>
      <c r="E24" s="6" t="s">
        <v>14</v>
      </c>
      <c r="F24" s="6" t="s">
        <v>60</v>
      </c>
      <c r="G24" s="6" t="s">
        <v>64</v>
      </c>
      <c r="H24" s="6">
        <v>11</v>
      </c>
      <c r="I24" s="6">
        <v>1326</v>
      </c>
      <c r="J24" s="6">
        <f>Table1[[#This Row],[Qty]]*Table1[[#This Row],[Sales_Amount]]</f>
        <v>14586</v>
      </c>
      <c r="N24" t="s">
        <v>51</v>
      </c>
      <c r="Q24" t="str" cm="1">
        <f t="array" ref="Q24:Q31">_xlfn.UNIQUE(_xlfn._xlws.FILTER($E:$E,D:D="Delhi"))</f>
        <v>Badarpur</v>
      </c>
      <c r="S24" t="str">
        <v>Badarpur</v>
      </c>
      <c r="U24" t="str">
        <v>Janpath</v>
      </c>
      <c r="W24" t="str">
        <v>Janpath</v>
      </c>
      <c r="Y24" t="str">
        <v>Saket</v>
      </c>
    </row>
    <row r="25" spans="2:40" x14ac:dyDescent="0.3">
      <c r="B25" s="6">
        <v>23</v>
      </c>
      <c r="C25" s="7">
        <v>43886</v>
      </c>
      <c r="D25" s="6" t="s">
        <v>13</v>
      </c>
      <c r="E25" s="6" t="s">
        <v>14</v>
      </c>
      <c r="F25" s="6" t="s">
        <v>61</v>
      </c>
      <c r="G25" s="6" t="s">
        <v>65</v>
      </c>
      <c r="H25" s="6">
        <v>9</v>
      </c>
      <c r="I25" s="6">
        <v>36349</v>
      </c>
      <c r="J25" s="6">
        <f>Table1[[#This Row],[Qty]]*Table1[[#This Row],[Sales_Amount]]</f>
        <v>327141</v>
      </c>
      <c r="N25" t="s">
        <v>52</v>
      </c>
      <c r="Q25" t="str">
        <v>CP</v>
      </c>
      <c r="S25" t="str">
        <v>Saket</v>
      </c>
      <c r="U25" t="str">
        <v>Jamia</v>
      </c>
      <c r="W25" t="str">
        <v>Jamia</v>
      </c>
      <c r="Y25" t="str">
        <v>Sarojini</v>
      </c>
    </row>
    <row r="26" spans="2:40" x14ac:dyDescent="0.3">
      <c r="B26" s="6">
        <v>24</v>
      </c>
      <c r="C26" s="7">
        <v>43887</v>
      </c>
      <c r="D26" s="6" t="s">
        <v>13</v>
      </c>
      <c r="E26" s="6" t="s">
        <v>16</v>
      </c>
      <c r="F26" s="6" t="s">
        <v>58</v>
      </c>
      <c r="G26" s="6" t="s">
        <v>66</v>
      </c>
      <c r="H26" s="6">
        <v>11</v>
      </c>
      <c r="I26" s="6">
        <v>40892</v>
      </c>
      <c r="J26" s="6">
        <f>Table1[[#This Row],[Qty]]*Table1[[#This Row],[Sales_Amount]]</f>
        <v>449812</v>
      </c>
      <c r="N26" t="s">
        <v>53</v>
      </c>
      <c r="Q26" t="str">
        <v>Janpath</v>
      </c>
      <c r="S26" t="str">
        <v>Sarojini</v>
      </c>
      <c r="U26" t="str">
        <v>Badarpur</v>
      </c>
      <c r="W26" t="str">
        <v>Saket</v>
      </c>
      <c r="Y26" t="str">
        <v>Lajpat</v>
      </c>
    </row>
    <row r="27" spans="2:40" x14ac:dyDescent="0.3">
      <c r="B27" s="6">
        <v>25</v>
      </c>
      <c r="C27" s="7">
        <v>43888</v>
      </c>
      <c r="D27" s="6" t="s">
        <v>13</v>
      </c>
      <c r="E27" s="6" t="s">
        <v>39</v>
      </c>
      <c r="F27" s="6" t="s">
        <v>60</v>
      </c>
      <c r="G27" s="6" t="s">
        <v>63</v>
      </c>
      <c r="H27" s="6">
        <v>9</v>
      </c>
      <c r="I27" s="6">
        <v>1053</v>
      </c>
      <c r="J27" s="6">
        <f>Table1[[#This Row],[Qty]]*Table1[[#This Row],[Sales_Amount]]</f>
        <v>9477</v>
      </c>
      <c r="N27" t="s">
        <v>54</v>
      </c>
      <c r="Q27" t="str">
        <v>Jamia</v>
      </c>
      <c r="S27" t="str">
        <v>Badarpur</v>
      </c>
      <c r="U27" t="str">
        <v>Saket</v>
      </c>
      <c r="W27" t="str">
        <v>Sarojini</v>
      </c>
      <c r="Y27" t="str">
        <v>Nehru</v>
      </c>
    </row>
    <row r="28" spans="2:40" x14ac:dyDescent="0.3">
      <c r="B28" s="6">
        <v>26</v>
      </c>
      <c r="C28" s="7">
        <v>43889</v>
      </c>
      <c r="D28" s="6" t="s">
        <v>13</v>
      </c>
      <c r="E28" s="6" t="s">
        <v>40</v>
      </c>
      <c r="F28" s="6" t="s">
        <v>59</v>
      </c>
      <c r="G28" s="6" t="s">
        <v>63</v>
      </c>
      <c r="H28" s="6">
        <v>10</v>
      </c>
      <c r="I28" s="6">
        <v>1797</v>
      </c>
      <c r="J28" s="6">
        <f>Table1[[#This Row],[Qty]]*Table1[[#This Row],[Sales_Amount]]</f>
        <v>17970</v>
      </c>
      <c r="N28" t="s">
        <v>55</v>
      </c>
      <c r="Q28" t="str">
        <v>Saket</v>
      </c>
      <c r="S28" t="str">
        <v>CP</v>
      </c>
      <c r="U28" t="str">
        <v>Sarojini</v>
      </c>
      <c r="W28" t="str">
        <v>Lajpat</v>
      </c>
    </row>
    <row r="29" spans="2:40" x14ac:dyDescent="0.3">
      <c r="B29" s="6">
        <v>27</v>
      </c>
      <c r="C29" s="7">
        <v>43890</v>
      </c>
      <c r="D29" s="6" t="s">
        <v>13</v>
      </c>
      <c r="E29" s="6" t="s">
        <v>14</v>
      </c>
      <c r="F29" s="6" t="s">
        <v>62</v>
      </c>
      <c r="G29" s="6" t="s">
        <v>12</v>
      </c>
      <c r="H29" s="6">
        <v>9</v>
      </c>
      <c r="I29" s="6">
        <v>24031</v>
      </c>
      <c r="J29" s="6">
        <f>Table1[[#This Row],[Qty]]*Table1[[#This Row],[Sales_Amount]]</f>
        <v>216279</v>
      </c>
      <c r="N29" t="s">
        <v>56</v>
      </c>
      <c r="Q29" t="str">
        <v>Sarojini</v>
      </c>
      <c r="S29" t="str">
        <v>Janpath</v>
      </c>
      <c r="U29" t="str">
        <v>Badarpur</v>
      </c>
      <c r="W29" t="str">
        <v>Nehru</v>
      </c>
    </row>
    <row r="30" spans="2:40" x14ac:dyDescent="0.3">
      <c r="B30" s="6">
        <v>28</v>
      </c>
      <c r="C30" s="7">
        <v>43891</v>
      </c>
      <c r="D30" s="6" t="s">
        <v>13</v>
      </c>
      <c r="E30" s="6" t="s">
        <v>41</v>
      </c>
      <c r="F30" s="6" t="s">
        <v>58</v>
      </c>
      <c r="G30" s="6" t="s">
        <v>64</v>
      </c>
      <c r="H30" s="6">
        <v>11</v>
      </c>
      <c r="I30" s="6">
        <v>2500</v>
      </c>
      <c r="J30" s="6">
        <f>Table1[[#This Row],[Qty]]*Table1[[#This Row],[Sales_Amount]]</f>
        <v>27500</v>
      </c>
      <c r="N30" t="s">
        <v>57</v>
      </c>
      <c r="Q30" t="str">
        <v>Lajpat</v>
      </c>
      <c r="S30" t="str">
        <v>Jamia</v>
      </c>
      <c r="U30" t="str">
        <v>CP</v>
      </c>
    </row>
    <row r="31" spans="2:40" x14ac:dyDescent="0.3">
      <c r="B31" s="6">
        <v>29</v>
      </c>
      <c r="C31" s="7">
        <v>43892</v>
      </c>
      <c r="D31" s="6" t="s">
        <v>13</v>
      </c>
      <c r="E31" s="6" t="s">
        <v>21</v>
      </c>
      <c r="F31" s="6" t="s">
        <v>59</v>
      </c>
      <c r="G31" s="6" t="s">
        <v>63</v>
      </c>
      <c r="H31" s="6">
        <v>7</v>
      </c>
      <c r="I31" s="6">
        <v>1929</v>
      </c>
      <c r="J31" s="6">
        <f>Table1[[#This Row],[Qty]]*Table1[[#This Row],[Sales_Amount]]</f>
        <v>13503</v>
      </c>
      <c r="Q31" t="str">
        <v>Nehru</v>
      </c>
      <c r="S31" t="str">
        <v>Badarpur</v>
      </c>
      <c r="U31" t="str">
        <v>Janpath</v>
      </c>
    </row>
    <row r="32" spans="2:40" x14ac:dyDescent="0.3">
      <c r="B32" s="6">
        <v>30</v>
      </c>
      <c r="C32" s="7">
        <v>43893</v>
      </c>
      <c r="D32" s="6" t="s">
        <v>13</v>
      </c>
      <c r="E32" s="6" t="s">
        <v>14</v>
      </c>
      <c r="F32" s="6" t="s">
        <v>58</v>
      </c>
      <c r="G32" s="6" t="s">
        <v>64</v>
      </c>
      <c r="H32" s="6">
        <v>13</v>
      </c>
      <c r="I32" s="6">
        <v>1849</v>
      </c>
      <c r="J32" s="6">
        <f>Table1[[#This Row],[Qty]]*Table1[[#This Row],[Sales_Amount]]</f>
        <v>24037</v>
      </c>
      <c r="S32" t="str">
        <v>Saket</v>
      </c>
      <c r="U32" t="str">
        <v>Jamia</v>
      </c>
    </row>
    <row r="33" spans="2:21" x14ac:dyDescent="0.3">
      <c r="B33" s="6">
        <v>31</v>
      </c>
      <c r="C33" s="7">
        <v>43894</v>
      </c>
      <c r="D33" s="6" t="s">
        <v>13</v>
      </c>
      <c r="E33" s="6" t="s">
        <v>16</v>
      </c>
      <c r="F33" s="6" t="s">
        <v>60</v>
      </c>
      <c r="G33" s="6" t="s">
        <v>65</v>
      </c>
      <c r="H33" s="6">
        <v>15</v>
      </c>
      <c r="I33" s="6">
        <v>28301</v>
      </c>
      <c r="J33" s="6">
        <f>Table1[[#This Row],[Qty]]*Table1[[#This Row],[Sales_Amount]]</f>
        <v>424515</v>
      </c>
      <c r="S33" t="str">
        <v>Sarojini</v>
      </c>
      <c r="U33" t="str">
        <v>Badarpur</v>
      </c>
    </row>
    <row r="34" spans="2:21" x14ac:dyDescent="0.3">
      <c r="B34" s="6">
        <v>32</v>
      </c>
      <c r="C34" s="7">
        <v>43895</v>
      </c>
      <c r="D34" s="6" t="s">
        <v>13</v>
      </c>
      <c r="E34" s="6" t="s">
        <v>39</v>
      </c>
      <c r="F34" s="6" t="s">
        <v>61</v>
      </c>
      <c r="G34" s="6" t="s">
        <v>66</v>
      </c>
      <c r="H34" s="6">
        <v>7</v>
      </c>
      <c r="I34" s="6">
        <v>59935</v>
      </c>
      <c r="J34" s="6">
        <f>Table1[[#This Row],[Qty]]*Table1[[#This Row],[Sales_Amount]]</f>
        <v>419545</v>
      </c>
      <c r="S34" t="str">
        <v>Badarpur</v>
      </c>
      <c r="U34" t="str">
        <v>Saket</v>
      </c>
    </row>
    <row r="35" spans="2:21" x14ac:dyDescent="0.3">
      <c r="B35" s="6">
        <v>33</v>
      </c>
      <c r="C35" s="7">
        <v>43896</v>
      </c>
      <c r="D35" s="6" t="s">
        <v>13</v>
      </c>
      <c r="E35" s="6" t="s">
        <v>40</v>
      </c>
      <c r="F35" s="6" t="s">
        <v>58</v>
      </c>
      <c r="G35" s="6" t="s">
        <v>63</v>
      </c>
      <c r="H35" s="6">
        <v>10</v>
      </c>
      <c r="I35" s="6">
        <v>649</v>
      </c>
      <c r="J35" s="6">
        <f>Table1[[#This Row],[Qty]]*Table1[[#This Row],[Sales_Amount]]</f>
        <v>6490</v>
      </c>
      <c r="S35" t="str">
        <v>Badarpur</v>
      </c>
      <c r="U35" t="str">
        <v>Sarojini</v>
      </c>
    </row>
    <row r="36" spans="2:21" x14ac:dyDescent="0.3">
      <c r="B36" s="6">
        <v>34</v>
      </c>
      <c r="C36" s="7">
        <v>43897</v>
      </c>
      <c r="D36" s="6" t="s">
        <v>13</v>
      </c>
      <c r="E36" s="6" t="s">
        <v>14</v>
      </c>
      <c r="F36" s="6" t="s">
        <v>60</v>
      </c>
      <c r="G36" s="6" t="s">
        <v>63</v>
      </c>
      <c r="H36" s="6">
        <v>10</v>
      </c>
      <c r="I36" s="6">
        <v>1998</v>
      </c>
      <c r="J36" s="6">
        <f>Table1[[#This Row],[Qty]]*Table1[[#This Row],[Sales_Amount]]</f>
        <v>19980</v>
      </c>
      <c r="S36" t="str">
        <v>CP</v>
      </c>
      <c r="U36" t="str">
        <v>Badarpur</v>
      </c>
    </row>
    <row r="37" spans="2:21" x14ac:dyDescent="0.3">
      <c r="B37" s="6">
        <v>35</v>
      </c>
      <c r="C37" s="7">
        <v>43898</v>
      </c>
      <c r="D37" s="6" t="s">
        <v>13</v>
      </c>
      <c r="E37" s="6" t="s">
        <v>41</v>
      </c>
      <c r="F37" s="6" t="s">
        <v>59</v>
      </c>
      <c r="G37" s="6" t="s">
        <v>12</v>
      </c>
      <c r="H37" s="6">
        <v>11</v>
      </c>
      <c r="I37" s="6">
        <v>21843</v>
      </c>
      <c r="J37" s="6">
        <f>Table1[[#This Row],[Qty]]*Table1[[#This Row],[Sales_Amount]]</f>
        <v>240273</v>
      </c>
      <c r="S37" t="str">
        <v>Janpath</v>
      </c>
      <c r="U37" t="str">
        <v>CP</v>
      </c>
    </row>
    <row r="38" spans="2:21" x14ac:dyDescent="0.3">
      <c r="B38" s="6">
        <v>36</v>
      </c>
      <c r="C38" s="7">
        <v>43899</v>
      </c>
      <c r="D38" s="6" t="s">
        <v>13</v>
      </c>
      <c r="E38" s="6" t="s">
        <v>21</v>
      </c>
      <c r="F38" s="6" t="s">
        <v>62</v>
      </c>
      <c r="G38" s="6" t="s">
        <v>64</v>
      </c>
      <c r="H38" s="6">
        <v>11</v>
      </c>
      <c r="I38" s="6">
        <v>1510</v>
      </c>
      <c r="J38" s="6">
        <f>Table1[[#This Row],[Qty]]*Table1[[#This Row],[Sales_Amount]]</f>
        <v>16610</v>
      </c>
      <c r="S38" t="str">
        <v>Jamia</v>
      </c>
      <c r="U38" t="str">
        <v>Janpath</v>
      </c>
    </row>
    <row r="39" spans="2:21" x14ac:dyDescent="0.3">
      <c r="B39" s="6">
        <v>37</v>
      </c>
      <c r="C39" s="7">
        <v>43900</v>
      </c>
      <c r="D39" s="6" t="s">
        <v>13</v>
      </c>
      <c r="E39" s="6" t="s">
        <v>14</v>
      </c>
      <c r="F39" s="6" t="s">
        <v>58</v>
      </c>
      <c r="G39" s="6" t="s">
        <v>63</v>
      </c>
      <c r="H39" s="6">
        <v>11</v>
      </c>
      <c r="I39" s="6">
        <v>1964</v>
      </c>
      <c r="J39" s="6">
        <f>Table1[[#This Row],[Qty]]*Table1[[#This Row],[Sales_Amount]]</f>
        <v>21604</v>
      </c>
      <c r="S39" t="str">
        <v>Badarpur</v>
      </c>
      <c r="U39" t="str">
        <v>Jamia</v>
      </c>
    </row>
    <row r="40" spans="2:21" x14ac:dyDescent="0.3">
      <c r="B40" s="6">
        <v>38</v>
      </c>
      <c r="C40" s="7">
        <v>43901</v>
      </c>
      <c r="D40" s="6" t="s">
        <v>13</v>
      </c>
      <c r="E40" s="6" t="s">
        <v>16</v>
      </c>
      <c r="F40" s="6" t="s">
        <v>59</v>
      </c>
      <c r="G40" s="6" t="s">
        <v>64</v>
      </c>
      <c r="H40" s="6">
        <v>13</v>
      </c>
      <c r="I40" s="6">
        <v>1648</v>
      </c>
      <c r="J40" s="6">
        <f>Table1[[#This Row],[Qty]]*Table1[[#This Row],[Sales_Amount]]</f>
        <v>21424</v>
      </c>
      <c r="S40" t="str">
        <v>Saket</v>
      </c>
      <c r="U40" t="str">
        <v>Badarpur</v>
      </c>
    </row>
    <row r="41" spans="2:21" x14ac:dyDescent="0.3">
      <c r="B41" s="6">
        <v>39</v>
      </c>
      <c r="C41" s="7">
        <v>43902</v>
      </c>
      <c r="D41" s="6" t="s">
        <v>13</v>
      </c>
      <c r="E41" s="6" t="s">
        <v>39</v>
      </c>
      <c r="F41" s="6" t="s">
        <v>58</v>
      </c>
      <c r="G41" s="6" t="s">
        <v>65</v>
      </c>
      <c r="H41" s="6">
        <v>15</v>
      </c>
      <c r="I41" s="6">
        <v>30067</v>
      </c>
      <c r="J41" s="6">
        <f>Table1[[#This Row],[Qty]]*Table1[[#This Row],[Sales_Amount]]</f>
        <v>451005</v>
      </c>
      <c r="S41" t="str">
        <v>Sarojini</v>
      </c>
      <c r="U41" t="str">
        <v>Saket</v>
      </c>
    </row>
    <row r="42" spans="2:21" x14ac:dyDescent="0.3">
      <c r="B42" s="6">
        <v>40</v>
      </c>
      <c r="C42" s="7">
        <v>43903</v>
      </c>
      <c r="D42" s="6" t="s">
        <v>13</v>
      </c>
      <c r="E42" s="6" t="s">
        <v>40</v>
      </c>
      <c r="F42" s="6" t="s">
        <v>60</v>
      </c>
      <c r="G42" s="6" t="s">
        <v>66</v>
      </c>
      <c r="H42" s="6">
        <v>10</v>
      </c>
      <c r="I42" s="6">
        <v>21507</v>
      </c>
      <c r="J42" s="6">
        <f>Table1[[#This Row],[Qty]]*Table1[[#This Row],[Sales_Amount]]</f>
        <v>215070</v>
      </c>
      <c r="S42" t="str">
        <v>Badarpur</v>
      </c>
      <c r="U42" t="str">
        <v>Sarojini</v>
      </c>
    </row>
    <row r="43" spans="2:21" x14ac:dyDescent="0.3">
      <c r="B43" s="6">
        <v>41</v>
      </c>
      <c r="C43" s="7">
        <v>43904</v>
      </c>
      <c r="D43" s="6" t="s">
        <v>13</v>
      </c>
      <c r="E43" s="6" t="s">
        <v>14</v>
      </c>
      <c r="F43" s="6" t="s">
        <v>61</v>
      </c>
      <c r="G43" s="6" t="s">
        <v>63</v>
      </c>
      <c r="H43" s="6">
        <v>13</v>
      </c>
      <c r="I43" s="6">
        <v>856</v>
      </c>
      <c r="J43" s="6">
        <f>Table1[[#This Row],[Qty]]*Table1[[#This Row],[Sales_Amount]]</f>
        <v>11128</v>
      </c>
      <c r="S43" t="str">
        <v>CP</v>
      </c>
      <c r="U43" t="str">
        <v>Badarpur</v>
      </c>
    </row>
    <row r="44" spans="2:21" x14ac:dyDescent="0.3">
      <c r="B44" s="6">
        <v>42</v>
      </c>
      <c r="C44" s="7">
        <v>43905</v>
      </c>
      <c r="D44" s="6" t="s">
        <v>22</v>
      </c>
      <c r="E44" s="6" t="s">
        <v>42</v>
      </c>
      <c r="F44" s="6" t="s">
        <v>58</v>
      </c>
      <c r="G44" s="6" t="s">
        <v>63</v>
      </c>
      <c r="H44" s="6">
        <v>6</v>
      </c>
      <c r="I44" s="6">
        <v>1900</v>
      </c>
      <c r="J44" s="6">
        <f>Table1[[#This Row],[Qty]]*Table1[[#This Row],[Sales_Amount]]</f>
        <v>11400</v>
      </c>
      <c r="S44" t="str">
        <v>Janpath</v>
      </c>
      <c r="U44" t="str">
        <v>Badarpur</v>
      </c>
    </row>
    <row r="45" spans="2:21" x14ac:dyDescent="0.3">
      <c r="B45" s="6">
        <v>43</v>
      </c>
      <c r="C45" s="7">
        <v>43906</v>
      </c>
      <c r="D45" s="6" t="s">
        <v>22</v>
      </c>
      <c r="E45" s="6" t="s">
        <v>24</v>
      </c>
      <c r="F45" s="6" t="s">
        <v>60</v>
      </c>
      <c r="G45" s="6" t="s">
        <v>12</v>
      </c>
      <c r="H45" s="6">
        <v>8</v>
      </c>
      <c r="I45" s="6">
        <v>20228</v>
      </c>
      <c r="J45" s="6">
        <f>Table1[[#This Row],[Qty]]*Table1[[#This Row],[Sales_Amount]]</f>
        <v>161824</v>
      </c>
      <c r="S45" t="str">
        <v>Jamia</v>
      </c>
      <c r="U45" t="str">
        <v>CP</v>
      </c>
    </row>
    <row r="46" spans="2:21" x14ac:dyDescent="0.3">
      <c r="B46" s="6">
        <v>44</v>
      </c>
      <c r="C46" s="7">
        <v>43907</v>
      </c>
      <c r="D46" s="6" t="s">
        <v>22</v>
      </c>
      <c r="E46" s="6" t="s">
        <v>43</v>
      </c>
      <c r="F46" s="6" t="s">
        <v>59</v>
      </c>
      <c r="G46" s="6" t="s">
        <v>64</v>
      </c>
      <c r="H46" s="6">
        <v>13</v>
      </c>
      <c r="I46" s="6">
        <v>2912</v>
      </c>
      <c r="J46" s="6">
        <f>Table1[[#This Row],[Qty]]*Table1[[#This Row],[Sales_Amount]]</f>
        <v>37856</v>
      </c>
      <c r="S46" t="str">
        <v>Badarpur</v>
      </c>
      <c r="U46" t="str">
        <v>Janpath</v>
      </c>
    </row>
    <row r="47" spans="2:21" x14ac:dyDescent="0.3">
      <c r="B47" s="6">
        <v>45</v>
      </c>
      <c r="C47" s="7">
        <v>43908</v>
      </c>
      <c r="D47" s="6" t="s">
        <v>22</v>
      </c>
      <c r="E47" s="6" t="s">
        <v>23</v>
      </c>
      <c r="F47" s="6" t="s">
        <v>62</v>
      </c>
      <c r="G47" s="6" t="s">
        <v>63</v>
      </c>
      <c r="H47" s="6">
        <v>9</v>
      </c>
      <c r="I47" s="6">
        <v>1790</v>
      </c>
      <c r="J47" s="6">
        <f>Table1[[#This Row],[Qty]]*Table1[[#This Row],[Sales_Amount]]</f>
        <v>16110</v>
      </c>
      <c r="S47" t="str">
        <v>Saket</v>
      </c>
      <c r="U47" t="str">
        <v>Jamia</v>
      </c>
    </row>
    <row r="48" spans="2:21" x14ac:dyDescent="0.3">
      <c r="B48" s="6">
        <v>46</v>
      </c>
      <c r="C48" s="7">
        <v>43909</v>
      </c>
      <c r="D48" s="6" t="s">
        <v>22</v>
      </c>
      <c r="E48" s="6" t="s">
        <v>24</v>
      </c>
      <c r="F48" s="6" t="s">
        <v>58</v>
      </c>
      <c r="G48" s="6" t="s">
        <v>64</v>
      </c>
      <c r="H48" s="6">
        <v>10</v>
      </c>
      <c r="I48" s="6">
        <v>1325</v>
      </c>
      <c r="J48" s="6">
        <f>Table1[[#This Row],[Qty]]*Table1[[#This Row],[Sales_Amount]]</f>
        <v>13250</v>
      </c>
      <c r="S48" t="str">
        <v>Sarojini</v>
      </c>
      <c r="U48" t="str">
        <v>Badarpur</v>
      </c>
    </row>
    <row r="49" spans="2:21" x14ac:dyDescent="0.3">
      <c r="B49" s="6">
        <v>47</v>
      </c>
      <c r="C49" s="7">
        <v>43910</v>
      </c>
      <c r="D49" s="6" t="s">
        <v>22</v>
      </c>
      <c r="E49" s="6" t="s">
        <v>44</v>
      </c>
      <c r="F49" s="6" t="s">
        <v>59</v>
      </c>
      <c r="G49" s="6" t="s">
        <v>65</v>
      </c>
      <c r="H49" s="6">
        <v>8</v>
      </c>
      <c r="I49" s="6">
        <v>28133</v>
      </c>
      <c r="J49" s="6">
        <f>Table1[[#This Row],[Qty]]*Table1[[#This Row],[Sales_Amount]]</f>
        <v>225064</v>
      </c>
      <c r="S49" t="str">
        <v>Badarpur</v>
      </c>
      <c r="U49" t="str">
        <v>Saket</v>
      </c>
    </row>
    <row r="50" spans="2:21" x14ac:dyDescent="0.3">
      <c r="B50" s="6">
        <v>48</v>
      </c>
      <c r="C50" s="7">
        <v>43911</v>
      </c>
      <c r="D50" s="6" t="s">
        <v>22</v>
      </c>
      <c r="E50" s="6" t="s">
        <v>42</v>
      </c>
      <c r="F50" s="6" t="s">
        <v>58</v>
      </c>
      <c r="G50" s="6" t="s">
        <v>66</v>
      </c>
      <c r="H50" s="6">
        <v>7</v>
      </c>
      <c r="I50" s="6">
        <v>46159</v>
      </c>
      <c r="J50" s="6">
        <f>Table1[[#This Row],[Qty]]*Table1[[#This Row],[Sales_Amount]]</f>
        <v>323113</v>
      </c>
      <c r="S50" t="str">
        <v>CP</v>
      </c>
      <c r="U50" t="str">
        <v>Sarojini</v>
      </c>
    </row>
    <row r="51" spans="2:21" x14ac:dyDescent="0.3">
      <c r="B51" s="6">
        <v>49</v>
      </c>
      <c r="C51" s="7">
        <v>43912</v>
      </c>
      <c r="D51" s="6" t="s">
        <v>22</v>
      </c>
      <c r="E51" s="6" t="s">
        <v>42</v>
      </c>
      <c r="F51" s="6" t="s">
        <v>60</v>
      </c>
      <c r="G51" s="6" t="s">
        <v>63</v>
      </c>
      <c r="H51" s="6">
        <v>6</v>
      </c>
      <c r="I51" s="6">
        <v>1325</v>
      </c>
      <c r="J51" s="6">
        <f>Table1[[#This Row],[Qty]]*Table1[[#This Row],[Sales_Amount]]</f>
        <v>7950</v>
      </c>
      <c r="S51" t="str">
        <v>Janpath</v>
      </c>
      <c r="U51" t="str">
        <v>Badarpur</v>
      </c>
    </row>
    <row r="52" spans="2:21" x14ac:dyDescent="0.3">
      <c r="B52" s="6">
        <v>50</v>
      </c>
      <c r="C52" s="7">
        <v>43913</v>
      </c>
      <c r="D52" s="6" t="s">
        <v>22</v>
      </c>
      <c r="E52" s="6" t="s">
        <v>24</v>
      </c>
      <c r="F52" s="6" t="s">
        <v>61</v>
      </c>
      <c r="G52" s="6" t="s">
        <v>63</v>
      </c>
      <c r="H52" s="6">
        <v>5</v>
      </c>
      <c r="I52" s="6">
        <v>902</v>
      </c>
      <c r="J52" s="6">
        <f>Table1[[#This Row],[Qty]]*Table1[[#This Row],[Sales_Amount]]</f>
        <v>4510</v>
      </c>
      <c r="S52" t="str">
        <v>Jamia</v>
      </c>
      <c r="U52" t="str">
        <v>CP</v>
      </c>
    </row>
    <row r="53" spans="2:21" x14ac:dyDescent="0.3">
      <c r="B53" s="6">
        <v>51</v>
      </c>
      <c r="C53" s="7">
        <v>43914</v>
      </c>
      <c r="D53" s="6" t="s">
        <v>22</v>
      </c>
      <c r="E53" s="6" t="s">
        <v>43</v>
      </c>
      <c r="F53" s="6" t="s">
        <v>58</v>
      </c>
      <c r="G53" s="6" t="s">
        <v>12</v>
      </c>
      <c r="H53" s="6">
        <v>15</v>
      </c>
      <c r="I53" s="6">
        <v>22602</v>
      </c>
      <c r="J53" s="6">
        <f>Table1[[#This Row],[Qty]]*Table1[[#This Row],[Sales_Amount]]</f>
        <v>339030</v>
      </c>
      <c r="S53" t="str">
        <v>Badarpur</v>
      </c>
      <c r="U53" t="str">
        <v>Janpath</v>
      </c>
    </row>
    <row r="54" spans="2:21" x14ac:dyDescent="0.3">
      <c r="B54" s="6">
        <v>52</v>
      </c>
      <c r="C54" s="7">
        <v>43915</v>
      </c>
      <c r="D54" s="6" t="s">
        <v>22</v>
      </c>
      <c r="E54" s="6" t="s">
        <v>23</v>
      </c>
      <c r="F54" s="6" t="s">
        <v>60</v>
      </c>
      <c r="G54" s="6" t="s">
        <v>64</v>
      </c>
      <c r="H54" s="6">
        <v>11</v>
      </c>
      <c r="I54" s="6">
        <v>2128</v>
      </c>
      <c r="J54" s="6">
        <f>Table1[[#This Row],[Qty]]*Table1[[#This Row],[Sales_Amount]]</f>
        <v>23408</v>
      </c>
      <c r="S54" t="str">
        <v>Lajpat</v>
      </c>
      <c r="U54" t="str">
        <v>Jamia</v>
      </c>
    </row>
    <row r="55" spans="2:21" x14ac:dyDescent="0.3">
      <c r="B55" s="6">
        <v>53</v>
      </c>
      <c r="C55" s="7">
        <v>43916</v>
      </c>
      <c r="D55" s="6" t="s">
        <v>22</v>
      </c>
      <c r="E55" s="6" t="s">
        <v>24</v>
      </c>
      <c r="F55" s="6" t="s">
        <v>59</v>
      </c>
      <c r="G55" s="6" t="s">
        <v>63</v>
      </c>
      <c r="H55" s="6">
        <v>6</v>
      </c>
      <c r="I55" s="6">
        <v>1487</v>
      </c>
      <c r="J55" s="6">
        <f>Table1[[#This Row],[Qty]]*Table1[[#This Row],[Sales_Amount]]</f>
        <v>8922</v>
      </c>
      <c r="S55" t="str">
        <v>Nehru</v>
      </c>
      <c r="U55" t="str">
        <v>Badarpur</v>
      </c>
    </row>
    <row r="56" spans="2:21" x14ac:dyDescent="0.3">
      <c r="B56" s="6">
        <v>54</v>
      </c>
      <c r="C56" s="7">
        <v>43917</v>
      </c>
      <c r="D56" s="6" t="s">
        <v>22</v>
      </c>
      <c r="E56" s="6" t="s">
        <v>44</v>
      </c>
      <c r="F56" s="6" t="s">
        <v>62</v>
      </c>
      <c r="G56" s="6" t="s">
        <v>64</v>
      </c>
      <c r="H56" s="6">
        <v>9</v>
      </c>
      <c r="I56" s="6">
        <v>1428</v>
      </c>
      <c r="J56" s="6">
        <f>Table1[[#This Row],[Qty]]*Table1[[#This Row],[Sales_Amount]]</f>
        <v>12852</v>
      </c>
      <c r="U56" t="str">
        <v>Saket</v>
      </c>
    </row>
    <row r="57" spans="2:21" x14ac:dyDescent="0.3">
      <c r="B57" s="6">
        <v>55</v>
      </c>
      <c r="C57" s="7">
        <v>43918</v>
      </c>
      <c r="D57" s="6" t="s">
        <v>22</v>
      </c>
      <c r="E57" s="6" t="s">
        <v>42</v>
      </c>
      <c r="F57" s="6" t="s">
        <v>58</v>
      </c>
      <c r="G57" s="6" t="s">
        <v>65</v>
      </c>
      <c r="H57" s="6">
        <v>5</v>
      </c>
      <c r="I57" s="6">
        <v>33876</v>
      </c>
      <c r="J57" s="6">
        <f>Table1[[#This Row],[Qty]]*Table1[[#This Row],[Sales_Amount]]</f>
        <v>169380</v>
      </c>
      <c r="U57" t="str">
        <v>Sarojini</v>
      </c>
    </row>
    <row r="58" spans="2:21" x14ac:dyDescent="0.3">
      <c r="B58" s="6">
        <v>56</v>
      </c>
      <c r="C58" s="7">
        <v>43919</v>
      </c>
      <c r="D58" s="6" t="s">
        <v>22</v>
      </c>
      <c r="E58" s="6" t="s">
        <v>42</v>
      </c>
      <c r="F58" s="6" t="s">
        <v>59</v>
      </c>
      <c r="G58" s="6" t="s">
        <v>66</v>
      </c>
      <c r="H58" s="6">
        <v>6</v>
      </c>
      <c r="I58" s="6">
        <v>55503</v>
      </c>
      <c r="J58" s="6">
        <f>Table1[[#This Row],[Qty]]*Table1[[#This Row],[Sales_Amount]]</f>
        <v>333018</v>
      </c>
      <c r="U58" t="str">
        <v>Badarpur</v>
      </c>
    </row>
    <row r="59" spans="2:21" x14ac:dyDescent="0.3">
      <c r="B59" s="6">
        <v>57</v>
      </c>
      <c r="C59" s="7">
        <v>43920</v>
      </c>
      <c r="D59" s="6" t="s">
        <v>22</v>
      </c>
      <c r="E59" s="6" t="s">
        <v>24</v>
      </c>
      <c r="F59" s="6" t="s">
        <v>58</v>
      </c>
      <c r="G59" s="6" t="s">
        <v>63</v>
      </c>
      <c r="H59" s="6">
        <v>14</v>
      </c>
      <c r="I59" s="6">
        <v>879</v>
      </c>
      <c r="J59" s="6">
        <f>Table1[[#This Row],[Qty]]*Table1[[#This Row],[Sales_Amount]]</f>
        <v>12306</v>
      </c>
      <c r="U59" t="str">
        <v>CP</v>
      </c>
    </row>
    <row r="60" spans="2:21" x14ac:dyDescent="0.3">
      <c r="B60" s="6">
        <v>58</v>
      </c>
      <c r="C60" s="7">
        <v>43921</v>
      </c>
      <c r="D60" s="6" t="s">
        <v>22</v>
      </c>
      <c r="E60" s="6" t="s">
        <v>43</v>
      </c>
      <c r="F60" s="6" t="s">
        <v>60</v>
      </c>
      <c r="G60" s="6" t="s">
        <v>63</v>
      </c>
      <c r="H60" s="6">
        <v>5</v>
      </c>
      <c r="I60" s="6">
        <v>1328</v>
      </c>
      <c r="J60" s="6">
        <f>Table1[[#This Row],[Qty]]*Table1[[#This Row],[Sales_Amount]]</f>
        <v>6640</v>
      </c>
      <c r="U60" t="str">
        <v>Janpath</v>
      </c>
    </row>
    <row r="61" spans="2:21" x14ac:dyDescent="0.3">
      <c r="B61" s="6">
        <v>59</v>
      </c>
      <c r="C61" s="7">
        <v>43922</v>
      </c>
      <c r="D61" s="6" t="s">
        <v>22</v>
      </c>
      <c r="E61" s="6" t="s">
        <v>23</v>
      </c>
      <c r="F61" s="6" t="s">
        <v>61</v>
      </c>
      <c r="G61" s="6" t="s">
        <v>12</v>
      </c>
      <c r="H61" s="6">
        <v>7</v>
      </c>
      <c r="I61" s="6">
        <v>21439</v>
      </c>
      <c r="J61" s="6">
        <f>Table1[[#This Row],[Qty]]*Table1[[#This Row],[Sales_Amount]]</f>
        <v>150073</v>
      </c>
      <c r="U61" t="str">
        <v>Jamia</v>
      </c>
    </row>
    <row r="62" spans="2:21" x14ac:dyDescent="0.3">
      <c r="B62" s="6">
        <v>60</v>
      </c>
      <c r="C62" s="7">
        <v>43923</v>
      </c>
      <c r="D62" s="6" t="s">
        <v>22</v>
      </c>
      <c r="E62" s="6" t="s">
        <v>24</v>
      </c>
      <c r="F62" s="6" t="s">
        <v>58</v>
      </c>
      <c r="G62" s="6" t="s">
        <v>64</v>
      </c>
      <c r="H62" s="6">
        <v>8</v>
      </c>
      <c r="I62" s="6">
        <v>2502</v>
      </c>
      <c r="J62" s="6">
        <f>Table1[[#This Row],[Qty]]*Table1[[#This Row],[Sales_Amount]]</f>
        <v>20016</v>
      </c>
      <c r="U62" t="str">
        <v>Badarpur</v>
      </c>
    </row>
    <row r="63" spans="2:21" x14ac:dyDescent="0.3">
      <c r="B63" s="6">
        <v>61</v>
      </c>
      <c r="C63" s="7">
        <v>43924</v>
      </c>
      <c r="D63" s="6" t="s">
        <v>22</v>
      </c>
      <c r="E63" s="6" t="s">
        <v>44</v>
      </c>
      <c r="F63" s="6" t="s">
        <v>60</v>
      </c>
      <c r="G63" s="6" t="s">
        <v>63</v>
      </c>
      <c r="H63" s="6">
        <v>10</v>
      </c>
      <c r="I63" s="6">
        <v>1582</v>
      </c>
      <c r="J63" s="6">
        <f>Table1[[#This Row],[Qty]]*Table1[[#This Row],[Sales_Amount]]</f>
        <v>15820</v>
      </c>
      <c r="U63" t="str">
        <v>Lajpat</v>
      </c>
    </row>
    <row r="64" spans="2:21" x14ac:dyDescent="0.3">
      <c r="B64" s="6">
        <v>62</v>
      </c>
      <c r="C64" s="7">
        <v>43925</v>
      </c>
      <c r="D64" s="6" t="s">
        <v>22</v>
      </c>
      <c r="E64" s="6" t="s">
        <v>42</v>
      </c>
      <c r="F64" s="6" t="s">
        <v>59</v>
      </c>
      <c r="G64" s="6" t="s">
        <v>64</v>
      </c>
      <c r="H64" s="6">
        <v>5</v>
      </c>
      <c r="I64" s="6">
        <v>1277</v>
      </c>
      <c r="J64" s="6">
        <f>Table1[[#This Row],[Qty]]*Table1[[#This Row],[Sales_Amount]]</f>
        <v>6385</v>
      </c>
      <c r="U64" t="str">
        <v>Nehru</v>
      </c>
    </row>
    <row r="65" spans="2:10" x14ac:dyDescent="0.3">
      <c r="B65" s="6">
        <v>63</v>
      </c>
      <c r="C65" s="7">
        <v>43926</v>
      </c>
      <c r="D65" s="6" t="s">
        <v>22</v>
      </c>
      <c r="E65" s="6" t="s">
        <v>42</v>
      </c>
      <c r="F65" s="6" t="s">
        <v>62</v>
      </c>
      <c r="G65" s="6" t="s">
        <v>65</v>
      </c>
      <c r="H65" s="6">
        <v>7</v>
      </c>
      <c r="I65" s="6">
        <v>30378</v>
      </c>
      <c r="J65" s="6">
        <f>Table1[[#This Row],[Qty]]*Table1[[#This Row],[Sales_Amount]]</f>
        <v>212646</v>
      </c>
    </row>
    <row r="66" spans="2:10" x14ac:dyDescent="0.3">
      <c r="B66" s="6">
        <v>64</v>
      </c>
      <c r="C66" s="7">
        <v>43927</v>
      </c>
      <c r="D66" s="6" t="s">
        <v>22</v>
      </c>
      <c r="E66" s="6" t="s">
        <v>24</v>
      </c>
      <c r="F66" s="6" t="s">
        <v>58</v>
      </c>
      <c r="G66" s="6" t="s">
        <v>66</v>
      </c>
      <c r="H66" s="6">
        <v>5</v>
      </c>
      <c r="I66" s="6">
        <v>50994</v>
      </c>
      <c r="J66" s="6">
        <f>Table1[[#This Row],[Qty]]*Table1[[#This Row],[Sales_Amount]]</f>
        <v>254970</v>
      </c>
    </row>
    <row r="67" spans="2:10" x14ac:dyDescent="0.3">
      <c r="B67" s="6">
        <v>65</v>
      </c>
      <c r="C67" s="7">
        <v>43928</v>
      </c>
      <c r="D67" s="6" t="s">
        <v>22</v>
      </c>
      <c r="E67" s="6" t="s">
        <v>43</v>
      </c>
      <c r="F67" s="6" t="s">
        <v>59</v>
      </c>
      <c r="G67" s="6" t="s">
        <v>63</v>
      </c>
      <c r="H67" s="6">
        <v>12</v>
      </c>
      <c r="I67" s="6">
        <v>1580</v>
      </c>
      <c r="J67" s="6">
        <f>Table1[[#This Row],[Qty]]*Table1[[#This Row],[Sales_Amount]]</f>
        <v>18960</v>
      </c>
    </row>
    <row r="68" spans="2:10" x14ac:dyDescent="0.3">
      <c r="B68" s="6">
        <v>66</v>
      </c>
      <c r="C68" s="7">
        <v>43929</v>
      </c>
      <c r="D68" s="6" t="s">
        <v>22</v>
      </c>
      <c r="E68" s="6" t="s">
        <v>23</v>
      </c>
      <c r="F68" s="6" t="s">
        <v>58</v>
      </c>
      <c r="G68" s="6" t="s">
        <v>63</v>
      </c>
      <c r="H68" s="6">
        <v>7</v>
      </c>
      <c r="I68" s="6">
        <v>1236</v>
      </c>
      <c r="J68" s="6">
        <f>Table1[[#This Row],[Qty]]*Table1[[#This Row],[Sales_Amount]]</f>
        <v>8652</v>
      </c>
    </row>
    <row r="69" spans="2:10" x14ac:dyDescent="0.3">
      <c r="B69" s="6">
        <v>67</v>
      </c>
      <c r="C69" s="7">
        <v>43930</v>
      </c>
      <c r="D69" s="6" t="s">
        <v>22</v>
      </c>
      <c r="E69" s="6" t="s">
        <v>24</v>
      </c>
      <c r="F69" s="6" t="s">
        <v>60</v>
      </c>
      <c r="G69" s="6" t="s">
        <v>12</v>
      </c>
      <c r="H69" s="6">
        <v>12</v>
      </c>
      <c r="I69" s="6">
        <v>23962</v>
      </c>
      <c r="J69" s="6">
        <f>Table1[[#This Row],[Qty]]*Table1[[#This Row],[Sales_Amount]]</f>
        <v>287544</v>
      </c>
    </row>
    <row r="70" spans="2:10" x14ac:dyDescent="0.3">
      <c r="B70" s="6">
        <v>68</v>
      </c>
      <c r="C70" s="7">
        <v>43931</v>
      </c>
      <c r="D70" s="6" t="s">
        <v>22</v>
      </c>
      <c r="E70" s="6" t="s">
        <v>44</v>
      </c>
      <c r="F70" s="6" t="s">
        <v>61</v>
      </c>
      <c r="G70" s="6" t="s">
        <v>64</v>
      </c>
      <c r="H70" s="6">
        <v>12</v>
      </c>
      <c r="I70" s="6">
        <v>2764</v>
      </c>
      <c r="J70" s="6">
        <f>Table1[[#This Row],[Qty]]*Table1[[#This Row],[Sales_Amount]]</f>
        <v>33168</v>
      </c>
    </row>
    <row r="71" spans="2:10" x14ac:dyDescent="0.3">
      <c r="B71" s="6">
        <v>69</v>
      </c>
      <c r="C71" s="7">
        <v>43932</v>
      </c>
      <c r="D71" s="6" t="s">
        <v>22</v>
      </c>
      <c r="E71" s="6" t="s">
        <v>42</v>
      </c>
      <c r="F71" s="6" t="s">
        <v>58</v>
      </c>
      <c r="G71" s="6" t="s">
        <v>63</v>
      </c>
      <c r="H71" s="6">
        <v>6</v>
      </c>
      <c r="I71" s="6">
        <v>1363</v>
      </c>
      <c r="J71" s="6">
        <f>Table1[[#This Row],[Qty]]*Table1[[#This Row],[Sales_Amount]]</f>
        <v>8178</v>
      </c>
    </row>
    <row r="72" spans="2:10" x14ac:dyDescent="0.3">
      <c r="B72" s="6">
        <v>70</v>
      </c>
      <c r="C72" s="7">
        <v>43933</v>
      </c>
      <c r="D72" s="6" t="s">
        <v>22</v>
      </c>
      <c r="E72" s="6" t="s">
        <v>42</v>
      </c>
      <c r="F72" s="6" t="s">
        <v>60</v>
      </c>
      <c r="G72" s="6" t="s">
        <v>64</v>
      </c>
      <c r="H72" s="6">
        <v>7</v>
      </c>
      <c r="I72" s="6">
        <v>1513</v>
      </c>
      <c r="J72" s="6">
        <f>Table1[[#This Row],[Qty]]*Table1[[#This Row],[Sales_Amount]]</f>
        <v>10591</v>
      </c>
    </row>
    <row r="73" spans="2:10" x14ac:dyDescent="0.3">
      <c r="B73" s="6">
        <v>71</v>
      </c>
      <c r="C73" s="7">
        <v>43934</v>
      </c>
      <c r="D73" s="6" t="s">
        <v>22</v>
      </c>
      <c r="E73" s="6" t="s">
        <v>24</v>
      </c>
      <c r="F73" s="6" t="s">
        <v>59</v>
      </c>
      <c r="G73" s="6" t="s">
        <v>65</v>
      </c>
      <c r="H73" s="6">
        <v>11</v>
      </c>
      <c r="I73" s="6">
        <v>39234</v>
      </c>
      <c r="J73" s="6">
        <f>Table1[[#This Row],[Qty]]*Table1[[#This Row],[Sales_Amount]]</f>
        <v>431574</v>
      </c>
    </row>
    <row r="74" spans="2:10" x14ac:dyDescent="0.3">
      <c r="B74" s="6">
        <v>72</v>
      </c>
      <c r="C74" s="7">
        <v>43935</v>
      </c>
      <c r="D74" s="6" t="s">
        <v>22</v>
      </c>
      <c r="E74" s="6" t="s">
        <v>43</v>
      </c>
      <c r="F74" s="6" t="s">
        <v>62</v>
      </c>
      <c r="G74" s="6" t="s">
        <v>66</v>
      </c>
      <c r="H74" s="6">
        <v>12</v>
      </c>
      <c r="I74" s="6">
        <v>45203</v>
      </c>
      <c r="J74" s="6">
        <f>Table1[[#This Row],[Qty]]*Table1[[#This Row],[Sales_Amount]]</f>
        <v>542436</v>
      </c>
    </row>
    <row r="75" spans="2:10" x14ac:dyDescent="0.3">
      <c r="B75" s="6">
        <v>73</v>
      </c>
      <c r="C75" s="7">
        <v>43936</v>
      </c>
      <c r="D75" s="6" t="s">
        <v>22</v>
      </c>
      <c r="E75" s="6" t="s">
        <v>23</v>
      </c>
      <c r="F75" s="6" t="s">
        <v>58</v>
      </c>
      <c r="G75" s="6" t="s">
        <v>63</v>
      </c>
      <c r="H75" s="6">
        <v>13</v>
      </c>
      <c r="I75" s="6">
        <v>506</v>
      </c>
      <c r="J75" s="6">
        <f>Table1[[#This Row],[Qty]]*Table1[[#This Row],[Sales_Amount]]</f>
        <v>6578</v>
      </c>
    </row>
    <row r="76" spans="2:10" x14ac:dyDescent="0.3">
      <c r="B76" s="6">
        <v>74</v>
      </c>
      <c r="C76" s="7">
        <v>43937</v>
      </c>
      <c r="D76" s="6" t="s">
        <v>22</v>
      </c>
      <c r="E76" s="6" t="s">
        <v>24</v>
      </c>
      <c r="F76" s="6" t="s">
        <v>59</v>
      </c>
      <c r="G76" s="6" t="s">
        <v>63</v>
      </c>
      <c r="H76" s="6">
        <v>9</v>
      </c>
      <c r="I76" s="6">
        <v>1802</v>
      </c>
      <c r="J76" s="6">
        <f>Table1[[#This Row],[Qty]]*Table1[[#This Row],[Sales_Amount]]</f>
        <v>16218</v>
      </c>
    </row>
    <row r="77" spans="2:10" x14ac:dyDescent="0.3">
      <c r="B77" s="6">
        <v>75</v>
      </c>
      <c r="C77" s="7">
        <v>43938</v>
      </c>
      <c r="D77" s="6" t="s">
        <v>22</v>
      </c>
      <c r="E77" s="6" t="s">
        <v>44</v>
      </c>
      <c r="F77" s="6" t="s">
        <v>58</v>
      </c>
      <c r="G77" s="6" t="s">
        <v>12</v>
      </c>
      <c r="H77" s="6">
        <v>12</v>
      </c>
      <c r="I77" s="6">
        <v>15853</v>
      </c>
      <c r="J77" s="6">
        <f>Table1[[#This Row],[Qty]]*Table1[[#This Row],[Sales_Amount]]</f>
        <v>190236</v>
      </c>
    </row>
    <row r="78" spans="2:10" x14ac:dyDescent="0.3">
      <c r="B78" s="6">
        <v>76</v>
      </c>
      <c r="C78" s="7">
        <v>43939</v>
      </c>
      <c r="D78" s="6" t="s">
        <v>22</v>
      </c>
      <c r="E78" s="6" t="s">
        <v>42</v>
      </c>
      <c r="F78" s="6" t="s">
        <v>60</v>
      </c>
      <c r="G78" s="6" t="s">
        <v>64</v>
      </c>
      <c r="H78" s="6">
        <v>12</v>
      </c>
      <c r="I78" s="6">
        <v>1604</v>
      </c>
      <c r="J78" s="6">
        <f>Table1[[#This Row],[Qty]]*Table1[[#This Row],[Sales_Amount]]</f>
        <v>19248</v>
      </c>
    </row>
    <row r="79" spans="2:10" x14ac:dyDescent="0.3">
      <c r="B79" s="6">
        <v>77</v>
      </c>
      <c r="C79" s="7">
        <v>43940</v>
      </c>
      <c r="D79" s="6" t="s">
        <v>22</v>
      </c>
      <c r="E79" s="6" t="s">
        <v>42</v>
      </c>
      <c r="F79" s="6" t="s">
        <v>61</v>
      </c>
      <c r="G79" s="6" t="s">
        <v>63</v>
      </c>
      <c r="H79" s="6">
        <v>15</v>
      </c>
      <c r="I79" s="6">
        <v>1258</v>
      </c>
      <c r="J79" s="6">
        <f>Table1[[#This Row],[Qty]]*Table1[[#This Row],[Sales_Amount]]</f>
        <v>18870</v>
      </c>
    </row>
    <row r="80" spans="2:10" x14ac:dyDescent="0.3">
      <c r="B80" s="6">
        <v>78</v>
      </c>
      <c r="C80" s="7">
        <v>43941</v>
      </c>
      <c r="D80" s="6" t="s">
        <v>22</v>
      </c>
      <c r="E80" s="6" t="s">
        <v>24</v>
      </c>
      <c r="F80" s="6" t="s">
        <v>58</v>
      </c>
      <c r="G80" s="6" t="s">
        <v>64</v>
      </c>
      <c r="H80" s="6">
        <v>13</v>
      </c>
      <c r="I80" s="6">
        <v>1164</v>
      </c>
      <c r="J80" s="6">
        <f>Table1[[#This Row],[Qty]]*Table1[[#This Row],[Sales_Amount]]</f>
        <v>15132</v>
      </c>
    </row>
    <row r="81" spans="2:10" x14ac:dyDescent="0.3">
      <c r="B81" s="6">
        <v>79</v>
      </c>
      <c r="C81" s="7">
        <v>43942</v>
      </c>
      <c r="D81" s="6" t="s">
        <v>22</v>
      </c>
      <c r="E81" s="6" t="s">
        <v>43</v>
      </c>
      <c r="F81" s="6" t="s">
        <v>60</v>
      </c>
      <c r="G81" s="6" t="s">
        <v>65</v>
      </c>
      <c r="H81" s="6">
        <v>12</v>
      </c>
      <c r="I81" s="6">
        <v>26747</v>
      </c>
      <c r="J81" s="6">
        <f>Table1[[#This Row],[Qty]]*Table1[[#This Row],[Sales_Amount]]</f>
        <v>320964</v>
      </c>
    </row>
    <row r="82" spans="2:10" x14ac:dyDescent="0.3">
      <c r="B82" s="6">
        <v>80</v>
      </c>
      <c r="C82" s="7">
        <v>43943</v>
      </c>
      <c r="D82" s="6" t="s">
        <v>22</v>
      </c>
      <c r="E82" s="6" t="s">
        <v>23</v>
      </c>
      <c r="F82" s="6" t="s">
        <v>59</v>
      </c>
      <c r="G82" s="6" t="s">
        <v>66</v>
      </c>
      <c r="H82" s="6">
        <v>5</v>
      </c>
      <c r="I82" s="6">
        <v>56901</v>
      </c>
      <c r="J82" s="6">
        <f>Table1[[#This Row],[Qty]]*Table1[[#This Row],[Sales_Amount]]</f>
        <v>284505</v>
      </c>
    </row>
    <row r="83" spans="2:10" x14ac:dyDescent="0.3">
      <c r="B83" s="6">
        <v>81</v>
      </c>
      <c r="C83" s="7">
        <v>43944</v>
      </c>
      <c r="D83" s="6" t="s">
        <v>22</v>
      </c>
      <c r="E83" s="6" t="s">
        <v>24</v>
      </c>
      <c r="F83" s="6" t="s">
        <v>62</v>
      </c>
      <c r="G83" s="6" t="s">
        <v>63</v>
      </c>
      <c r="H83" s="6">
        <v>8</v>
      </c>
      <c r="I83" s="6">
        <v>1477</v>
      </c>
      <c r="J83" s="6">
        <f>Table1[[#This Row],[Qty]]*Table1[[#This Row],[Sales_Amount]]</f>
        <v>11816</v>
      </c>
    </row>
    <row r="84" spans="2:10" x14ac:dyDescent="0.3">
      <c r="B84" s="6">
        <v>82</v>
      </c>
      <c r="C84" s="7">
        <v>43945</v>
      </c>
      <c r="D84" s="6" t="s">
        <v>22</v>
      </c>
      <c r="E84" s="6" t="s">
        <v>44</v>
      </c>
      <c r="F84" s="6" t="s">
        <v>58</v>
      </c>
      <c r="G84" s="6" t="s">
        <v>63</v>
      </c>
      <c r="H84" s="6">
        <v>12</v>
      </c>
      <c r="I84" s="6">
        <v>369</v>
      </c>
      <c r="J84" s="6">
        <f>Table1[[#This Row],[Qty]]*Table1[[#This Row],[Sales_Amount]]</f>
        <v>4428</v>
      </c>
    </row>
    <row r="85" spans="2:10" x14ac:dyDescent="0.3">
      <c r="B85" s="6">
        <v>83</v>
      </c>
      <c r="C85" s="7">
        <v>43946</v>
      </c>
      <c r="D85" s="6" t="s">
        <v>22</v>
      </c>
      <c r="E85" s="6" t="s">
        <v>42</v>
      </c>
      <c r="F85" s="6" t="s">
        <v>59</v>
      </c>
      <c r="G85" s="6" t="s">
        <v>12</v>
      </c>
      <c r="H85" s="6">
        <v>9</v>
      </c>
      <c r="I85" s="6">
        <v>21259</v>
      </c>
      <c r="J85" s="6">
        <f>Table1[[#This Row],[Qty]]*Table1[[#This Row],[Sales_Amount]]</f>
        <v>191331</v>
      </c>
    </row>
    <row r="86" spans="2:10" x14ac:dyDescent="0.3">
      <c r="B86" s="6">
        <v>84</v>
      </c>
      <c r="C86" s="7">
        <v>43947</v>
      </c>
      <c r="D86" s="6" t="s">
        <v>22</v>
      </c>
      <c r="E86" s="6" t="s">
        <v>42</v>
      </c>
      <c r="F86" s="6" t="s">
        <v>58</v>
      </c>
      <c r="G86" s="6" t="s">
        <v>64</v>
      </c>
      <c r="H86" s="6">
        <v>14</v>
      </c>
      <c r="I86" s="6">
        <v>405</v>
      </c>
      <c r="J86" s="6">
        <f>Table1[[#This Row],[Qty]]*Table1[[#This Row],[Sales_Amount]]</f>
        <v>5670</v>
      </c>
    </row>
    <row r="87" spans="2:10" x14ac:dyDescent="0.3">
      <c r="B87" s="6">
        <v>85</v>
      </c>
      <c r="C87" s="7">
        <v>43948</v>
      </c>
      <c r="D87" s="6" t="s">
        <v>22</v>
      </c>
      <c r="E87" s="6" t="s">
        <v>24</v>
      </c>
      <c r="F87" s="6" t="s">
        <v>60</v>
      </c>
      <c r="G87" s="6" t="s">
        <v>63</v>
      </c>
      <c r="H87" s="6">
        <v>9</v>
      </c>
      <c r="I87" s="6">
        <v>1453</v>
      </c>
      <c r="J87" s="6">
        <f>Table1[[#This Row],[Qty]]*Table1[[#This Row],[Sales_Amount]]</f>
        <v>13077</v>
      </c>
    </row>
    <row r="88" spans="2:10" x14ac:dyDescent="0.3">
      <c r="B88" s="6">
        <v>86</v>
      </c>
      <c r="C88" s="7">
        <v>43949</v>
      </c>
      <c r="D88" s="6" t="s">
        <v>22</v>
      </c>
      <c r="E88" s="6" t="s">
        <v>43</v>
      </c>
      <c r="F88" s="6" t="s">
        <v>61</v>
      </c>
      <c r="G88" s="6" t="s">
        <v>64</v>
      </c>
      <c r="H88" s="6">
        <v>6</v>
      </c>
      <c r="I88" s="6">
        <v>2777</v>
      </c>
      <c r="J88" s="6">
        <f>Table1[[#This Row],[Qty]]*Table1[[#This Row],[Sales_Amount]]</f>
        <v>16662</v>
      </c>
    </row>
    <row r="89" spans="2:10" x14ac:dyDescent="0.3">
      <c r="B89" s="6">
        <v>87</v>
      </c>
      <c r="C89" s="7">
        <v>43950</v>
      </c>
      <c r="D89" s="6" t="s">
        <v>22</v>
      </c>
      <c r="E89" s="6" t="s">
        <v>23</v>
      </c>
      <c r="F89" s="6" t="s">
        <v>58</v>
      </c>
      <c r="G89" s="6" t="s">
        <v>65</v>
      </c>
      <c r="H89" s="6">
        <v>15</v>
      </c>
      <c r="I89" s="6">
        <v>31419</v>
      </c>
      <c r="J89" s="6">
        <f>Table1[[#This Row],[Qty]]*Table1[[#This Row],[Sales_Amount]]</f>
        <v>471285</v>
      </c>
    </row>
    <row r="90" spans="2:10" x14ac:dyDescent="0.3">
      <c r="B90" s="6">
        <v>88</v>
      </c>
      <c r="C90" s="7">
        <v>43951</v>
      </c>
      <c r="D90" s="6" t="s">
        <v>22</v>
      </c>
      <c r="E90" s="6" t="s">
        <v>24</v>
      </c>
      <c r="F90" s="6" t="s">
        <v>60</v>
      </c>
      <c r="G90" s="6" t="s">
        <v>66</v>
      </c>
      <c r="H90" s="6">
        <v>7</v>
      </c>
      <c r="I90" s="6">
        <v>52201</v>
      </c>
      <c r="J90" s="6">
        <f>Table1[[#This Row],[Qty]]*Table1[[#This Row],[Sales_Amount]]</f>
        <v>365407</v>
      </c>
    </row>
    <row r="91" spans="2:10" x14ac:dyDescent="0.3">
      <c r="B91" s="6">
        <v>89</v>
      </c>
      <c r="C91" s="7">
        <v>43952</v>
      </c>
      <c r="D91" s="6" t="s">
        <v>22</v>
      </c>
      <c r="E91" s="6" t="s">
        <v>44</v>
      </c>
      <c r="F91" s="6" t="s">
        <v>59</v>
      </c>
      <c r="G91" s="6" t="s">
        <v>63</v>
      </c>
      <c r="H91" s="6">
        <v>5</v>
      </c>
      <c r="I91" s="6">
        <v>1017</v>
      </c>
      <c r="J91" s="6">
        <f>Table1[[#This Row],[Qty]]*Table1[[#This Row],[Sales_Amount]]</f>
        <v>5085</v>
      </c>
    </row>
    <row r="92" spans="2:10" x14ac:dyDescent="0.3">
      <c r="B92" s="6">
        <v>90</v>
      </c>
      <c r="C92" s="7">
        <v>43953</v>
      </c>
      <c r="D92" s="6" t="s">
        <v>22</v>
      </c>
      <c r="E92" s="6" t="s">
        <v>42</v>
      </c>
      <c r="F92" s="6" t="s">
        <v>62</v>
      </c>
      <c r="G92" s="6" t="s">
        <v>63</v>
      </c>
      <c r="H92" s="6">
        <v>9</v>
      </c>
      <c r="I92" s="6">
        <v>813</v>
      </c>
      <c r="J92" s="6">
        <f>Table1[[#This Row],[Qty]]*Table1[[#This Row],[Sales_Amount]]</f>
        <v>7317</v>
      </c>
    </row>
    <row r="93" spans="2:10" x14ac:dyDescent="0.3">
      <c r="B93" s="6">
        <v>91</v>
      </c>
      <c r="C93" s="7">
        <v>43954</v>
      </c>
      <c r="D93" s="6" t="s">
        <v>22</v>
      </c>
      <c r="E93" s="6" t="s">
        <v>42</v>
      </c>
      <c r="F93" s="6" t="s">
        <v>58</v>
      </c>
      <c r="G93" s="6" t="s">
        <v>12</v>
      </c>
      <c r="H93" s="6">
        <v>14</v>
      </c>
      <c r="I93" s="6">
        <v>16251</v>
      </c>
      <c r="J93" s="6">
        <f>Table1[[#This Row],[Qty]]*Table1[[#This Row],[Sales_Amount]]</f>
        <v>227514</v>
      </c>
    </row>
    <row r="94" spans="2:10" x14ac:dyDescent="0.3">
      <c r="B94" s="6">
        <v>92</v>
      </c>
      <c r="C94" s="7">
        <v>43955</v>
      </c>
      <c r="D94" s="6" t="s">
        <v>22</v>
      </c>
      <c r="E94" s="6" t="s">
        <v>24</v>
      </c>
      <c r="F94" s="6" t="s">
        <v>59</v>
      </c>
      <c r="G94" s="6" t="s">
        <v>64</v>
      </c>
      <c r="H94" s="6">
        <v>13</v>
      </c>
      <c r="I94" s="6">
        <v>1663</v>
      </c>
      <c r="J94" s="6">
        <f>Table1[[#This Row],[Qty]]*Table1[[#This Row],[Sales_Amount]]</f>
        <v>21619</v>
      </c>
    </row>
    <row r="95" spans="2:10" x14ac:dyDescent="0.3">
      <c r="B95" s="6">
        <v>93</v>
      </c>
      <c r="C95" s="7">
        <v>43956</v>
      </c>
      <c r="D95" s="6" t="s">
        <v>22</v>
      </c>
      <c r="E95" s="6" t="s">
        <v>43</v>
      </c>
      <c r="F95" s="6" t="s">
        <v>58</v>
      </c>
      <c r="G95" s="6" t="s">
        <v>63</v>
      </c>
      <c r="H95" s="6">
        <v>15</v>
      </c>
      <c r="I95" s="6">
        <v>549</v>
      </c>
      <c r="J95" s="6">
        <f>Table1[[#This Row],[Qty]]*Table1[[#This Row],[Sales_Amount]]</f>
        <v>8235</v>
      </c>
    </row>
    <row r="96" spans="2:10" x14ac:dyDescent="0.3">
      <c r="B96" s="6">
        <v>94</v>
      </c>
      <c r="C96" s="7">
        <v>43957</v>
      </c>
      <c r="D96" s="6" t="s">
        <v>22</v>
      </c>
      <c r="E96" s="6" t="s">
        <v>23</v>
      </c>
      <c r="F96" s="6" t="s">
        <v>60</v>
      </c>
      <c r="G96" s="6" t="s">
        <v>64</v>
      </c>
      <c r="H96" s="6">
        <v>5</v>
      </c>
      <c r="I96" s="6">
        <v>463</v>
      </c>
      <c r="J96" s="6">
        <f>Table1[[#This Row],[Qty]]*Table1[[#This Row],[Sales_Amount]]</f>
        <v>2315</v>
      </c>
    </row>
    <row r="97" spans="2:10" x14ac:dyDescent="0.3">
      <c r="B97" s="6">
        <v>95</v>
      </c>
      <c r="C97" s="7">
        <v>43958</v>
      </c>
      <c r="D97" s="6" t="s">
        <v>22</v>
      </c>
      <c r="E97" s="6" t="s">
        <v>24</v>
      </c>
      <c r="F97" s="6" t="s">
        <v>61</v>
      </c>
      <c r="G97" s="6" t="s">
        <v>65</v>
      </c>
      <c r="H97" s="6">
        <v>10</v>
      </c>
      <c r="I97" s="6">
        <v>43962</v>
      </c>
      <c r="J97" s="6">
        <f>Table1[[#This Row],[Qty]]*Table1[[#This Row],[Sales_Amount]]</f>
        <v>439620</v>
      </c>
    </row>
    <row r="98" spans="2:10" x14ac:dyDescent="0.3">
      <c r="B98" s="6">
        <v>96</v>
      </c>
      <c r="C98" s="7">
        <v>43959</v>
      </c>
      <c r="D98" s="6" t="s">
        <v>22</v>
      </c>
      <c r="E98" s="6" t="s">
        <v>44</v>
      </c>
      <c r="F98" s="6" t="s">
        <v>58</v>
      </c>
      <c r="G98" s="6" t="s">
        <v>66</v>
      </c>
      <c r="H98" s="6">
        <v>8</v>
      </c>
      <c r="I98" s="6">
        <v>36267</v>
      </c>
      <c r="J98" s="6">
        <f>Table1[[#This Row],[Qty]]*Table1[[#This Row],[Sales_Amount]]</f>
        <v>290136</v>
      </c>
    </row>
    <row r="99" spans="2:10" x14ac:dyDescent="0.3">
      <c r="B99" s="6">
        <v>97</v>
      </c>
      <c r="C99" s="7">
        <v>43960</v>
      </c>
      <c r="D99" s="6" t="s">
        <v>22</v>
      </c>
      <c r="E99" s="6" t="s">
        <v>42</v>
      </c>
      <c r="F99" s="6" t="s">
        <v>60</v>
      </c>
      <c r="G99" s="6" t="s">
        <v>63</v>
      </c>
      <c r="H99" s="6">
        <v>6</v>
      </c>
      <c r="I99" s="6">
        <v>1100</v>
      </c>
      <c r="J99" s="6">
        <f>Table1[[#This Row],[Qty]]*Table1[[#This Row],[Sales_Amount]]</f>
        <v>6600</v>
      </c>
    </row>
    <row r="100" spans="2:10" x14ac:dyDescent="0.3">
      <c r="B100" s="6">
        <v>98</v>
      </c>
      <c r="C100" s="7">
        <v>43961</v>
      </c>
      <c r="D100" s="6" t="s">
        <v>22</v>
      </c>
      <c r="E100" s="6" t="s">
        <v>42</v>
      </c>
      <c r="F100" s="6" t="s">
        <v>59</v>
      </c>
      <c r="G100" s="6" t="s">
        <v>63</v>
      </c>
      <c r="H100" s="6">
        <v>6</v>
      </c>
      <c r="I100" s="6">
        <v>1584</v>
      </c>
      <c r="J100" s="6">
        <f>Table1[[#This Row],[Qty]]*Table1[[#This Row],[Sales_Amount]]</f>
        <v>9504</v>
      </c>
    </row>
    <row r="101" spans="2:10" x14ac:dyDescent="0.3">
      <c r="B101" s="6">
        <v>99</v>
      </c>
      <c r="C101" s="7">
        <v>43962</v>
      </c>
      <c r="D101" s="6" t="s">
        <v>22</v>
      </c>
      <c r="E101" s="6" t="s">
        <v>24</v>
      </c>
      <c r="F101" s="6" t="s">
        <v>62</v>
      </c>
      <c r="G101" s="6" t="s">
        <v>12</v>
      </c>
      <c r="H101" s="6">
        <v>9</v>
      </c>
      <c r="I101" s="6">
        <v>24849</v>
      </c>
      <c r="J101" s="6">
        <f>Table1[[#This Row],[Qty]]*Table1[[#This Row],[Sales_Amount]]</f>
        <v>223641</v>
      </c>
    </row>
    <row r="102" spans="2:10" x14ac:dyDescent="0.3">
      <c r="B102" s="6">
        <v>100</v>
      </c>
      <c r="C102" s="7">
        <v>43963</v>
      </c>
      <c r="D102" s="6" t="s">
        <v>22</v>
      </c>
      <c r="E102" s="6" t="s">
        <v>43</v>
      </c>
      <c r="F102" s="6" t="s">
        <v>58</v>
      </c>
      <c r="G102" s="6" t="s">
        <v>64</v>
      </c>
      <c r="H102" s="6">
        <v>8</v>
      </c>
      <c r="I102" s="6">
        <v>2978</v>
      </c>
      <c r="J102" s="6">
        <f>Table1[[#This Row],[Qty]]*Table1[[#This Row],[Sales_Amount]]</f>
        <v>23824</v>
      </c>
    </row>
    <row r="103" spans="2:10" x14ac:dyDescent="0.3">
      <c r="B103" s="6">
        <v>101</v>
      </c>
      <c r="C103" s="7">
        <v>43964</v>
      </c>
      <c r="D103" s="6" t="s">
        <v>22</v>
      </c>
      <c r="E103" s="6" t="s">
        <v>23</v>
      </c>
      <c r="F103" s="6" t="s">
        <v>59</v>
      </c>
      <c r="G103" s="6" t="s">
        <v>63</v>
      </c>
      <c r="H103" s="6">
        <v>14</v>
      </c>
      <c r="I103" s="6">
        <v>941</v>
      </c>
      <c r="J103" s="6">
        <f>Table1[[#This Row],[Qty]]*Table1[[#This Row],[Sales_Amount]]</f>
        <v>13174</v>
      </c>
    </row>
    <row r="104" spans="2:10" x14ac:dyDescent="0.3">
      <c r="B104" s="6">
        <v>102</v>
      </c>
      <c r="C104" s="7">
        <v>43965</v>
      </c>
      <c r="D104" s="6" t="s">
        <v>22</v>
      </c>
      <c r="E104" s="6" t="s">
        <v>24</v>
      </c>
      <c r="F104" s="6" t="s">
        <v>58</v>
      </c>
      <c r="G104" s="6" t="s">
        <v>64</v>
      </c>
      <c r="H104" s="6">
        <v>15</v>
      </c>
      <c r="I104" s="6">
        <v>2656</v>
      </c>
      <c r="J104" s="6">
        <f>Table1[[#This Row],[Qty]]*Table1[[#This Row],[Sales_Amount]]</f>
        <v>39840</v>
      </c>
    </row>
    <row r="105" spans="2:10" x14ac:dyDescent="0.3">
      <c r="B105" s="6">
        <v>103</v>
      </c>
      <c r="C105" s="7">
        <v>43966</v>
      </c>
      <c r="D105" s="6" t="s">
        <v>22</v>
      </c>
      <c r="E105" s="6" t="s">
        <v>44</v>
      </c>
      <c r="F105" s="6" t="s">
        <v>60</v>
      </c>
      <c r="G105" s="6" t="s">
        <v>65</v>
      </c>
      <c r="H105" s="6">
        <v>12</v>
      </c>
      <c r="I105" s="6">
        <v>30737</v>
      </c>
      <c r="J105" s="6">
        <f>Table1[[#This Row],[Qty]]*Table1[[#This Row],[Sales_Amount]]</f>
        <v>368844</v>
      </c>
    </row>
    <row r="106" spans="2:10" x14ac:dyDescent="0.3">
      <c r="B106" s="6">
        <v>104</v>
      </c>
      <c r="C106" s="7">
        <v>43967</v>
      </c>
      <c r="D106" s="6" t="s">
        <v>22</v>
      </c>
      <c r="E106" s="6" t="s">
        <v>42</v>
      </c>
      <c r="F106" s="6" t="s">
        <v>61</v>
      </c>
      <c r="G106" s="6" t="s">
        <v>66</v>
      </c>
      <c r="H106" s="6">
        <v>8</v>
      </c>
      <c r="I106" s="6">
        <v>29410</v>
      </c>
      <c r="J106" s="6">
        <f>Table1[[#This Row],[Qty]]*Table1[[#This Row],[Sales_Amount]]</f>
        <v>235280</v>
      </c>
    </row>
    <row r="107" spans="2:10" x14ac:dyDescent="0.3">
      <c r="B107" s="6">
        <v>105</v>
      </c>
      <c r="C107" s="7">
        <v>43968</v>
      </c>
      <c r="D107" s="6" t="s">
        <v>22</v>
      </c>
      <c r="E107" s="6" t="s">
        <v>42</v>
      </c>
      <c r="F107" s="6" t="s">
        <v>58</v>
      </c>
      <c r="G107" s="6" t="s">
        <v>63</v>
      </c>
      <c r="H107" s="6">
        <v>8</v>
      </c>
      <c r="I107" s="6">
        <v>936</v>
      </c>
      <c r="J107" s="6">
        <f>Table1[[#This Row],[Qty]]*Table1[[#This Row],[Sales_Amount]]</f>
        <v>7488</v>
      </c>
    </row>
    <row r="108" spans="2:10" x14ac:dyDescent="0.3">
      <c r="B108" s="6">
        <v>106</v>
      </c>
      <c r="C108" s="7">
        <v>43969</v>
      </c>
      <c r="D108" s="6" t="s">
        <v>22</v>
      </c>
      <c r="E108" s="6" t="s">
        <v>24</v>
      </c>
      <c r="F108" s="6" t="s">
        <v>60</v>
      </c>
      <c r="G108" s="6" t="s">
        <v>63</v>
      </c>
      <c r="H108" s="6">
        <v>5</v>
      </c>
      <c r="I108" s="6">
        <v>1595</v>
      </c>
      <c r="J108" s="6">
        <f>Table1[[#This Row],[Qty]]*Table1[[#This Row],[Sales_Amount]]</f>
        <v>7975</v>
      </c>
    </row>
    <row r="109" spans="2:10" x14ac:dyDescent="0.3">
      <c r="B109" s="6">
        <v>107</v>
      </c>
      <c r="C109" s="7">
        <v>43970</v>
      </c>
      <c r="D109" s="6" t="s">
        <v>22</v>
      </c>
      <c r="E109" s="6" t="s">
        <v>43</v>
      </c>
      <c r="F109" s="6" t="s">
        <v>59</v>
      </c>
      <c r="G109" s="6" t="s">
        <v>12</v>
      </c>
      <c r="H109" s="6">
        <v>11</v>
      </c>
      <c r="I109" s="6">
        <v>15180</v>
      </c>
      <c r="J109" s="6">
        <f>Table1[[#This Row],[Qty]]*Table1[[#This Row],[Sales_Amount]]</f>
        <v>166980</v>
      </c>
    </row>
    <row r="110" spans="2:10" x14ac:dyDescent="0.3">
      <c r="B110" s="6">
        <v>108</v>
      </c>
      <c r="C110" s="7">
        <v>43971</v>
      </c>
      <c r="D110" s="6" t="s">
        <v>22</v>
      </c>
      <c r="E110" s="6" t="s">
        <v>23</v>
      </c>
      <c r="F110" s="6" t="s">
        <v>62</v>
      </c>
      <c r="G110" s="6" t="s">
        <v>64</v>
      </c>
      <c r="H110" s="6">
        <v>9</v>
      </c>
      <c r="I110" s="6">
        <v>2022</v>
      </c>
      <c r="J110" s="6">
        <f>Table1[[#This Row],[Qty]]*Table1[[#This Row],[Sales_Amount]]</f>
        <v>18198</v>
      </c>
    </row>
    <row r="111" spans="2:10" x14ac:dyDescent="0.3">
      <c r="B111" s="6">
        <v>109</v>
      </c>
      <c r="C111" s="7">
        <v>43972</v>
      </c>
      <c r="D111" s="6" t="s">
        <v>22</v>
      </c>
      <c r="E111" s="6" t="s">
        <v>24</v>
      </c>
      <c r="F111" s="6" t="s">
        <v>58</v>
      </c>
      <c r="G111" s="6" t="s">
        <v>63</v>
      </c>
      <c r="H111" s="6">
        <v>15</v>
      </c>
      <c r="I111" s="6">
        <v>1462</v>
      </c>
      <c r="J111" s="6">
        <f>Table1[[#This Row],[Qty]]*Table1[[#This Row],[Sales_Amount]]</f>
        <v>21930</v>
      </c>
    </row>
    <row r="112" spans="2:10" x14ac:dyDescent="0.3">
      <c r="B112" s="6">
        <v>110</v>
      </c>
      <c r="C112" s="7">
        <v>43973</v>
      </c>
      <c r="D112" s="6" t="s">
        <v>5</v>
      </c>
      <c r="E112" s="6" t="s">
        <v>11</v>
      </c>
      <c r="F112" s="6" t="s">
        <v>59</v>
      </c>
      <c r="G112" s="6" t="s">
        <v>64</v>
      </c>
      <c r="H112" s="6">
        <v>10</v>
      </c>
      <c r="I112" s="6">
        <v>1462</v>
      </c>
      <c r="J112" s="6">
        <f>Table1[[#This Row],[Qty]]*Table1[[#This Row],[Sales_Amount]]</f>
        <v>14620</v>
      </c>
    </row>
    <row r="113" spans="2:10" x14ac:dyDescent="0.3">
      <c r="B113" s="6">
        <v>111</v>
      </c>
      <c r="C113" s="7">
        <v>43974</v>
      </c>
      <c r="D113" s="6" t="s">
        <v>5</v>
      </c>
      <c r="E113" s="6" t="s">
        <v>45</v>
      </c>
      <c r="F113" s="6" t="s">
        <v>58</v>
      </c>
      <c r="G113" s="6" t="s">
        <v>65</v>
      </c>
      <c r="H113" s="6">
        <v>9</v>
      </c>
      <c r="I113" s="6">
        <v>29427</v>
      </c>
      <c r="J113" s="6">
        <f>Table1[[#This Row],[Qty]]*Table1[[#This Row],[Sales_Amount]]</f>
        <v>264843</v>
      </c>
    </row>
    <row r="114" spans="2:10" x14ac:dyDescent="0.3">
      <c r="B114" s="6">
        <v>112</v>
      </c>
      <c r="C114" s="7">
        <v>43975</v>
      </c>
      <c r="D114" s="6" t="s">
        <v>5</v>
      </c>
      <c r="E114" s="6" t="s">
        <v>46</v>
      </c>
      <c r="F114" s="6" t="s">
        <v>60</v>
      </c>
      <c r="G114" s="6" t="s">
        <v>66</v>
      </c>
      <c r="H114" s="6">
        <v>6</v>
      </c>
      <c r="I114" s="6">
        <v>23046</v>
      </c>
      <c r="J114" s="6">
        <f>Table1[[#This Row],[Qty]]*Table1[[#This Row],[Sales_Amount]]</f>
        <v>138276</v>
      </c>
    </row>
    <row r="115" spans="2:10" x14ac:dyDescent="0.3">
      <c r="B115" s="6">
        <v>113</v>
      </c>
      <c r="C115" s="7">
        <v>43976</v>
      </c>
      <c r="D115" s="6" t="s">
        <v>5</v>
      </c>
      <c r="E115" s="6" t="s">
        <v>11</v>
      </c>
      <c r="F115" s="6" t="s">
        <v>61</v>
      </c>
      <c r="G115" s="6" t="s">
        <v>63</v>
      </c>
      <c r="H115" s="6">
        <v>9</v>
      </c>
      <c r="I115" s="6">
        <v>1821</v>
      </c>
      <c r="J115" s="6">
        <f>Table1[[#This Row],[Qty]]*Table1[[#This Row],[Sales_Amount]]</f>
        <v>16389</v>
      </c>
    </row>
    <row r="116" spans="2:10" x14ac:dyDescent="0.3">
      <c r="B116" s="6">
        <v>114</v>
      </c>
      <c r="C116" s="7">
        <v>43977</v>
      </c>
      <c r="D116" s="6" t="s">
        <v>5</v>
      </c>
      <c r="E116" s="6" t="s">
        <v>47</v>
      </c>
      <c r="F116" s="6" t="s">
        <v>58</v>
      </c>
      <c r="G116" s="6" t="s">
        <v>63</v>
      </c>
      <c r="H116" s="6">
        <v>15</v>
      </c>
      <c r="I116" s="6">
        <v>735</v>
      </c>
      <c r="J116" s="6">
        <f>Table1[[#This Row],[Qty]]*Table1[[#This Row],[Sales_Amount]]</f>
        <v>11025</v>
      </c>
    </row>
    <row r="117" spans="2:10" x14ac:dyDescent="0.3">
      <c r="B117" s="6">
        <v>115</v>
      </c>
      <c r="C117" s="7">
        <v>43978</v>
      </c>
      <c r="D117" s="6" t="s">
        <v>5</v>
      </c>
      <c r="E117" s="6" t="s">
        <v>46</v>
      </c>
      <c r="F117" s="6" t="s">
        <v>60</v>
      </c>
      <c r="G117" s="6" t="s">
        <v>12</v>
      </c>
      <c r="H117" s="6">
        <v>7</v>
      </c>
      <c r="I117" s="6">
        <v>19854</v>
      </c>
      <c r="J117" s="6">
        <f>Table1[[#This Row],[Qty]]*Table1[[#This Row],[Sales_Amount]]</f>
        <v>138978</v>
      </c>
    </row>
    <row r="118" spans="2:10" x14ac:dyDescent="0.3">
      <c r="B118" s="6">
        <v>116</v>
      </c>
      <c r="C118" s="7">
        <v>43979</v>
      </c>
      <c r="D118" s="6" t="s">
        <v>5</v>
      </c>
      <c r="E118" s="6" t="s">
        <v>6</v>
      </c>
      <c r="F118" s="6" t="s">
        <v>59</v>
      </c>
      <c r="G118" s="6" t="s">
        <v>64</v>
      </c>
      <c r="H118" s="6">
        <v>14</v>
      </c>
      <c r="I118" s="6">
        <v>2657</v>
      </c>
      <c r="J118" s="6">
        <f>Table1[[#This Row],[Qty]]*Table1[[#This Row],[Sales_Amount]]</f>
        <v>37198</v>
      </c>
    </row>
    <row r="119" spans="2:10" x14ac:dyDescent="0.3">
      <c r="B119" s="6">
        <v>117</v>
      </c>
      <c r="C119" s="7">
        <v>43980</v>
      </c>
      <c r="D119" s="6" t="s">
        <v>5</v>
      </c>
      <c r="E119" s="6" t="s">
        <v>11</v>
      </c>
      <c r="F119" s="6" t="s">
        <v>62</v>
      </c>
      <c r="G119" s="6" t="s">
        <v>63</v>
      </c>
      <c r="H119" s="6">
        <v>9</v>
      </c>
      <c r="I119" s="6">
        <v>542</v>
      </c>
      <c r="J119" s="6">
        <f>Table1[[#This Row],[Qty]]*Table1[[#This Row],[Sales_Amount]]</f>
        <v>4878</v>
      </c>
    </row>
    <row r="120" spans="2:10" x14ac:dyDescent="0.3">
      <c r="B120" s="6">
        <v>118</v>
      </c>
      <c r="C120" s="7">
        <v>43981</v>
      </c>
      <c r="D120" s="6" t="s">
        <v>5</v>
      </c>
      <c r="E120" s="6" t="s">
        <v>45</v>
      </c>
      <c r="F120" s="6" t="s">
        <v>58</v>
      </c>
      <c r="G120" s="6" t="s">
        <v>64</v>
      </c>
      <c r="H120" s="6">
        <v>12</v>
      </c>
      <c r="I120" s="6">
        <v>440</v>
      </c>
      <c r="J120" s="6">
        <f>Table1[[#This Row],[Qty]]*Table1[[#This Row],[Sales_Amount]]</f>
        <v>5280</v>
      </c>
    </row>
    <row r="121" spans="2:10" x14ac:dyDescent="0.3">
      <c r="B121" s="6">
        <v>119</v>
      </c>
      <c r="C121" s="7">
        <v>43982</v>
      </c>
      <c r="D121" s="6" t="s">
        <v>5</v>
      </c>
      <c r="E121" s="6" t="s">
        <v>46</v>
      </c>
      <c r="F121" s="6" t="s">
        <v>59</v>
      </c>
      <c r="G121" s="6" t="s">
        <v>65</v>
      </c>
      <c r="H121" s="6">
        <v>12</v>
      </c>
      <c r="I121" s="6">
        <v>42727</v>
      </c>
      <c r="J121" s="6">
        <f>Table1[[#This Row],[Qty]]*Table1[[#This Row],[Sales_Amount]]</f>
        <v>512724</v>
      </c>
    </row>
    <row r="122" spans="2:10" x14ac:dyDescent="0.3">
      <c r="B122" s="6">
        <v>120</v>
      </c>
      <c r="C122" s="7">
        <v>43983</v>
      </c>
      <c r="D122" s="6" t="s">
        <v>5</v>
      </c>
      <c r="E122" s="6" t="s">
        <v>11</v>
      </c>
      <c r="F122" s="6" t="s">
        <v>58</v>
      </c>
      <c r="G122" s="6" t="s">
        <v>66</v>
      </c>
      <c r="H122" s="6">
        <v>15</v>
      </c>
      <c r="I122" s="6">
        <v>44769</v>
      </c>
      <c r="J122" s="6">
        <f>Table1[[#This Row],[Qty]]*Table1[[#This Row],[Sales_Amount]]</f>
        <v>671535</v>
      </c>
    </row>
    <row r="123" spans="2:10" x14ac:dyDescent="0.3">
      <c r="B123" s="6">
        <v>121</v>
      </c>
      <c r="C123" s="7">
        <v>43984</v>
      </c>
      <c r="D123" s="6" t="s">
        <v>5</v>
      </c>
      <c r="E123" s="6" t="s">
        <v>47</v>
      </c>
      <c r="F123" s="6" t="s">
        <v>60</v>
      </c>
      <c r="G123" s="6" t="s">
        <v>63</v>
      </c>
      <c r="H123" s="6">
        <v>15</v>
      </c>
      <c r="I123" s="6">
        <v>499</v>
      </c>
      <c r="J123" s="6">
        <f>Table1[[#This Row],[Qty]]*Table1[[#This Row],[Sales_Amount]]</f>
        <v>7485</v>
      </c>
    </row>
    <row r="124" spans="2:10" x14ac:dyDescent="0.3">
      <c r="B124" s="6">
        <v>122</v>
      </c>
      <c r="C124" s="7">
        <v>43985</v>
      </c>
      <c r="D124" s="6" t="s">
        <v>5</v>
      </c>
      <c r="E124" s="6" t="s">
        <v>46</v>
      </c>
      <c r="F124" s="6" t="s">
        <v>61</v>
      </c>
      <c r="G124" s="6" t="s">
        <v>63</v>
      </c>
      <c r="H124" s="6">
        <v>13</v>
      </c>
      <c r="I124" s="6">
        <v>1832</v>
      </c>
      <c r="J124" s="6">
        <f>Table1[[#This Row],[Qty]]*Table1[[#This Row],[Sales_Amount]]</f>
        <v>23816</v>
      </c>
    </row>
    <row r="125" spans="2:10" x14ac:dyDescent="0.3">
      <c r="B125" s="6">
        <v>123</v>
      </c>
      <c r="C125" s="7">
        <v>43986</v>
      </c>
      <c r="D125" s="6" t="s">
        <v>5</v>
      </c>
      <c r="E125" s="6" t="s">
        <v>6</v>
      </c>
      <c r="F125" s="6" t="s">
        <v>58</v>
      </c>
      <c r="G125" s="6" t="s">
        <v>12</v>
      </c>
      <c r="H125" s="6">
        <v>13</v>
      </c>
      <c r="I125" s="6">
        <v>17361</v>
      </c>
      <c r="J125" s="6">
        <f>Table1[[#This Row],[Qty]]*Table1[[#This Row],[Sales_Amount]]</f>
        <v>225693</v>
      </c>
    </row>
    <row r="126" spans="2:10" x14ac:dyDescent="0.3">
      <c r="B126" s="6">
        <v>124</v>
      </c>
      <c r="C126" s="7">
        <v>43987</v>
      </c>
      <c r="D126" s="6" t="s">
        <v>5</v>
      </c>
      <c r="E126" s="6" t="s">
        <v>11</v>
      </c>
      <c r="F126" s="6" t="s">
        <v>60</v>
      </c>
      <c r="G126" s="6" t="s">
        <v>64</v>
      </c>
      <c r="H126" s="6">
        <v>9</v>
      </c>
      <c r="I126" s="6">
        <v>484</v>
      </c>
      <c r="J126" s="6">
        <f>Table1[[#This Row],[Qty]]*Table1[[#This Row],[Sales_Amount]]</f>
        <v>4356</v>
      </c>
    </row>
    <row r="127" spans="2:10" x14ac:dyDescent="0.3">
      <c r="B127" s="6">
        <v>125</v>
      </c>
      <c r="C127" s="7">
        <v>43988</v>
      </c>
      <c r="D127" s="6" t="s">
        <v>5</v>
      </c>
      <c r="E127" s="6" t="s">
        <v>45</v>
      </c>
      <c r="F127" s="6" t="s">
        <v>59</v>
      </c>
      <c r="G127" s="6" t="s">
        <v>63</v>
      </c>
      <c r="H127" s="6">
        <v>15</v>
      </c>
      <c r="I127" s="6">
        <v>1562</v>
      </c>
      <c r="J127" s="6">
        <f>Table1[[#This Row],[Qty]]*Table1[[#This Row],[Sales_Amount]]</f>
        <v>23430</v>
      </c>
    </row>
    <row r="128" spans="2:10" x14ac:dyDescent="0.3">
      <c r="B128" s="6">
        <v>126</v>
      </c>
      <c r="C128" s="7">
        <v>43989</v>
      </c>
      <c r="D128" s="6" t="s">
        <v>5</v>
      </c>
      <c r="E128" s="6" t="s">
        <v>46</v>
      </c>
      <c r="F128" s="6" t="s">
        <v>62</v>
      </c>
      <c r="G128" s="6" t="s">
        <v>64</v>
      </c>
      <c r="H128" s="6">
        <v>9</v>
      </c>
      <c r="I128" s="6">
        <v>2247</v>
      </c>
      <c r="J128" s="6">
        <f>Table1[[#This Row],[Qty]]*Table1[[#This Row],[Sales_Amount]]</f>
        <v>20223</v>
      </c>
    </row>
    <row r="129" spans="2:10" x14ac:dyDescent="0.3">
      <c r="B129" s="6">
        <v>127</v>
      </c>
      <c r="C129" s="7">
        <v>43990</v>
      </c>
      <c r="D129" s="6" t="s">
        <v>5</v>
      </c>
      <c r="E129" s="6" t="s">
        <v>11</v>
      </c>
      <c r="F129" s="6" t="s">
        <v>58</v>
      </c>
      <c r="G129" s="6" t="s">
        <v>65</v>
      </c>
      <c r="H129" s="6">
        <v>14</v>
      </c>
      <c r="I129" s="6">
        <v>37815</v>
      </c>
      <c r="J129" s="6">
        <f>Table1[[#This Row],[Qty]]*Table1[[#This Row],[Sales_Amount]]</f>
        <v>529410</v>
      </c>
    </row>
    <row r="130" spans="2:10" x14ac:dyDescent="0.3">
      <c r="B130" s="6">
        <v>128</v>
      </c>
      <c r="C130" s="7">
        <v>43991</v>
      </c>
      <c r="D130" s="6" t="s">
        <v>5</v>
      </c>
      <c r="E130" s="6" t="s">
        <v>47</v>
      </c>
      <c r="F130" s="6" t="s">
        <v>59</v>
      </c>
      <c r="G130" s="6" t="s">
        <v>66</v>
      </c>
      <c r="H130" s="6">
        <v>14</v>
      </c>
      <c r="I130" s="6">
        <v>26663</v>
      </c>
      <c r="J130" s="6">
        <f>Table1[[#This Row],[Qty]]*Table1[[#This Row],[Sales_Amount]]</f>
        <v>373282</v>
      </c>
    </row>
    <row r="131" spans="2:10" x14ac:dyDescent="0.3">
      <c r="B131" s="6">
        <v>129</v>
      </c>
      <c r="C131" s="7">
        <v>43992</v>
      </c>
      <c r="D131" s="6" t="s">
        <v>5</v>
      </c>
      <c r="E131" s="6" t="s">
        <v>46</v>
      </c>
      <c r="F131" s="6" t="s">
        <v>58</v>
      </c>
      <c r="G131" s="6" t="s">
        <v>63</v>
      </c>
      <c r="H131" s="6">
        <v>9</v>
      </c>
      <c r="I131" s="6">
        <v>655</v>
      </c>
      <c r="J131" s="6">
        <f>Table1[[#This Row],[Qty]]*Table1[[#This Row],[Sales_Amount]]</f>
        <v>5895</v>
      </c>
    </row>
    <row r="132" spans="2:10" x14ac:dyDescent="0.3">
      <c r="B132" s="6">
        <v>130</v>
      </c>
      <c r="C132" s="7">
        <v>43993</v>
      </c>
      <c r="D132" s="6" t="s">
        <v>5</v>
      </c>
      <c r="E132" s="6" t="s">
        <v>6</v>
      </c>
      <c r="F132" s="6" t="s">
        <v>60</v>
      </c>
      <c r="G132" s="6" t="s">
        <v>63</v>
      </c>
      <c r="H132" s="6">
        <v>13</v>
      </c>
      <c r="I132" s="6">
        <v>1998</v>
      </c>
      <c r="J132" s="6">
        <f>Table1[[#This Row],[Qty]]*Table1[[#This Row],[Sales_Amount]]</f>
        <v>25974</v>
      </c>
    </row>
    <row r="133" spans="2:10" x14ac:dyDescent="0.3">
      <c r="B133" s="6">
        <v>131</v>
      </c>
      <c r="C133" s="7">
        <v>43994</v>
      </c>
      <c r="D133" s="6" t="s">
        <v>5</v>
      </c>
      <c r="E133" s="6" t="s">
        <v>11</v>
      </c>
      <c r="F133" s="6" t="s">
        <v>61</v>
      </c>
      <c r="G133" s="6" t="s">
        <v>12</v>
      </c>
      <c r="H133" s="6">
        <v>7</v>
      </c>
      <c r="I133" s="6">
        <v>18352</v>
      </c>
      <c r="J133" s="6">
        <f>Table1[[#This Row],[Qty]]*Table1[[#This Row],[Sales_Amount]]</f>
        <v>128464</v>
      </c>
    </row>
    <row r="134" spans="2:10" x14ac:dyDescent="0.3">
      <c r="B134" s="6">
        <v>132</v>
      </c>
      <c r="C134" s="7">
        <v>43995</v>
      </c>
      <c r="D134" s="6" t="s">
        <v>5</v>
      </c>
      <c r="E134" s="6" t="s">
        <v>45</v>
      </c>
      <c r="F134" s="6" t="s">
        <v>58</v>
      </c>
      <c r="G134" s="6" t="s">
        <v>64</v>
      </c>
      <c r="H134" s="6">
        <v>6</v>
      </c>
      <c r="I134" s="6">
        <v>1481</v>
      </c>
      <c r="J134" s="6">
        <f>Table1[[#This Row],[Qty]]*Table1[[#This Row],[Sales_Amount]]</f>
        <v>8886</v>
      </c>
    </row>
    <row r="135" spans="2:10" x14ac:dyDescent="0.3">
      <c r="B135" s="6">
        <v>133</v>
      </c>
      <c r="C135" s="7">
        <v>43996</v>
      </c>
      <c r="D135" s="6" t="s">
        <v>5</v>
      </c>
      <c r="E135" s="6" t="s">
        <v>46</v>
      </c>
      <c r="F135" s="6" t="s">
        <v>60</v>
      </c>
      <c r="G135" s="6" t="s">
        <v>63</v>
      </c>
      <c r="H135" s="6">
        <v>8</v>
      </c>
      <c r="I135" s="6">
        <v>1739</v>
      </c>
      <c r="J135" s="6">
        <f>Table1[[#This Row],[Qty]]*Table1[[#This Row],[Sales_Amount]]</f>
        <v>13912</v>
      </c>
    </row>
    <row r="136" spans="2:10" x14ac:dyDescent="0.3">
      <c r="B136" s="6">
        <v>134</v>
      </c>
      <c r="C136" s="7">
        <v>43997</v>
      </c>
      <c r="D136" s="6" t="s">
        <v>5</v>
      </c>
      <c r="E136" s="6" t="s">
        <v>11</v>
      </c>
      <c r="F136" s="6" t="s">
        <v>59</v>
      </c>
      <c r="G136" s="6" t="s">
        <v>64</v>
      </c>
      <c r="H136" s="6">
        <v>10</v>
      </c>
      <c r="I136" s="6">
        <v>946</v>
      </c>
      <c r="J136" s="6">
        <f>Table1[[#This Row],[Qty]]*Table1[[#This Row],[Sales_Amount]]</f>
        <v>9460</v>
      </c>
    </row>
    <row r="137" spans="2:10" x14ac:dyDescent="0.3">
      <c r="B137" s="6">
        <v>135</v>
      </c>
      <c r="C137" s="7">
        <v>43998</v>
      </c>
      <c r="D137" s="6" t="s">
        <v>5</v>
      </c>
      <c r="E137" s="6" t="s">
        <v>47</v>
      </c>
      <c r="F137" s="6" t="s">
        <v>62</v>
      </c>
      <c r="G137" s="6" t="s">
        <v>65</v>
      </c>
      <c r="H137" s="6">
        <v>13</v>
      </c>
      <c r="I137" s="6">
        <v>30684</v>
      </c>
      <c r="J137" s="6">
        <f>Table1[[#This Row],[Qty]]*Table1[[#This Row],[Sales_Amount]]</f>
        <v>398892</v>
      </c>
    </row>
    <row r="138" spans="2:10" x14ac:dyDescent="0.3">
      <c r="B138" s="6">
        <v>136</v>
      </c>
      <c r="C138" s="7">
        <v>43999</v>
      </c>
      <c r="D138" s="6" t="s">
        <v>5</v>
      </c>
      <c r="E138" s="6" t="s">
        <v>46</v>
      </c>
      <c r="F138" s="6" t="s">
        <v>58</v>
      </c>
      <c r="G138" s="6" t="s">
        <v>66</v>
      </c>
      <c r="H138" s="6">
        <v>7</v>
      </c>
      <c r="I138" s="6">
        <v>34273</v>
      </c>
      <c r="J138" s="6">
        <f>Table1[[#This Row],[Qty]]*Table1[[#This Row],[Sales_Amount]]</f>
        <v>239911</v>
      </c>
    </row>
    <row r="139" spans="2:10" x14ac:dyDescent="0.3">
      <c r="B139" s="6">
        <v>137</v>
      </c>
      <c r="C139" s="7">
        <v>44000</v>
      </c>
      <c r="D139" s="6" t="s">
        <v>5</v>
      </c>
      <c r="E139" s="6" t="s">
        <v>6</v>
      </c>
      <c r="F139" s="6" t="s">
        <v>59</v>
      </c>
      <c r="G139" s="6" t="s">
        <v>63</v>
      </c>
      <c r="H139" s="6">
        <v>9</v>
      </c>
      <c r="I139" s="6">
        <v>1807</v>
      </c>
      <c r="J139" s="6">
        <f>Table1[[#This Row],[Qty]]*Table1[[#This Row],[Sales_Amount]]</f>
        <v>16263</v>
      </c>
    </row>
    <row r="140" spans="2:10" x14ac:dyDescent="0.3">
      <c r="B140" s="6">
        <v>138</v>
      </c>
      <c r="C140" s="7">
        <v>44001</v>
      </c>
      <c r="D140" s="6" t="s">
        <v>5</v>
      </c>
      <c r="E140" s="6" t="s">
        <v>11</v>
      </c>
      <c r="F140" s="6" t="s">
        <v>58</v>
      </c>
      <c r="G140" s="6" t="s">
        <v>63</v>
      </c>
      <c r="H140" s="6">
        <v>5</v>
      </c>
      <c r="I140" s="6">
        <v>1452</v>
      </c>
      <c r="J140" s="6">
        <f>Table1[[#This Row],[Qty]]*Table1[[#This Row],[Sales_Amount]]</f>
        <v>7260</v>
      </c>
    </row>
    <row r="141" spans="2:10" x14ac:dyDescent="0.3">
      <c r="B141" s="6">
        <v>139</v>
      </c>
      <c r="C141" s="7">
        <v>44002</v>
      </c>
      <c r="D141" s="6" t="s">
        <v>5</v>
      </c>
      <c r="E141" s="6" t="s">
        <v>45</v>
      </c>
      <c r="F141" s="6" t="s">
        <v>60</v>
      </c>
      <c r="G141" s="6" t="s">
        <v>12</v>
      </c>
      <c r="H141" s="6">
        <v>13</v>
      </c>
      <c r="I141" s="6">
        <v>15638</v>
      </c>
      <c r="J141" s="6">
        <f>Table1[[#This Row],[Qty]]*Table1[[#This Row],[Sales_Amount]]</f>
        <v>203294</v>
      </c>
    </row>
    <row r="142" spans="2:10" x14ac:dyDescent="0.3">
      <c r="B142" s="6">
        <v>140</v>
      </c>
      <c r="C142" s="7">
        <v>44003</v>
      </c>
      <c r="D142" s="6" t="s">
        <v>5</v>
      </c>
      <c r="E142" s="6" t="s">
        <v>46</v>
      </c>
      <c r="F142" s="6" t="s">
        <v>61</v>
      </c>
      <c r="G142" s="6" t="s">
        <v>64</v>
      </c>
      <c r="H142" s="6">
        <v>12</v>
      </c>
      <c r="I142" s="6">
        <v>1366</v>
      </c>
      <c r="J142" s="6">
        <f>Table1[[#This Row],[Qty]]*Table1[[#This Row],[Sales_Amount]]</f>
        <v>16392</v>
      </c>
    </row>
    <row r="143" spans="2:10" x14ac:dyDescent="0.3">
      <c r="B143" s="6">
        <v>141</v>
      </c>
      <c r="C143" s="7">
        <v>44004</v>
      </c>
      <c r="D143" s="6" t="s">
        <v>5</v>
      </c>
      <c r="E143" s="6" t="s">
        <v>11</v>
      </c>
      <c r="F143" s="6" t="s">
        <v>58</v>
      </c>
      <c r="G143" s="6" t="s">
        <v>63</v>
      </c>
      <c r="H143" s="6">
        <v>10</v>
      </c>
      <c r="I143" s="6">
        <v>1530</v>
      </c>
      <c r="J143" s="6">
        <f>Table1[[#This Row],[Qty]]*Table1[[#This Row],[Sales_Amount]]</f>
        <v>15300</v>
      </c>
    </row>
    <row r="144" spans="2:10" x14ac:dyDescent="0.3">
      <c r="B144" s="6">
        <v>142</v>
      </c>
      <c r="C144" s="7">
        <v>44005</v>
      </c>
      <c r="D144" s="6" t="s">
        <v>5</v>
      </c>
      <c r="E144" s="6" t="s">
        <v>47</v>
      </c>
      <c r="F144" s="6" t="s">
        <v>60</v>
      </c>
      <c r="G144" s="6" t="s">
        <v>64</v>
      </c>
      <c r="H144" s="6">
        <v>14</v>
      </c>
      <c r="I144" s="6">
        <v>1144</v>
      </c>
      <c r="J144" s="6">
        <f>Table1[[#This Row],[Qty]]*Table1[[#This Row],[Sales_Amount]]</f>
        <v>16016</v>
      </c>
    </row>
    <row r="145" spans="2:10" x14ac:dyDescent="0.3">
      <c r="B145" s="6">
        <v>143</v>
      </c>
      <c r="C145" s="7">
        <v>44006</v>
      </c>
      <c r="D145" s="6" t="s">
        <v>5</v>
      </c>
      <c r="E145" s="6" t="s">
        <v>46</v>
      </c>
      <c r="F145" s="6" t="s">
        <v>59</v>
      </c>
      <c r="G145" s="6" t="s">
        <v>65</v>
      </c>
      <c r="H145" s="6">
        <v>10</v>
      </c>
      <c r="I145" s="6">
        <v>38814</v>
      </c>
      <c r="J145" s="6">
        <f>Table1[[#This Row],[Qty]]*Table1[[#This Row],[Sales_Amount]]</f>
        <v>388140</v>
      </c>
    </row>
    <row r="146" spans="2:10" x14ac:dyDescent="0.3">
      <c r="B146" s="6">
        <v>144</v>
      </c>
      <c r="C146" s="7">
        <v>44007</v>
      </c>
      <c r="D146" s="6" t="s">
        <v>5</v>
      </c>
      <c r="E146" s="6" t="s">
        <v>6</v>
      </c>
      <c r="F146" s="6" t="s">
        <v>62</v>
      </c>
      <c r="G146" s="6" t="s">
        <v>66</v>
      </c>
      <c r="H146" s="6">
        <v>5</v>
      </c>
      <c r="I146" s="6">
        <v>53042</v>
      </c>
      <c r="J146" s="6">
        <f>Table1[[#This Row],[Qty]]*Table1[[#This Row],[Sales_Amount]]</f>
        <v>265210</v>
      </c>
    </row>
    <row r="147" spans="2:10" x14ac:dyDescent="0.3">
      <c r="B147" s="6">
        <v>145</v>
      </c>
      <c r="C147" s="7">
        <v>44008</v>
      </c>
      <c r="D147" s="6" t="s">
        <v>5</v>
      </c>
      <c r="E147" s="6" t="s">
        <v>11</v>
      </c>
      <c r="F147" s="6" t="s">
        <v>58</v>
      </c>
      <c r="G147" s="6" t="s">
        <v>63</v>
      </c>
      <c r="H147" s="6">
        <v>15</v>
      </c>
      <c r="I147" s="6">
        <v>1603</v>
      </c>
      <c r="J147" s="6">
        <f>Table1[[#This Row],[Qty]]*Table1[[#This Row],[Sales_Amount]]</f>
        <v>24045</v>
      </c>
    </row>
    <row r="148" spans="2:10" x14ac:dyDescent="0.3">
      <c r="B148" s="6">
        <v>146</v>
      </c>
      <c r="C148" s="7">
        <v>44009</v>
      </c>
      <c r="D148" s="6" t="s">
        <v>5</v>
      </c>
      <c r="E148" s="6" t="s">
        <v>45</v>
      </c>
      <c r="F148" s="6" t="s">
        <v>59</v>
      </c>
      <c r="G148" s="6" t="s">
        <v>63</v>
      </c>
      <c r="H148" s="6">
        <v>5</v>
      </c>
      <c r="I148" s="6">
        <v>1407</v>
      </c>
      <c r="J148" s="6">
        <f>Table1[[#This Row],[Qty]]*Table1[[#This Row],[Sales_Amount]]</f>
        <v>7035</v>
      </c>
    </row>
    <row r="149" spans="2:10" x14ac:dyDescent="0.3">
      <c r="B149" s="6">
        <v>147</v>
      </c>
      <c r="C149" s="7">
        <v>44010</v>
      </c>
      <c r="D149" s="6" t="s">
        <v>5</v>
      </c>
      <c r="E149" s="6" t="s">
        <v>46</v>
      </c>
      <c r="F149" s="6" t="s">
        <v>58</v>
      </c>
      <c r="G149" s="6" t="s">
        <v>12</v>
      </c>
      <c r="H149" s="6">
        <v>13</v>
      </c>
      <c r="I149" s="6">
        <v>20703</v>
      </c>
      <c r="J149" s="6">
        <f>Table1[[#This Row],[Qty]]*Table1[[#This Row],[Sales_Amount]]</f>
        <v>269139</v>
      </c>
    </row>
    <row r="150" spans="2:10" x14ac:dyDescent="0.3">
      <c r="B150" s="6">
        <v>148</v>
      </c>
      <c r="C150" s="7">
        <v>44011</v>
      </c>
      <c r="D150" s="6" t="s">
        <v>5</v>
      </c>
      <c r="E150" s="6" t="s">
        <v>11</v>
      </c>
      <c r="F150" s="6" t="s">
        <v>60</v>
      </c>
      <c r="G150" s="6" t="s">
        <v>64</v>
      </c>
      <c r="H150" s="6">
        <v>11</v>
      </c>
      <c r="I150" s="6">
        <v>2132</v>
      </c>
      <c r="J150" s="6">
        <f>Table1[[#This Row],[Qty]]*Table1[[#This Row],[Sales_Amount]]</f>
        <v>23452</v>
      </c>
    </row>
    <row r="151" spans="2:10" x14ac:dyDescent="0.3">
      <c r="B151" s="6">
        <v>149</v>
      </c>
      <c r="C151" s="7">
        <v>44012</v>
      </c>
      <c r="D151" s="6" t="s">
        <v>5</v>
      </c>
      <c r="E151" s="6" t="s">
        <v>47</v>
      </c>
      <c r="F151" s="6" t="s">
        <v>61</v>
      </c>
      <c r="G151" s="6" t="s">
        <v>63</v>
      </c>
      <c r="H151" s="6">
        <v>11</v>
      </c>
      <c r="I151" s="6">
        <v>1117</v>
      </c>
      <c r="J151" s="6">
        <f>Table1[[#This Row],[Qty]]*Table1[[#This Row],[Sales_Amount]]</f>
        <v>12287</v>
      </c>
    </row>
    <row r="152" spans="2:10" x14ac:dyDescent="0.3">
      <c r="B152" s="6">
        <v>150</v>
      </c>
      <c r="C152" s="7">
        <v>44013</v>
      </c>
      <c r="D152" s="6" t="s">
        <v>26</v>
      </c>
      <c r="E152" s="6" t="s">
        <v>28</v>
      </c>
      <c r="F152" s="6" t="s">
        <v>58</v>
      </c>
      <c r="G152" s="6" t="s">
        <v>64</v>
      </c>
      <c r="H152" s="6">
        <v>13</v>
      </c>
      <c r="I152" s="6">
        <v>1046</v>
      </c>
      <c r="J152" s="6">
        <f>Table1[[#This Row],[Qty]]*Table1[[#This Row],[Sales_Amount]]</f>
        <v>13598</v>
      </c>
    </row>
    <row r="153" spans="2:10" x14ac:dyDescent="0.3">
      <c r="B153" s="6">
        <v>151</v>
      </c>
      <c r="C153" s="7">
        <v>44014</v>
      </c>
      <c r="D153" s="6" t="s">
        <v>26</v>
      </c>
      <c r="E153" s="6" t="s">
        <v>27</v>
      </c>
      <c r="F153" s="6" t="s">
        <v>60</v>
      </c>
      <c r="G153" s="6" t="s">
        <v>65</v>
      </c>
      <c r="H153" s="6">
        <v>7</v>
      </c>
      <c r="I153" s="6">
        <v>33575</v>
      </c>
      <c r="J153" s="6">
        <f>Table1[[#This Row],[Qty]]*Table1[[#This Row],[Sales_Amount]]</f>
        <v>235025</v>
      </c>
    </row>
    <row r="154" spans="2:10" x14ac:dyDescent="0.3">
      <c r="B154" s="6">
        <v>152</v>
      </c>
      <c r="C154" s="7">
        <v>44015</v>
      </c>
      <c r="D154" s="6" t="s">
        <v>26</v>
      </c>
      <c r="E154" s="6" t="s">
        <v>48</v>
      </c>
      <c r="F154" s="6" t="s">
        <v>59</v>
      </c>
      <c r="G154" s="6" t="s">
        <v>66</v>
      </c>
      <c r="H154" s="6">
        <v>13</v>
      </c>
      <c r="I154" s="6">
        <v>33997</v>
      </c>
      <c r="J154" s="6">
        <f>Table1[[#This Row],[Qty]]*Table1[[#This Row],[Sales_Amount]]</f>
        <v>441961</v>
      </c>
    </row>
    <row r="155" spans="2:10" x14ac:dyDescent="0.3">
      <c r="B155" s="6">
        <v>153</v>
      </c>
      <c r="C155" s="7">
        <v>44016</v>
      </c>
      <c r="D155" s="6" t="s">
        <v>26</v>
      </c>
      <c r="E155" s="6" t="s">
        <v>28</v>
      </c>
      <c r="F155" s="6" t="s">
        <v>62</v>
      </c>
      <c r="G155" s="6" t="s">
        <v>63</v>
      </c>
      <c r="H155" s="6">
        <v>9</v>
      </c>
      <c r="I155" s="6">
        <v>363</v>
      </c>
      <c r="J155" s="6">
        <f>Table1[[#This Row],[Qty]]*Table1[[#This Row],[Sales_Amount]]</f>
        <v>3267</v>
      </c>
    </row>
    <row r="156" spans="2:10" x14ac:dyDescent="0.3">
      <c r="B156" s="6">
        <v>154</v>
      </c>
      <c r="C156" s="7">
        <v>44017</v>
      </c>
      <c r="D156" s="6" t="s">
        <v>26</v>
      </c>
      <c r="E156" s="6" t="s">
        <v>28</v>
      </c>
      <c r="F156" s="6" t="s">
        <v>58</v>
      </c>
      <c r="G156" s="6" t="s">
        <v>63</v>
      </c>
      <c r="H156" s="6">
        <v>15</v>
      </c>
      <c r="I156" s="6">
        <v>340</v>
      </c>
      <c r="J156" s="6">
        <f>Table1[[#This Row],[Qty]]*Table1[[#This Row],[Sales_Amount]]</f>
        <v>5100</v>
      </c>
    </row>
    <row r="157" spans="2:10" x14ac:dyDescent="0.3">
      <c r="B157" s="6">
        <v>155</v>
      </c>
      <c r="C157" s="7">
        <v>44018</v>
      </c>
      <c r="D157" s="6" t="s">
        <v>26</v>
      </c>
      <c r="E157" s="6" t="s">
        <v>27</v>
      </c>
      <c r="F157" s="6" t="s">
        <v>59</v>
      </c>
      <c r="G157" s="6" t="s">
        <v>12</v>
      </c>
      <c r="H157" s="6">
        <v>9</v>
      </c>
      <c r="I157" s="6">
        <v>16986</v>
      </c>
      <c r="J157" s="6">
        <f>Table1[[#This Row],[Qty]]*Table1[[#This Row],[Sales_Amount]]</f>
        <v>152874</v>
      </c>
    </row>
    <row r="158" spans="2:10" x14ac:dyDescent="0.3">
      <c r="B158" s="6">
        <v>156</v>
      </c>
      <c r="C158" s="7">
        <v>44019</v>
      </c>
      <c r="D158" s="6" t="s">
        <v>26</v>
      </c>
      <c r="E158" s="6" t="s">
        <v>48</v>
      </c>
      <c r="F158" s="6" t="s">
        <v>58</v>
      </c>
      <c r="G158" s="6" t="s">
        <v>64</v>
      </c>
      <c r="H158" s="6">
        <v>8</v>
      </c>
      <c r="I158" s="6">
        <v>1347</v>
      </c>
      <c r="J158" s="6">
        <f>Table1[[#This Row],[Qty]]*Table1[[#This Row],[Sales_Amount]]</f>
        <v>10776</v>
      </c>
    </row>
    <row r="159" spans="2:10" x14ac:dyDescent="0.3">
      <c r="B159" s="6">
        <v>157</v>
      </c>
      <c r="C159" s="7">
        <v>44020</v>
      </c>
      <c r="D159" s="6" t="s">
        <v>26</v>
      </c>
      <c r="E159" s="6" t="s">
        <v>28</v>
      </c>
      <c r="F159" s="6" t="s">
        <v>60</v>
      </c>
      <c r="G159" s="6" t="s">
        <v>63</v>
      </c>
      <c r="H159" s="6">
        <v>5</v>
      </c>
      <c r="I159" s="6">
        <v>415</v>
      </c>
      <c r="J159" s="6">
        <f>Table1[[#This Row],[Qty]]*Table1[[#This Row],[Sales_Amount]]</f>
        <v>2075</v>
      </c>
    </row>
    <row r="160" spans="2:10" x14ac:dyDescent="0.3">
      <c r="B160" s="6">
        <v>158</v>
      </c>
      <c r="C160" s="7">
        <v>44021</v>
      </c>
      <c r="D160" s="6" t="s">
        <v>26</v>
      </c>
      <c r="E160" s="6" t="s">
        <v>28</v>
      </c>
      <c r="F160" s="6" t="s">
        <v>61</v>
      </c>
      <c r="G160" s="6" t="s">
        <v>64</v>
      </c>
      <c r="H160" s="6">
        <v>7</v>
      </c>
      <c r="I160" s="6">
        <v>1402</v>
      </c>
      <c r="J160" s="6">
        <f>Table1[[#This Row],[Qty]]*Table1[[#This Row],[Sales_Amount]]</f>
        <v>9814</v>
      </c>
    </row>
    <row r="161" spans="2:10" x14ac:dyDescent="0.3">
      <c r="B161" s="6">
        <v>159</v>
      </c>
      <c r="C161" s="7">
        <v>44022</v>
      </c>
      <c r="D161" s="6" t="s">
        <v>26</v>
      </c>
      <c r="E161" s="6" t="s">
        <v>27</v>
      </c>
      <c r="F161" s="6" t="s">
        <v>58</v>
      </c>
      <c r="G161" s="6" t="s">
        <v>65</v>
      </c>
      <c r="H161" s="6">
        <v>10</v>
      </c>
      <c r="I161" s="6">
        <v>25154</v>
      </c>
      <c r="J161" s="6">
        <f>Table1[[#This Row],[Qty]]*Table1[[#This Row],[Sales_Amount]]</f>
        <v>251540</v>
      </c>
    </row>
    <row r="162" spans="2:10" x14ac:dyDescent="0.3">
      <c r="B162" s="6">
        <v>160</v>
      </c>
      <c r="C162" s="7">
        <v>44023</v>
      </c>
      <c r="D162" s="6" t="s">
        <v>26</v>
      </c>
      <c r="E162" s="6" t="s">
        <v>48</v>
      </c>
      <c r="F162" s="6" t="s">
        <v>60</v>
      </c>
      <c r="G162" s="6" t="s">
        <v>66</v>
      </c>
      <c r="H162" s="6">
        <v>9</v>
      </c>
      <c r="I162" s="6">
        <v>40815</v>
      </c>
      <c r="J162" s="6">
        <f>Table1[[#This Row],[Qty]]*Table1[[#This Row],[Sales_Amount]]</f>
        <v>367335</v>
      </c>
    </row>
    <row r="163" spans="2:10" x14ac:dyDescent="0.3">
      <c r="B163" s="6">
        <v>161</v>
      </c>
      <c r="C163" s="7">
        <v>44024</v>
      </c>
      <c r="D163" s="6" t="s">
        <v>26</v>
      </c>
      <c r="E163" s="6" t="s">
        <v>28</v>
      </c>
      <c r="F163" s="6" t="s">
        <v>59</v>
      </c>
      <c r="G163" s="6" t="s">
        <v>63</v>
      </c>
      <c r="H163" s="6">
        <v>9</v>
      </c>
      <c r="I163" s="6">
        <v>647</v>
      </c>
      <c r="J163" s="6">
        <f>Table1[[#This Row],[Qty]]*Table1[[#This Row],[Sales_Amount]]</f>
        <v>5823</v>
      </c>
    </row>
    <row r="164" spans="2:10" x14ac:dyDescent="0.3">
      <c r="B164" s="6">
        <v>162</v>
      </c>
      <c r="C164" s="7">
        <v>44025</v>
      </c>
      <c r="D164" s="6" t="s">
        <v>26</v>
      </c>
      <c r="E164" s="6" t="s">
        <v>28</v>
      </c>
      <c r="F164" s="6" t="s">
        <v>62</v>
      </c>
      <c r="G164" s="6" t="s">
        <v>63</v>
      </c>
      <c r="H164" s="6">
        <v>6</v>
      </c>
      <c r="I164" s="6">
        <v>1373</v>
      </c>
      <c r="J164" s="6">
        <f>Table1[[#This Row],[Qty]]*Table1[[#This Row],[Sales_Amount]]</f>
        <v>8238</v>
      </c>
    </row>
    <row r="165" spans="2:10" x14ac:dyDescent="0.3">
      <c r="B165" s="6">
        <v>163</v>
      </c>
      <c r="C165" s="7">
        <v>44026</v>
      </c>
      <c r="D165" s="6" t="s">
        <v>26</v>
      </c>
      <c r="E165" s="6" t="s">
        <v>27</v>
      </c>
      <c r="F165" s="6" t="s">
        <v>58</v>
      </c>
      <c r="G165" s="6" t="s">
        <v>12</v>
      </c>
      <c r="H165" s="6">
        <v>9</v>
      </c>
      <c r="I165" s="6">
        <v>22044</v>
      </c>
      <c r="J165" s="6">
        <f>Table1[[#This Row],[Qty]]*Table1[[#This Row],[Sales_Amount]]</f>
        <v>198396</v>
      </c>
    </row>
    <row r="166" spans="2:10" x14ac:dyDescent="0.3">
      <c r="B166" s="6">
        <v>164</v>
      </c>
      <c r="C166" s="7">
        <v>44027</v>
      </c>
      <c r="D166" s="6" t="s">
        <v>26</v>
      </c>
      <c r="E166" s="6" t="s">
        <v>48</v>
      </c>
      <c r="F166" s="6" t="s">
        <v>59</v>
      </c>
      <c r="G166" s="6" t="s">
        <v>64</v>
      </c>
      <c r="H166" s="6">
        <v>14</v>
      </c>
      <c r="I166" s="6">
        <v>1057</v>
      </c>
      <c r="J166" s="6">
        <f>Table1[[#This Row],[Qty]]*Table1[[#This Row],[Sales_Amount]]</f>
        <v>14798</v>
      </c>
    </row>
    <row r="167" spans="2:10" x14ac:dyDescent="0.3">
      <c r="B167" s="6">
        <v>165</v>
      </c>
      <c r="C167" s="7">
        <v>44028</v>
      </c>
      <c r="D167" s="6" t="s">
        <v>26</v>
      </c>
      <c r="E167" s="6" t="s">
        <v>28</v>
      </c>
      <c r="F167" s="6" t="s">
        <v>58</v>
      </c>
      <c r="G167" s="6" t="s">
        <v>63</v>
      </c>
      <c r="H167" s="6">
        <v>8</v>
      </c>
      <c r="I167" s="6">
        <v>1438</v>
      </c>
      <c r="J167" s="6">
        <f>Table1[[#This Row],[Qty]]*Table1[[#This Row],[Sales_Amount]]</f>
        <v>11504</v>
      </c>
    </row>
    <row r="168" spans="2:10" x14ac:dyDescent="0.3">
      <c r="B168" s="6">
        <v>166</v>
      </c>
      <c r="C168" s="7">
        <v>44029</v>
      </c>
      <c r="D168" s="6" t="s">
        <v>26</v>
      </c>
      <c r="E168" s="6" t="s">
        <v>28</v>
      </c>
      <c r="F168" s="6" t="s">
        <v>60</v>
      </c>
      <c r="G168" s="6" t="s">
        <v>64</v>
      </c>
      <c r="H168" s="6">
        <v>15</v>
      </c>
      <c r="I168" s="6">
        <v>512</v>
      </c>
      <c r="J168" s="6">
        <f>Table1[[#This Row],[Qty]]*Table1[[#This Row],[Sales_Amount]]</f>
        <v>7680</v>
      </c>
    </row>
    <row r="169" spans="2:10" x14ac:dyDescent="0.3">
      <c r="B169" s="6">
        <v>167</v>
      </c>
      <c r="C169" s="7">
        <v>44030</v>
      </c>
      <c r="D169" s="6" t="s">
        <v>26</v>
      </c>
      <c r="E169" s="6" t="s">
        <v>27</v>
      </c>
      <c r="F169" s="6" t="s">
        <v>61</v>
      </c>
      <c r="G169" s="6" t="s">
        <v>65</v>
      </c>
      <c r="H169" s="6">
        <v>11</v>
      </c>
      <c r="I169" s="6">
        <v>43076</v>
      </c>
      <c r="J169" s="6">
        <f>Table1[[#This Row],[Qty]]*Table1[[#This Row],[Sales_Amount]]</f>
        <v>473836</v>
      </c>
    </row>
    <row r="170" spans="2:10" x14ac:dyDescent="0.3">
      <c r="B170" s="6">
        <v>168</v>
      </c>
      <c r="C170" s="7">
        <v>44031</v>
      </c>
      <c r="D170" s="6" t="s">
        <v>26</v>
      </c>
      <c r="E170" s="6" t="s">
        <v>48</v>
      </c>
      <c r="F170" s="6" t="s">
        <v>58</v>
      </c>
      <c r="G170" s="6" t="s">
        <v>66</v>
      </c>
      <c r="H170" s="6">
        <v>10</v>
      </c>
      <c r="I170" s="6">
        <v>21285</v>
      </c>
      <c r="J170" s="6">
        <f>Table1[[#This Row],[Qty]]*Table1[[#This Row],[Sales_Amount]]</f>
        <v>212850</v>
      </c>
    </row>
    <row r="171" spans="2:10" x14ac:dyDescent="0.3">
      <c r="B171" s="6">
        <v>169</v>
      </c>
      <c r="C171" s="7">
        <v>44032</v>
      </c>
      <c r="D171" s="6" t="s">
        <v>26</v>
      </c>
      <c r="E171" s="6" t="s">
        <v>28</v>
      </c>
      <c r="F171" s="6" t="s">
        <v>60</v>
      </c>
      <c r="G171" s="6" t="s">
        <v>63</v>
      </c>
      <c r="H171" s="6">
        <v>11</v>
      </c>
      <c r="I171" s="6">
        <v>286</v>
      </c>
      <c r="J171" s="6">
        <f>Table1[[#This Row],[Qty]]*Table1[[#This Row],[Sales_Amount]]</f>
        <v>3146</v>
      </c>
    </row>
    <row r="172" spans="2:10" x14ac:dyDescent="0.3">
      <c r="B172" s="6">
        <v>170</v>
      </c>
      <c r="C172" s="7">
        <v>44033</v>
      </c>
      <c r="D172" s="6" t="s">
        <v>26</v>
      </c>
      <c r="E172" s="6" t="s">
        <v>28</v>
      </c>
      <c r="F172" s="6" t="s">
        <v>59</v>
      </c>
      <c r="G172" s="6" t="s">
        <v>63</v>
      </c>
      <c r="H172" s="6">
        <v>8</v>
      </c>
      <c r="I172" s="6">
        <v>1044</v>
      </c>
      <c r="J172" s="6">
        <f>Table1[[#This Row],[Qty]]*Table1[[#This Row],[Sales_Amount]]</f>
        <v>8352</v>
      </c>
    </row>
    <row r="173" spans="2:10" x14ac:dyDescent="0.3">
      <c r="B173" s="6">
        <v>171</v>
      </c>
      <c r="C173" s="7">
        <v>44034</v>
      </c>
      <c r="D173" s="6" t="s">
        <v>26</v>
      </c>
      <c r="E173" s="6" t="s">
        <v>27</v>
      </c>
      <c r="F173" s="6" t="s">
        <v>62</v>
      </c>
      <c r="G173" s="6" t="s">
        <v>12</v>
      </c>
      <c r="H173" s="6">
        <v>6</v>
      </c>
      <c r="I173" s="6">
        <v>22919</v>
      </c>
      <c r="J173" s="6">
        <f>Table1[[#This Row],[Qty]]*Table1[[#This Row],[Sales_Amount]]</f>
        <v>137514</v>
      </c>
    </row>
    <row r="174" spans="2:10" x14ac:dyDescent="0.3">
      <c r="B174" s="6">
        <v>172</v>
      </c>
      <c r="C174" s="7">
        <v>44035</v>
      </c>
      <c r="D174" s="6" t="s">
        <v>26</v>
      </c>
      <c r="E174" s="6" t="s">
        <v>48</v>
      </c>
      <c r="F174" s="6" t="s">
        <v>58</v>
      </c>
      <c r="G174" s="6" t="s">
        <v>64</v>
      </c>
      <c r="H174" s="6">
        <v>11</v>
      </c>
      <c r="I174" s="6">
        <v>2712</v>
      </c>
      <c r="J174" s="6">
        <f>Table1[[#This Row],[Qty]]*Table1[[#This Row],[Sales_Amount]]</f>
        <v>29832</v>
      </c>
    </row>
    <row r="175" spans="2:10" x14ac:dyDescent="0.3">
      <c r="B175" s="6">
        <v>173</v>
      </c>
      <c r="C175" s="7">
        <v>44036</v>
      </c>
      <c r="D175" s="6" t="s">
        <v>26</v>
      </c>
      <c r="E175" s="6" t="s">
        <v>28</v>
      </c>
      <c r="F175" s="6" t="s">
        <v>59</v>
      </c>
      <c r="G175" s="6" t="s">
        <v>63</v>
      </c>
      <c r="H175" s="6">
        <v>5</v>
      </c>
      <c r="I175" s="6">
        <v>1914</v>
      </c>
      <c r="J175" s="6">
        <f>Table1[[#This Row],[Qty]]*Table1[[#This Row],[Sales_Amount]]</f>
        <v>9570</v>
      </c>
    </row>
    <row r="176" spans="2:10" x14ac:dyDescent="0.3">
      <c r="B176" s="6">
        <v>174</v>
      </c>
      <c r="C176" s="7">
        <v>44037</v>
      </c>
      <c r="D176" s="6" t="s">
        <v>26</v>
      </c>
      <c r="E176" s="6" t="s">
        <v>28</v>
      </c>
      <c r="F176" s="6" t="s">
        <v>58</v>
      </c>
      <c r="G176" s="6" t="s">
        <v>64</v>
      </c>
      <c r="H176" s="6">
        <v>15</v>
      </c>
      <c r="I176" s="6">
        <v>506</v>
      </c>
      <c r="J176" s="6">
        <f>Table1[[#This Row],[Qty]]*Table1[[#This Row],[Sales_Amount]]</f>
        <v>7590</v>
      </c>
    </row>
    <row r="177" spans="2:10" x14ac:dyDescent="0.3">
      <c r="B177" s="6">
        <v>175</v>
      </c>
      <c r="C177" s="7">
        <v>44038</v>
      </c>
      <c r="D177" s="6" t="s">
        <v>26</v>
      </c>
      <c r="E177" s="6" t="s">
        <v>27</v>
      </c>
      <c r="F177" s="6" t="s">
        <v>60</v>
      </c>
      <c r="G177" s="6" t="s">
        <v>65</v>
      </c>
      <c r="H177" s="6">
        <v>13</v>
      </c>
      <c r="I177" s="6">
        <v>30359</v>
      </c>
      <c r="J177" s="6">
        <f>Table1[[#This Row],[Qty]]*Table1[[#This Row],[Sales_Amount]]</f>
        <v>394667</v>
      </c>
    </row>
    <row r="178" spans="2:10" x14ac:dyDescent="0.3">
      <c r="B178" s="6">
        <v>176</v>
      </c>
      <c r="C178" s="7">
        <v>44039</v>
      </c>
      <c r="D178" s="6" t="s">
        <v>26</v>
      </c>
      <c r="E178" s="6" t="s">
        <v>48</v>
      </c>
      <c r="F178" s="6" t="s">
        <v>61</v>
      </c>
      <c r="G178" s="6" t="s">
        <v>66</v>
      </c>
      <c r="H178" s="6">
        <v>8</v>
      </c>
      <c r="I178" s="6">
        <v>51683</v>
      </c>
      <c r="J178" s="6">
        <f>Table1[[#This Row],[Qty]]*Table1[[#This Row],[Sales_Amount]]</f>
        <v>413464</v>
      </c>
    </row>
    <row r="179" spans="2:10" x14ac:dyDescent="0.3">
      <c r="B179" s="6">
        <v>177</v>
      </c>
      <c r="C179" s="7">
        <v>44040</v>
      </c>
      <c r="D179" s="6" t="s">
        <v>26</v>
      </c>
      <c r="E179" s="6" t="s">
        <v>28</v>
      </c>
      <c r="F179" s="6" t="s">
        <v>58</v>
      </c>
      <c r="G179" s="6" t="s">
        <v>63</v>
      </c>
      <c r="H179" s="6">
        <v>9</v>
      </c>
      <c r="I179" s="6">
        <v>485</v>
      </c>
      <c r="J179" s="6">
        <f>Table1[[#This Row],[Qty]]*Table1[[#This Row],[Sales_Amount]]</f>
        <v>4365</v>
      </c>
    </row>
    <row r="180" spans="2:10" x14ac:dyDescent="0.3">
      <c r="B180" s="6">
        <v>178</v>
      </c>
      <c r="C180" s="7">
        <v>44041</v>
      </c>
      <c r="D180" s="6" t="s">
        <v>26</v>
      </c>
      <c r="E180" s="6" t="s">
        <v>28</v>
      </c>
      <c r="F180" s="6" t="s">
        <v>60</v>
      </c>
      <c r="G180" s="6" t="s">
        <v>63</v>
      </c>
      <c r="H180" s="6">
        <v>11</v>
      </c>
      <c r="I180" s="6">
        <v>1091</v>
      </c>
      <c r="J180" s="6">
        <f>Table1[[#This Row],[Qty]]*Table1[[#This Row],[Sales_Amount]]</f>
        <v>12001</v>
      </c>
    </row>
    <row r="181" spans="2:10" x14ac:dyDescent="0.3">
      <c r="B181" s="6">
        <v>179</v>
      </c>
      <c r="C181" s="7">
        <v>44042</v>
      </c>
      <c r="D181" s="6" t="s">
        <v>26</v>
      </c>
      <c r="E181" s="6" t="s">
        <v>27</v>
      </c>
      <c r="F181" s="6" t="s">
        <v>59</v>
      </c>
      <c r="G181" s="6" t="s">
        <v>12</v>
      </c>
      <c r="H181" s="6">
        <v>12</v>
      </c>
      <c r="I181" s="6">
        <v>15000</v>
      </c>
      <c r="J181" s="6">
        <f>Table1[[#This Row],[Qty]]*Table1[[#This Row],[Sales_Amount]]</f>
        <v>180000</v>
      </c>
    </row>
    <row r="182" spans="2:10" x14ac:dyDescent="0.3">
      <c r="B182" s="6">
        <v>180</v>
      </c>
      <c r="C182" s="7">
        <v>44043</v>
      </c>
      <c r="D182" s="6" t="s">
        <v>26</v>
      </c>
      <c r="E182" s="6" t="s">
        <v>48</v>
      </c>
      <c r="F182" s="6" t="s">
        <v>62</v>
      </c>
      <c r="G182" s="6" t="s">
        <v>64</v>
      </c>
      <c r="H182" s="6">
        <v>11</v>
      </c>
      <c r="I182" s="6">
        <v>2973</v>
      </c>
      <c r="J182" s="6">
        <f>Table1[[#This Row],[Qty]]*Table1[[#This Row],[Sales_Amount]]</f>
        <v>32703</v>
      </c>
    </row>
    <row r="183" spans="2:10" x14ac:dyDescent="0.3">
      <c r="B183" s="6">
        <v>181</v>
      </c>
      <c r="C183" s="7">
        <v>44044</v>
      </c>
      <c r="D183" s="6" t="s">
        <v>26</v>
      </c>
      <c r="E183" s="6" t="s">
        <v>28</v>
      </c>
      <c r="F183" s="6" t="s">
        <v>58</v>
      </c>
      <c r="G183" s="6" t="s">
        <v>63</v>
      </c>
      <c r="H183" s="6">
        <v>12</v>
      </c>
      <c r="I183" s="6">
        <v>407</v>
      </c>
      <c r="J183" s="6">
        <f>Table1[[#This Row],[Qty]]*Table1[[#This Row],[Sales_Amount]]</f>
        <v>4884</v>
      </c>
    </row>
    <row r="184" spans="2:10" x14ac:dyDescent="0.3">
      <c r="B184" s="6">
        <v>182</v>
      </c>
      <c r="C184" s="7">
        <v>44045</v>
      </c>
      <c r="D184" s="6" t="s">
        <v>26</v>
      </c>
      <c r="E184" s="6" t="s">
        <v>28</v>
      </c>
      <c r="F184" s="6" t="s">
        <v>59</v>
      </c>
      <c r="G184" s="6" t="s">
        <v>64</v>
      </c>
      <c r="H184" s="6">
        <v>11</v>
      </c>
      <c r="I184" s="6">
        <v>1171</v>
      </c>
      <c r="J184" s="6">
        <f>Table1[[#This Row],[Qty]]*Table1[[#This Row],[Sales_Amount]]</f>
        <v>12881</v>
      </c>
    </row>
    <row r="185" spans="2:10" x14ac:dyDescent="0.3">
      <c r="B185" s="6">
        <v>183</v>
      </c>
      <c r="C185" s="7">
        <v>44046</v>
      </c>
      <c r="D185" s="6" t="s">
        <v>26</v>
      </c>
      <c r="E185" s="6" t="s">
        <v>27</v>
      </c>
      <c r="F185" s="6" t="s">
        <v>58</v>
      </c>
      <c r="G185" s="6" t="s">
        <v>65</v>
      </c>
      <c r="H185" s="6">
        <v>14</v>
      </c>
      <c r="I185" s="6">
        <v>25955</v>
      </c>
      <c r="J185" s="6">
        <f>Table1[[#This Row],[Qty]]*Table1[[#This Row],[Sales_Amount]]</f>
        <v>363370</v>
      </c>
    </row>
    <row r="186" spans="2:10" x14ac:dyDescent="0.3">
      <c r="B186" s="6">
        <v>184</v>
      </c>
      <c r="C186" s="7">
        <v>44047</v>
      </c>
      <c r="D186" s="6" t="s">
        <v>26</v>
      </c>
      <c r="E186" s="6" t="s">
        <v>48</v>
      </c>
      <c r="F186" s="6" t="s">
        <v>60</v>
      </c>
      <c r="G186" s="6" t="s">
        <v>66</v>
      </c>
      <c r="H186" s="6">
        <v>7</v>
      </c>
      <c r="I186" s="6">
        <v>45523</v>
      </c>
      <c r="J186" s="6">
        <f>Table1[[#This Row],[Qty]]*Table1[[#This Row],[Sales_Amount]]</f>
        <v>318661</v>
      </c>
    </row>
    <row r="187" spans="2:10" x14ac:dyDescent="0.3">
      <c r="B187" s="6">
        <v>185</v>
      </c>
      <c r="C187" s="7">
        <v>44048</v>
      </c>
      <c r="D187" s="6" t="s">
        <v>26</v>
      </c>
      <c r="E187" s="6" t="s">
        <v>28</v>
      </c>
      <c r="F187" s="6" t="s">
        <v>61</v>
      </c>
      <c r="G187" s="6" t="s">
        <v>63</v>
      </c>
      <c r="H187" s="6">
        <v>14</v>
      </c>
      <c r="I187" s="6">
        <v>913</v>
      </c>
      <c r="J187" s="6">
        <f>Table1[[#This Row],[Qty]]*Table1[[#This Row],[Sales_Amount]]</f>
        <v>12782</v>
      </c>
    </row>
    <row r="188" spans="2:10" x14ac:dyDescent="0.3">
      <c r="B188" s="6">
        <v>186</v>
      </c>
      <c r="C188" s="7">
        <v>44049</v>
      </c>
      <c r="D188" s="6" t="s">
        <v>26</v>
      </c>
      <c r="E188" s="6" t="s">
        <v>28</v>
      </c>
      <c r="F188" s="6" t="s">
        <v>58</v>
      </c>
      <c r="G188" s="6" t="s">
        <v>63</v>
      </c>
      <c r="H188" s="6">
        <v>7</v>
      </c>
      <c r="I188" s="6">
        <v>1895</v>
      </c>
      <c r="J188" s="6">
        <f>Table1[[#This Row],[Qty]]*Table1[[#This Row],[Sales_Amount]]</f>
        <v>13265</v>
      </c>
    </row>
    <row r="189" spans="2:10" x14ac:dyDescent="0.3">
      <c r="B189" s="6">
        <v>187</v>
      </c>
      <c r="C189" s="7">
        <v>44050</v>
      </c>
      <c r="D189" s="6" t="s">
        <v>26</v>
      </c>
      <c r="E189" s="6" t="s">
        <v>27</v>
      </c>
      <c r="F189" s="6" t="s">
        <v>60</v>
      </c>
      <c r="G189" s="6" t="s">
        <v>12</v>
      </c>
      <c r="H189" s="6">
        <v>12</v>
      </c>
      <c r="I189" s="6">
        <v>24843</v>
      </c>
      <c r="J189" s="6">
        <f>Table1[[#This Row],[Qty]]*Table1[[#This Row],[Sales_Amount]]</f>
        <v>298116</v>
      </c>
    </row>
    <row r="190" spans="2:10" x14ac:dyDescent="0.3">
      <c r="B190" s="6">
        <v>188</v>
      </c>
      <c r="C190" s="7">
        <v>44051</v>
      </c>
      <c r="D190" s="6" t="s">
        <v>26</v>
      </c>
      <c r="E190" s="6" t="s">
        <v>48</v>
      </c>
      <c r="F190" s="6" t="s">
        <v>59</v>
      </c>
      <c r="G190" s="6" t="s">
        <v>64</v>
      </c>
      <c r="H190" s="6">
        <v>12</v>
      </c>
      <c r="I190" s="6">
        <v>757</v>
      </c>
      <c r="J190" s="6">
        <f>Table1[[#This Row],[Qty]]*Table1[[#This Row],[Sales_Amount]]</f>
        <v>9084</v>
      </c>
    </row>
    <row r="191" spans="2:10" x14ac:dyDescent="0.3">
      <c r="B191" s="6">
        <v>189</v>
      </c>
      <c r="C191" s="7">
        <v>44052</v>
      </c>
      <c r="D191" s="6" t="s">
        <v>26</v>
      </c>
      <c r="E191" s="6" t="s">
        <v>28</v>
      </c>
      <c r="F191" s="6" t="s">
        <v>62</v>
      </c>
      <c r="G191" s="6" t="s">
        <v>63</v>
      </c>
      <c r="H191" s="6">
        <v>12</v>
      </c>
      <c r="I191" s="6">
        <v>1660</v>
      </c>
      <c r="J191" s="6">
        <f>Table1[[#This Row],[Qty]]*Table1[[#This Row],[Sales_Amount]]</f>
        <v>19920</v>
      </c>
    </row>
    <row r="192" spans="2:10" x14ac:dyDescent="0.3">
      <c r="B192" s="6">
        <v>190</v>
      </c>
      <c r="C192" s="7">
        <v>44053</v>
      </c>
      <c r="D192" s="6" t="s">
        <v>26</v>
      </c>
      <c r="E192" s="6" t="s">
        <v>28</v>
      </c>
      <c r="F192" s="6" t="s">
        <v>58</v>
      </c>
      <c r="G192" s="6" t="s">
        <v>64</v>
      </c>
      <c r="H192" s="6">
        <v>9</v>
      </c>
      <c r="I192" s="6">
        <v>1159</v>
      </c>
      <c r="J192" s="6">
        <f>Table1[[#This Row],[Qty]]*Table1[[#This Row],[Sales_Amount]]</f>
        <v>10431</v>
      </c>
    </row>
    <row r="193" spans="2:10" x14ac:dyDescent="0.3">
      <c r="B193" s="6">
        <v>191</v>
      </c>
      <c r="C193" s="7">
        <v>44054</v>
      </c>
      <c r="D193" s="6" t="s">
        <v>26</v>
      </c>
      <c r="E193" s="6" t="s">
        <v>27</v>
      </c>
      <c r="F193" s="6" t="s">
        <v>59</v>
      </c>
      <c r="G193" s="6" t="s">
        <v>65</v>
      </c>
      <c r="H193" s="6">
        <v>10</v>
      </c>
      <c r="I193" s="6">
        <v>36440</v>
      </c>
      <c r="J193" s="6">
        <f>Table1[[#This Row],[Qty]]*Table1[[#This Row],[Sales_Amount]]</f>
        <v>364400</v>
      </c>
    </row>
    <row r="194" spans="2:10" x14ac:dyDescent="0.3">
      <c r="B194" s="6">
        <v>192</v>
      </c>
      <c r="C194" s="7">
        <v>44055</v>
      </c>
      <c r="D194" s="6" t="s">
        <v>26</v>
      </c>
      <c r="E194" s="6" t="s">
        <v>48</v>
      </c>
      <c r="F194" s="6" t="s">
        <v>58</v>
      </c>
      <c r="G194" s="6" t="s">
        <v>66</v>
      </c>
      <c r="H194" s="6">
        <v>9</v>
      </c>
      <c r="I194" s="6">
        <v>24077</v>
      </c>
      <c r="J194" s="6">
        <f>Table1[[#This Row],[Qty]]*Table1[[#This Row],[Sales_Amount]]</f>
        <v>216693</v>
      </c>
    </row>
    <row r="195" spans="2:10" x14ac:dyDescent="0.3">
      <c r="B195" s="6">
        <v>193</v>
      </c>
      <c r="C195" s="7">
        <v>44056</v>
      </c>
      <c r="D195" s="6" t="s">
        <v>26</v>
      </c>
      <c r="E195" s="6" t="s">
        <v>28</v>
      </c>
      <c r="F195" s="6" t="s">
        <v>60</v>
      </c>
      <c r="G195" s="6" t="s">
        <v>63</v>
      </c>
      <c r="H195" s="6">
        <v>5</v>
      </c>
      <c r="I195" s="6">
        <v>1681</v>
      </c>
      <c r="J195" s="6">
        <f>Table1[[#This Row],[Qty]]*Table1[[#This Row],[Sales_Amount]]</f>
        <v>8405</v>
      </c>
    </row>
    <row r="196" spans="2:10" x14ac:dyDescent="0.3">
      <c r="B196" s="6">
        <v>194</v>
      </c>
      <c r="C196" s="7">
        <v>44057</v>
      </c>
      <c r="D196" s="6" t="s">
        <v>26</v>
      </c>
      <c r="E196" s="6" t="s">
        <v>28</v>
      </c>
      <c r="F196" s="6" t="s">
        <v>61</v>
      </c>
      <c r="G196" s="6" t="s">
        <v>63</v>
      </c>
      <c r="H196" s="6">
        <v>10</v>
      </c>
      <c r="I196" s="6">
        <v>1116</v>
      </c>
      <c r="J196" s="6">
        <f>Table1[[#This Row],[Qty]]*Table1[[#This Row],[Sales_Amount]]</f>
        <v>11160</v>
      </c>
    </row>
    <row r="197" spans="2:10" x14ac:dyDescent="0.3">
      <c r="B197" s="6">
        <v>195</v>
      </c>
      <c r="C197" s="7">
        <v>44058</v>
      </c>
      <c r="D197" s="6" t="s">
        <v>26</v>
      </c>
      <c r="E197" s="6" t="s">
        <v>27</v>
      </c>
      <c r="F197" s="6" t="s">
        <v>58</v>
      </c>
      <c r="G197" s="6" t="s">
        <v>12</v>
      </c>
      <c r="H197" s="6">
        <v>5</v>
      </c>
      <c r="I197" s="6">
        <v>22733</v>
      </c>
      <c r="J197" s="6">
        <f>Table1[[#This Row],[Qty]]*Table1[[#This Row],[Sales_Amount]]</f>
        <v>113665</v>
      </c>
    </row>
    <row r="198" spans="2:10" x14ac:dyDescent="0.3">
      <c r="B198" s="6">
        <v>196</v>
      </c>
      <c r="C198" s="7">
        <v>44059</v>
      </c>
      <c r="D198" s="6" t="s">
        <v>26</v>
      </c>
      <c r="E198" s="6" t="s">
        <v>48</v>
      </c>
      <c r="F198" s="6" t="s">
        <v>60</v>
      </c>
      <c r="G198" s="6" t="s">
        <v>64</v>
      </c>
      <c r="H198" s="6">
        <v>12</v>
      </c>
      <c r="I198" s="6">
        <v>1109</v>
      </c>
      <c r="J198" s="6">
        <f>Table1[[#This Row],[Qty]]*Table1[[#This Row],[Sales_Amount]]</f>
        <v>13308</v>
      </c>
    </row>
    <row r="199" spans="2:10" x14ac:dyDescent="0.3">
      <c r="B199" s="6">
        <v>197</v>
      </c>
      <c r="C199" s="7">
        <v>44060</v>
      </c>
      <c r="D199" s="6" t="s">
        <v>26</v>
      </c>
      <c r="E199" s="6" t="s">
        <v>28</v>
      </c>
      <c r="F199" s="6" t="s">
        <v>59</v>
      </c>
      <c r="G199" s="6" t="s">
        <v>63</v>
      </c>
      <c r="H199" s="6">
        <v>15</v>
      </c>
      <c r="I199" s="6">
        <v>1382</v>
      </c>
      <c r="J199" s="6">
        <f>Table1[[#This Row],[Qty]]*Table1[[#This Row],[Sales_Amount]]</f>
        <v>20730</v>
      </c>
    </row>
    <row r="200" spans="2:10" x14ac:dyDescent="0.3">
      <c r="B200" s="6">
        <v>198</v>
      </c>
      <c r="C200" s="7">
        <v>44061</v>
      </c>
      <c r="D200" s="6" t="s">
        <v>26</v>
      </c>
      <c r="E200" s="6" t="s">
        <v>28</v>
      </c>
      <c r="F200" s="6" t="s">
        <v>62</v>
      </c>
      <c r="G200" s="6" t="s">
        <v>64</v>
      </c>
      <c r="H200" s="6">
        <v>13</v>
      </c>
      <c r="I200" s="6">
        <v>513</v>
      </c>
      <c r="J200" s="6">
        <f>Table1[[#This Row],[Qty]]*Table1[[#This Row],[Sales_Amount]]</f>
        <v>6669</v>
      </c>
    </row>
    <row r="201" spans="2:10" x14ac:dyDescent="0.3">
      <c r="B201" s="6">
        <v>199</v>
      </c>
      <c r="C201" s="7">
        <v>44062</v>
      </c>
      <c r="D201" s="6" t="s">
        <v>26</v>
      </c>
      <c r="E201" s="6" t="s">
        <v>27</v>
      </c>
      <c r="F201" s="6" t="s">
        <v>58</v>
      </c>
      <c r="G201" s="6" t="s">
        <v>65</v>
      </c>
      <c r="H201" s="6">
        <v>10</v>
      </c>
      <c r="I201" s="6">
        <v>26125</v>
      </c>
      <c r="J201" s="6">
        <f>Table1[[#This Row],[Qty]]*Table1[[#This Row],[Sales_Amount]]</f>
        <v>261250</v>
      </c>
    </row>
    <row r="202" spans="2:10" x14ac:dyDescent="0.3">
      <c r="B202" s="6">
        <v>200</v>
      </c>
      <c r="C202" s="7">
        <v>44063</v>
      </c>
      <c r="D202" s="6" t="s">
        <v>37</v>
      </c>
      <c r="E202" s="6" t="s">
        <v>49</v>
      </c>
      <c r="F202" s="6" t="s">
        <v>59</v>
      </c>
      <c r="G202" s="6" t="s">
        <v>66</v>
      </c>
      <c r="H202" s="6">
        <v>9</v>
      </c>
      <c r="I202" s="6">
        <v>33347</v>
      </c>
      <c r="J202" s="6">
        <f>Table1[[#This Row],[Qty]]*Table1[[#This Row],[Sales_Amount]]</f>
        <v>300123</v>
      </c>
    </row>
    <row r="203" spans="2:10" x14ac:dyDescent="0.3">
      <c r="B203" s="6">
        <v>201</v>
      </c>
      <c r="C203" s="7">
        <v>44064</v>
      </c>
      <c r="D203" s="6" t="s">
        <v>37</v>
      </c>
      <c r="E203" s="6" t="s">
        <v>50</v>
      </c>
      <c r="F203" s="6" t="s">
        <v>58</v>
      </c>
      <c r="G203" s="6" t="s">
        <v>63</v>
      </c>
      <c r="H203" s="6">
        <v>5</v>
      </c>
      <c r="I203" s="6">
        <v>1575</v>
      </c>
      <c r="J203" s="6">
        <f>Table1[[#This Row],[Qty]]*Table1[[#This Row],[Sales_Amount]]</f>
        <v>7875</v>
      </c>
    </row>
    <row r="204" spans="2:10" x14ac:dyDescent="0.3">
      <c r="B204" s="6">
        <v>202</v>
      </c>
      <c r="C204" s="7">
        <v>44065</v>
      </c>
      <c r="D204" s="6" t="s">
        <v>37</v>
      </c>
      <c r="E204" s="6" t="s">
        <v>51</v>
      </c>
      <c r="F204" s="6" t="s">
        <v>60</v>
      </c>
      <c r="G204" s="6" t="s">
        <v>63</v>
      </c>
      <c r="H204" s="6">
        <v>13</v>
      </c>
      <c r="I204" s="6">
        <v>1404</v>
      </c>
      <c r="J204" s="6">
        <f>Table1[[#This Row],[Qty]]*Table1[[#This Row],[Sales_Amount]]</f>
        <v>18252</v>
      </c>
    </row>
    <row r="205" spans="2:10" x14ac:dyDescent="0.3">
      <c r="B205" s="6">
        <v>203</v>
      </c>
      <c r="C205" s="7">
        <v>44066</v>
      </c>
      <c r="D205" s="6" t="s">
        <v>37</v>
      </c>
      <c r="E205" s="6" t="s">
        <v>52</v>
      </c>
      <c r="F205" s="6" t="s">
        <v>61</v>
      </c>
      <c r="G205" s="6" t="s">
        <v>12</v>
      </c>
      <c r="H205" s="6">
        <v>11</v>
      </c>
      <c r="I205" s="6">
        <v>21949</v>
      </c>
      <c r="J205" s="6">
        <f>Table1[[#This Row],[Qty]]*Table1[[#This Row],[Sales_Amount]]</f>
        <v>241439</v>
      </c>
    </row>
    <row r="206" spans="2:10" x14ac:dyDescent="0.3">
      <c r="B206" s="6">
        <v>204</v>
      </c>
      <c r="C206" s="7">
        <v>44067</v>
      </c>
      <c r="D206" s="6" t="s">
        <v>37</v>
      </c>
      <c r="E206" s="6" t="s">
        <v>53</v>
      </c>
      <c r="F206" s="6" t="s">
        <v>58</v>
      </c>
      <c r="G206" s="6" t="s">
        <v>64</v>
      </c>
      <c r="H206" s="6">
        <v>15</v>
      </c>
      <c r="I206" s="6">
        <v>2827</v>
      </c>
      <c r="J206" s="6">
        <f>Table1[[#This Row],[Qty]]*Table1[[#This Row],[Sales_Amount]]</f>
        <v>42405</v>
      </c>
    </row>
    <row r="207" spans="2:10" x14ac:dyDescent="0.3">
      <c r="B207" s="6">
        <v>205</v>
      </c>
      <c r="C207" s="7">
        <v>44068</v>
      </c>
      <c r="D207" s="6" t="s">
        <v>37</v>
      </c>
      <c r="E207" s="6" t="s">
        <v>49</v>
      </c>
      <c r="F207" s="6" t="s">
        <v>60</v>
      </c>
      <c r="G207" s="6" t="s">
        <v>63</v>
      </c>
      <c r="H207" s="6">
        <v>12</v>
      </c>
      <c r="I207" s="6">
        <v>1943</v>
      </c>
      <c r="J207" s="6">
        <f>Table1[[#This Row],[Qty]]*Table1[[#This Row],[Sales_Amount]]</f>
        <v>23316</v>
      </c>
    </row>
    <row r="208" spans="2:10" x14ac:dyDescent="0.3">
      <c r="B208" s="6">
        <v>206</v>
      </c>
      <c r="C208" s="7">
        <v>44069</v>
      </c>
      <c r="D208" s="6" t="s">
        <v>37</v>
      </c>
      <c r="E208" s="6" t="s">
        <v>50</v>
      </c>
      <c r="F208" s="6" t="s">
        <v>59</v>
      </c>
      <c r="G208" s="6" t="s">
        <v>64</v>
      </c>
      <c r="H208" s="6">
        <v>7</v>
      </c>
      <c r="I208" s="6">
        <v>2633</v>
      </c>
      <c r="J208" s="6">
        <f>Table1[[#This Row],[Qty]]*Table1[[#This Row],[Sales_Amount]]</f>
        <v>18431</v>
      </c>
    </row>
    <row r="209" spans="2:10" x14ac:dyDescent="0.3">
      <c r="B209" s="6">
        <v>207</v>
      </c>
      <c r="C209" s="7">
        <v>44070</v>
      </c>
      <c r="D209" s="6" t="s">
        <v>37</v>
      </c>
      <c r="E209" s="6" t="s">
        <v>51</v>
      </c>
      <c r="F209" s="6" t="s">
        <v>62</v>
      </c>
      <c r="G209" s="6" t="s">
        <v>65</v>
      </c>
      <c r="H209" s="6">
        <v>15</v>
      </c>
      <c r="I209" s="6">
        <v>28967</v>
      </c>
      <c r="J209" s="6">
        <f>Table1[[#This Row],[Qty]]*Table1[[#This Row],[Sales_Amount]]</f>
        <v>434505</v>
      </c>
    </row>
    <row r="210" spans="2:10" x14ac:dyDescent="0.3">
      <c r="B210" s="6">
        <v>208</v>
      </c>
      <c r="C210" s="7">
        <v>44071</v>
      </c>
      <c r="D210" s="6" t="s">
        <v>37</v>
      </c>
      <c r="E210" s="6" t="s">
        <v>52</v>
      </c>
      <c r="F210" s="6" t="s">
        <v>58</v>
      </c>
      <c r="G210" s="6" t="s">
        <v>66</v>
      </c>
      <c r="H210" s="6">
        <v>12</v>
      </c>
      <c r="I210" s="6">
        <v>50207</v>
      </c>
      <c r="J210" s="6">
        <f>Table1[[#This Row],[Qty]]*Table1[[#This Row],[Sales_Amount]]</f>
        <v>602484</v>
      </c>
    </row>
    <row r="211" spans="2:10" x14ac:dyDescent="0.3">
      <c r="B211" s="6">
        <v>209</v>
      </c>
      <c r="C211" s="7">
        <v>44072</v>
      </c>
      <c r="D211" s="6" t="s">
        <v>37</v>
      </c>
      <c r="E211" s="6" t="s">
        <v>53</v>
      </c>
      <c r="F211" s="6" t="s">
        <v>59</v>
      </c>
      <c r="G211" s="6" t="s">
        <v>63</v>
      </c>
      <c r="H211" s="6">
        <v>14</v>
      </c>
      <c r="I211" s="6">
        <v>821</v>
      </c>
      <c r="J211" s="6">
        <f>Table1[[#This Row],[Qty]]*Table1[[#This Row],[Sales_Amount]]</f>
        <v>11494</v>
      </c>
    </row>
    <row r="212" spans="2:10" x14ac:dyDescent="0.3">
      <c r="B212" s="6">
        <v>210</v>
      </c>
      <c r="C212" s="7">
        <v>44073</v>
      </c>
      <c r="D212" s="6" t="s">
        <v>37</v>
      </c>
      <c r="E212" s="6" t="s">
        <v>49</v>
      </c>
      <c r="F212" s="6" t="s">
        <v>58</v>
      </c>
      <c r="G212" s="6" t="s">
        <v>63</v>
      </c>
      <c r="H212" s="6">
        <v>12</v>
      </c>
      <c r="I212" s="6">
        <v>992</v>
      </c>
      <c r="J212" s="6">
        <f>Table1[[#This Row],[Qty]]*Table1[[#This Row],[Sales_Amount]]</f>
        <v>11904</v>
      </c>
    </row>
    <row r="213" spans="2:10" x14ac:dyDescent="0.3">
      <c r="B213" s="6">
        <v>211</v>
      </c>
      <c r="C213" s="7">
        <v>44074</v>
      </c>
      <c r="D213" s="6" t="s">
        <v>37</v>
      </c>
      <c r="E213" s="6" t="s">
        <v>50</v>
      </c>
      <c r="F213" s="6" t="s">
        <v>60</v>
      </c>
      <c r="G213" s="6" t="s">
        <v>12</v>
      </c>
      <c r="H213" s="6">
        <v>15</v>
      </c>
      <c r="I213" s="6">
        <v>21246</v>
      </c>
      <c r="J213" s="6">
        <f>Table1[[#This Row],[Qty]]*Table1[[#This Row],[Sales_Amount]]</f>
        <v>318690</v>
      </c>
    </row>
    <row r="214" spans="2:10" x14ac:dyDescent="0.3">
      <c r="B214" s="6">
        <v>212</v>
      </c>
      <c r="C214" s="7">
        <v>44075</v>
      </c>
      <c r="D214" s="6" t="s">
        <v>37</v>
      </c>
      <c r="E214" s="6" t="s">
        <v>51</v>
      </c>
      <c r="F214" s="6" t="s">
        <v>61</v>
      </c>
      <c r="G214" s="6" t="s">
        <v>64</v>
      </c>
      <c r="H214" s="6">
        <v>6</v>
      </c>
      <c r="I214" s="6">
        <v>1516</v>
      </c>
      <c r="J214" s="6">
        <f>Table1[[#This Row],[Qty]]*Table1[[#This Row],[Sales_Amount]]</f>
        <v>9096</v>
      </c>
    </row>
    <row r="215" spans="2:10" x14ac:dyDescent="0.3">
      <c r="B215" s="6">
        <v>213</v>
      </c>
      <c r="C215" s="7">
        <v>44076</v>
      </c>
      <c r="D215" s="6" t="s">
        <v>37</v>
      </c>
      <c r="E215" s="6" t="s">
        <v>52</v>
      </c>
      <c r="F215" s="6" t="s">
        <v>58</v>
      </c>
      <c r="G215" s="6" t="s">
        <v>63</v>
      </c>
      <c r="H215" s="6">
        <v>14</v>
      </c>
      <c r="I215" s="6">
        <v>1908</v>
      </c>
      <c r="J215" s="6">
        <f>Table1[[#This Row],[Qty]]*Table1[[#This Row],[Sales_Amount]]</f>
        <v>26712</v>
      </c>
    </row>
    <row r="216" spans="2:10" x14ac:dyDescent="0.3">
      <c r="B216" s="6">
        <v>214</v>
      </c>
      <c r="C216" s="7">
        <v>44077</v>
      </c>
      <c r="D216" s="6" t="s">
        <v>37</v>
      </c>
      <c r="E216" s="6" t="s">
        <v>53</v>
      </c>
      <c r="F216" s="6" t="s">
        <v>60</v>
      </c>
      <c r="G216" s="6" t="s">
        <v>64</v>
      </c>
      <c r="H216" s="6">
        <v>12</v>
      </c>
      <c r="I216" s="6">
        <v>2825</v>
      </c>
      <c r="J216" s="6">
        <f>Table1[[#This Row],[Qty]]*Table1[[#This Row],[Sales_Amount]]</f>
        <v>33900</v>
      </c>
    </row>
    <row r="217" spans="2:10" x14ac:dyDescent="0.3">
      <c r="B217" s="6">
        <v>215</v>
      </c>
      <c r="C217" s="7">
        <v>44078</v>
      </c>
      <c r="D217" s="6" t="s">
        <v>37</v>
      </c>
      <c r="E217" s="6" t="s">
        <v>49</v>
      </c>
      <c r="F217" s="6" t="s">
        <v>59</v>
      </c>
      <c r="G217" s="6" t="s">
        <v>65</v>
      </c>
      <c r="H217" s="6">
        <v>14</v>
      </c>
      <c r="I217" s="6">
        <v>29004</v>
      </c>
      <c r="J217" s="6">
        <f>Table1[[#This Row],[Qty]]*Table1[[#This Row],[Sales_Amount]]</f>
        <v>406056</v>
      </c>
    </row>
    <row r="218" spans="2:10" x14ac:dyDescent="0.3">
      <c r="B218" s="6">
        <v>216</v>
      </c>
      <c r="C218" s="7">
        <v>44079</v>
      </c>
      <c r="D218" s="6" t="s">
        <v>37</v>
      </c>
      <c r="E218" s="6" t="s">
        <v>50</v>
      </c>
      <c r="F218" s="6" t="s">
        <v>62</v>
      </c>
      <c r="G218" s="6" t="s">
        <v>66</v>
      </c>
      <c r="H218" s="6">
        <v>8</v>
      </c>
      <c r="I218" s="6">
        <v>33074</v>
      </c>
      <c r="J218" s="6">
        <f>Table1[[#This Row],[Qty]]*Table1[[#This Row],[Sales_Amount]]</f>
        <v>264592</v>
      </c>
    </row>
    <row r="219" spans="2:10" x14ac:dyDescent="0.3">
      <c r="B219" s="6">
        <v>217</v>
      </c>
      <c r="C219" s="7">
        <v>44080</v>
      </c>
      <c r="D219" s="6" t="s">
        <v>37</v>
      </c>
      <c r="E219" s="6" t="s">
        <v>51</v>
      </c>
      <c r="F219" s="6" t="s">
        <v>58</v>
      </c>
      <c r="G219" s="6" t="s">
        <v>63</v>
      </c>
      <c r="H219" s="6">
        <v>7</v>
      </c>
      <c r="I219" s="6">
        <v>663</v>
      </c>
      <c r="J219" s="6">
        <f>Table1[[#This Row],[Qty]]*Table1[[#This Row],[Sales_Amount]]</f>
        <v>4641</v>
      </c>
    </row>
    <row r="220" spans="2:10" x14ac:dyDescent="0.3">
      <c r="B220" s="6">
        <v>218</v>
      </c>
      <c r="C220" s="7">
        <v>44081</v>
      </c>
      <c r="D220" s="6" t="s">
        <v>37</v>
      </c>
      <c r="E220" s="6" t="s">
        <v>52</v>
      </c>
      <c r="F220" s="6" t="s">
        <v>59</v>
      </c>
      <c r="G220" s="6" t="s">
        <v>63</v>
      </c>
      <c r="H220" s="6">
        <v>9</v>
      </c>
      <c r="I220" s="6">
        <v>1042</v>
      </c>
      <c r="J220" s="6">
        <f>Table1[[#This Row],[Qty]]*Table1[[#This Row],[Sales_Amount]]</f>
        <v>9378</v>
      </c>
    </row>
    <row r="221" spans="2:10" x14ac:dyDescent="0.3">
      <c r="B221" s="6">
        <v>219</v>
      </c>
      <c r="C221" s="7">
        <v>44082</v>
      </c>
      <c r="D221" s="6" t="s">
        <v>37</v>
      </c>
      <c r="E221" s="6" t="s">
        <v>53</v>
      </c>
      <c r="F221" s="6" t="s">
        <v>58</v>
      </c>
      <c r="G221" s="6" t="s">
        <v>12</v>
      </c>
      <c r="H221" s="6">
        <v>10</v>
      </c>
      <c r="I221" s="6">
        <v>15513</v>
      </c>
      <c r="J221" s="6">
        <f>Table1[[#This Row],[Qty]]*Table1[[#This Row],[Sales_Amount]]</f>
        <v>155130</v>
      </c>
    </row>
    <row r="222" spans="2:10" x14ac:dyDescent="0.3">
      <c r="B222" s="6">
        <v>220</v>
      </c>
      <c r="C222" s="7">
        <v>44083</v>
      </c>
      <c r="D222" s="6" t="s">
        <v>37</v>
      </c>
      <c r="E222" s="6" t="s">
        <v>49</v>
      </c>
      <c r="F222" s="6" t="s">
        <v>60</v>
      </c>
      <c r="G222" s="6" t="s">
        <v>64</v>
      </c>
      <c r="H222" s="6">
        <v>11</v>
      </c>
      <c r="I222" s="6">
        <v>1227</v>
      </c>
      <c r="J222" s="6">
        <f>Table1[[#This Row],[Qty]]*Table1[[#This Row],[Sales_Amount]]</f>
        <v>13497</v>
      </c>
    </row>
    <row r="223" spans="2:10" x14ac:dyDescent="0.3">
      <c r="B223" s="6">
        <v>221</v>
      </c>
      <c r="C223" s="7">
        <v>44084</v>
      </c>
      <c r="D223" s="6" t="s">
        <v>37</v>
      </c>
      <c r="E223" s="6" t="s">
        <v>50</v>
      </c>
      <c r="F223" s="6" t="s">
        <v>61</v>
      </c>
      <c r="G223" s="6" t="s">
        <v>63</v>
      </c>
      <c r="H223" s="6">
        <v>10</v>
      </c>
      <c r="I223" s="6">
        <v>1694</v>
      </c>
      <c r="J223" s="6">
        <f>Table1[[#This Row],[Qty]]*Table1[[#This Row],[Sales_Amount]]</f>
        <v>16940</v>
      </c>
    </row>
    <row r="224" spans="2:10" x14ac:dyDescent="0.3">
      <c r="B224" s="6">
        <v>222</v>
      </c>
      <c r="C224" s="7">
        <v>44085</v>
      </c>
      <c r="D224" s="6" t="s">
        <v>37</v>
      </c>
      <c r="E224" s="6" t="s">
        <v>51</v>
      </c>
      <c r="F224" s="6" t="s">
        <v>58</v>
      </c>
      <c r="G224" s="6" t="s">
        <v>64</v>
      </c>
      <c r="H224" s="6">
        <v>10</v>
      </c>
      <c r="I224" s="6">
        <v>1773</v>
      </c>
      <c r="J224" s="6">
        <f>Table1[[#This Row],[Qty]]*Table1[[#This Row],[Sales_Amount]]</f>
        <v>17730</v>
      </c>
    </row>
    <row r="225" spans="2:10" x14ac:dyDescent="0.3">
      <c r="B225" s="6">
        <v>223</v>
      </c>
      <c r="C225" s="7">
        <v>44086</v>
      </c>
      <c r="D225" s="6" t="s">
        <v>37</v>
      </c>
      <c r="E225" s="6" t="s">
        <v>52</v>
      </c>
      <c r="F225" s="6" t="s">
        <v>60</v>
      </c>
      <c r="G225" s="6" t="s">
        <v>65</v>
      </c>
      <c r="H225" s="6">
        <v>12</v>
      </c>
      <c r="I225" s="6">
        <v>27681</v>
      </c>
      <c r="J225" s="6">
        <f>Table1[[#This Row],[Qty]]*Table1[[#This Row],[Sales_Amount]]</f>
        <v>332172</v>
      </c>
    </row>
    <row r="226" spans="2:10" x14ac:dyDescent="0.3">
      <c r="B226" s="6">
        <v>224</v>
      </c>
      <c r="C226" s="7">
        <v>44087</v>
      </c>
      <c r="D226" s="6" t="s">
        <v>37</v>
      </c>
      <c r="E226" s="6" t="s">
        <v>53</v>
      </c>
      <c r="F226" s="6" t="s">
        <v>59</v>
      </c>
      <c r="G226" s="6" t="s">
        <v>66</v>
      </c>
      <c r="H226" s="6">
        <v>9</v>
      </c>
      <c r="I226" s="6">
        <v>26410</v>
      </c>
      <c r="J226" s="6">
        <f>Table1[[#This Row],[Qty]]*Table1[[#This Row],[Sales_Amount]]</f>
        <v>237690</v>
      </c>
    </row>
    <row r="227" spans="2:10" x14ac:dyDescent="0.3">
      <c r="B227" s="6">
        <v>225</v>
      </c>
      <c r="C227" s="7">
        <v>44088</v>
      </c>
      <c r="D227" s="6" t="s">
        <v>37</v>
      </c>
      <c r="E227" s="6" t="s">
        <v>49</v>
      </c>
      <c r="F227" s="6" t="s">
        <v>62</v>
      </c>
      <c r="G227" s="6" t="s">
        <v>63</v>
      </c>
      <c r="H227" s="6">
        <v>12</v>
      </c>
      <c r="I227" s="6">
        <v>1405</v>
      </c>
      <c r="J227" s="6">
        <f>Table1[[#This Row],[Qty]]*Table1[[#This Row],[Sales_Amount]]</f>
        <v>16860</v>
      </c>
    </row>
    <row r="228" spans="2:10" x14ac:dyDescent="0.3">
      <c r="B228" s="6">
        <v>226</v>
      </c>
      <c r="C228" s="7">
        <v>44089</v>
      </c>
      <c r="D228" s="6" t="s">
        <v>37</v>
      </c>
      <c r="E228" s="6" t="s">
        <v>50</v>
      </c>
      <c r="F228" s="6" t="s">
        <v>58</v>
      </c>
      <c r="G228" s="6" t="s">
        <v>63</v>
      </c>
      <c r="H228" s="6">
        <v>10</v>
      </c>
      <c r="I228" s="6">
        <v>1060</v>
      </c>
      <c r="J228" s="6">
        <f>Table1[[#This Row],[Qty]]*Table1[[#This Row],[Sales_Amount]]</f>
        <v>10600</v>
      </c>
    </row>
    <row r="229" spans="2:10" x14ac:dyDescent="0.3">
      <c r="B229" s="6">
        <v>227</v>
      </c>
      <c r="C229" s="7">
        <v>44090</v>
      </c>
      <c r="D229" s="6" t="s">
        <v>37</v>
      </c>
      <c r="E229" s="6" t="s">
        <v>51</v>
      </c>
      <c r="F229" s="6" t="s">
        <v>59</v>
      </c>
      <c r="G229" s="6" t="s">
        <v>12</v>
      </c>
      <c r="H229" s="6">
        <v>8</v>
      </c>
      <c r="I229" s="6">
        <v>16875</v>
      </c>
      <c r="J229" s="6">
        <f>Table1[[#This Row],[Qty]]*Table1[[#This Row],[Sales_Amount]]</f>
        <v>135000</v>
      </c>
    </row>
    <row r="230" spans="2:10" x14ac:dyDescent="0.3">
      <c r="B230" s="6">
        <v>228</v>
      </c>
      <c r="C230" s="7">
        <v>44091</v>
      </c>
      <c r="D230" s="6" t="s">
        <v>37</v>
      </c>
      <c r="E230" s="6" t="s">
        <v>52</v>
      </c>
      <c r="F230" s="6" t="s">
        <v>58</v>
      </c>
      <c r="G230" s="6" t="s">
        <v>64</v>
      </c>
      <c r="H230" s="6">
        <v>10</v>
      </c>
      <c r="I230" s="6">
        <v>608</v>
      </c>
      <c r="J230" s="6">
        <f>Table1[[#This Row],[Qty]]*Table1[[#This Row],[Sales_Amount]]</f>
        <v>6080</v>
      </c>
    </row>
    <row r="231" spans="2:10" x14ac:dyDescent="0.3">
      <c r="B231" s="6">
        <v>229</v>
      </c>
      <c r="C231" s="7">
        <v>44092</v>
      </c>
      <c r="D231" s="6" t="s">
        <v>37</v>
      </c>
      <c r="E231" s="6" t="s">
        <v>53</v>
      </c>
      <c r="F231" s="6" t="s">
        <v>60</v>
      </c>
      <c r="G231" s="6" t="s">
        <v>63</v>
      </c>
      <c r="H231" s="6">
        <v>7</v>
      </c>
      <c r="I231" s="6">
        <v>1969</v>
      </c>
      <c r="J231" s="6">
        <f>Table1[[#This Row],[Qty]]*Table1[[#This Row],[Sales_Amount]]</f>
        <v>13783</v>
      </c>
    </row>
    <row r="232" spans="2:10" x14ac:dyDescent="0.3">
      <c r="B232" s="6">
        <v>230</v>
      </c>
      <c r="C232" s="7">
        <v>44093</v>
      </c>
      <c r="D232" s="6" t="s">
        <v>37</v>
      </c>
      <c r="E232" s="6" t="s">
        <v>49</v>
      </c>
      <c r="F232" s="6" t="s">
        <v>61</v>
      </c>
      <c r="G232" s="6" t="s">
        <v>64</v>
      </c>
      <c r="H232" s="6">
        <v>7</v>
      </c>
      <c r="I232" s="6">
        <v>394</v>
      </c>
      <c r="J232" s="6">
        <f>Table1[[#This Row],[Qty]]*Table1[[#This Row],[Sales_Amount]]</f>
        <v>2758</v>
      </c>
    </row>
    <row r="233" spans="2:10" x14ac:dyDescent="0.3">
      <c r="B233" s="6">
        <v>231</v>
      </c>
      <c r="C233" s="7">
        <v>44094</v>
      </c>
      <c r="D233" s="6" t="s">
        <v>37</v>
      </c>
      <c r="E233" s="6" t="s">
        <v>50</v>
      </c>
      <c r="F233" s="6" t="s">
        <v>58</v>
      </c>
      <c r="G233" s="6" t="s">
        <v>65</v>
      </c>
      <c r="H233" s="6">
        <v>9</v>
      </c>
      <c r="I233" s="6">
        <v>37725</v>
      </c>
      <c r="J233" s="6">
        <f>Table1[[#This Row],[Qty]]*Table1[[#This Row],[Sales_Amount]]</f>
        <v>339525</v>
      </c>
    </row>
    <row r="234" spans="2:10" x14ac:dyDescent="0.3">
      <c r="B234" s="6">
        <v>232</v>
      </c>
      <c r="C234" s="7">
        <v>44095</v>
      </c>
      <c r="D234" s="6" t="s">
        <v>37</v>
      </c>
      <c r="E234" s="6" t="s">
        <v>51</v>
      </c>
      <c r="F234" s="6" t="s">
        <v>60</v>
      </c>
      <c r="G234" s="6" t="s">
        <v>66</v>
      </c>
      <c r="H234" s="6">
        <v>14</v>
      </c>
      <c r="I234" s="6">
        <v>44897</v>
      </c>
      <c r="J234" s="6">
        <f>Table1[[#This Row],[Qty]]*Table1[[#This Row],[Sales_Amount]]</f>
        <v>628558</v>
      </c>
    </row>
    <row r="235" spans="2:10" x14ac:dyDescent="0.3">
      <c r="B235" s="6">
        <v>233</v>
      </c>
      <c r="C235" s="7">
        <v>44096</v>
      </c>
      <c r="D235" s="6" t="s">
        <v>37</v>
      </c>
      <c r="E235" s="6" t="s">
        <v>52</v>
      </c>
      <c r="F235" s="6" t="s">
        <v>59</v>
      </c>
      <c r="G235" s="6" t="s">
        <v>63</v>
      </c>
      <c r="H235" s="6">
        <v>13</v>
      </c>
      <c r="I235" s="6">
        <v>429</v>
      </c>
      <c r="J235" s="6">
        <f>Table1[[#This Row],[Qty]]*Table1[[#This Row],[Sales_Amount]]</f>
        <v>5577</v>
      </c>
    </row>
    <row r="236" spans="2:10" x14ac:dyDescent="0.3">
      <c r="B236" s="6">
        <v>234</v>
      </c>
      <c r="C236" s="7">
        <v>44097</v>
      </c>
      <c r="D236" s="6" t="s">
        <v>37</v>
      </c>
      <c r="E236" s="6" t="s">
        <v>53</v>
      </c>
      <c r="F236" s="6" t="s">
        <v>62</v>
      </c>
      <c r="G236" s="6" t="s">
        <v>63</v>
      </c>
      <c r="H236" s="6">
        <v>7</v>
      </c>
      <c r="I236" s="6">
        <v>1212</v>
      </c>
      <c r="J236" s="6">
        <f>Table1[[#This Row],[Qty]]*Table1[[#This Row],[Sales_Amount]]</f>
        <v>8484</v>
      </c>
    </row>
    <row r="237" spans="2:10" x14ac:dyDescent="0.3">
      <c r="B237" s="6">
        <v>235</v>
      </c>
      <c r="C237" s="7">
        <v>44098</v>
      </c>
      <c r="D237" s="6" t="s">
        <v>37</v>
      </c>
      <c r="E237" s="6" t="s">
        <v>49</v>
      </c>
      <c r="F237" s="6" t="s">
        <v>58</v>
      </c>
      <c r="G237" s="6" t="s">
        <v>12</v>
      </c>
      <c r="H237" s="6">
        <v>14</v>
      </c>
      <c r="I237" s="6">
        <v>24372</v>
      </c>
      <c r="J237" s="6">
        <f>Table1[[#This Row],[Qty]]*Table1[[#This Row],[Sales_Amount]]</f>
        <v>341208</v>
      </c>
    </row>
    <row r="238" spans="2:10" x14ac:dyDescent="0.3">
      <c r="B238" s="6">
        <v>236</v>
      </c>
      <c r="C238" s="7">
        <v>44099</v>
      </c>
      <c r="D238" s="6" t="s">
        <v>37</v>
      </c>
      <c r="E238" s="6" t="s">
        <v>50</v>
      </c>
      <c r="F238" s="6" t="s">
        <v>59</v>
      </c>
      <c r="G238" s="6" t="s">
        <v>64</v>
      </c>
      <c r="H238" s="6">
        <v>10</v>
      </c>
      <c r="I238" s="6">
        <v>1144</v>
      </c>
      <c r="J238" s="6">
        <f>Table1[[#This Row],[Qty]]*Table1[[#This Row],[Sales_Amount]]</f>
        <v>11440</v>
      </c>
    </row>
    <row r="239" spans="2:10" x14ac:dyDescent="0.3">
      <c r="B239" s="6">
        <v>237</v>
      </c>
      <c r="C239" s="7">
        <v>44100</v>
      </c>
      <c r="D239" s="6" t="s">
        <v>37</v>
      </c>
      <c r="E239" s="6" t="s">
        <v>51</v>
      </c>
      <c r="F239" s="6" t="s">
        <v>58</v>
      </c>
      <c r="G239" s="6" t="s">
        <v>63</v>
      </c>
      <c r="H239" s="6">
        <v>11</v>
      </c>
      <c r="I239" s="6">
        <v>422</v>
      </c>
      <c r="J239" s="6">
        <f>Table1[[#This Row],[Qty]]*Table1[[#This Row],[Sales_Amount]]</f>
        <v>4642</v>
      </c>
    </row>
    <row r="240" spans="2:10" x14ac:dyDescent="0.3">
      <c r="B240" s="6">
        <v>238</v>
      </c>
      <c r="C240" s="7">
        <v>44101</v>
      </c>
      <c r="D240" s="6" t="s">
        <v>37</v>
      </c>
      <c r="E240" s="6" t="s">
        <v>52</v>
      </c>
      <c r="F240" s="6" t="s">
        <v>60</v>
      </c>
      <c r="G240" s="6" t="s">
        <v>64</v>
      </c>
      <c r="H240" s="6">
        <v>6</v>
      </c>
      <c r="I240" s="6">
        <v>2031</v>
      </c>
      <c r="J240" s="6">
        <f>Table1[[#This Row],[Qty]]*Table1[[#This Row],[Sales_Amount]]</f>
        <v>12186</v>
      </c>
    </row>
    <row r="241" spans="2:10" x14ac:dyDescent="0.3">
      <c r="B241" s="6">
        <v>239</v>
      </c>
      <c r="C241" s="7">
        <v>44102</v>
      </c>
      <c r="D241" s="6" t="s">
        <v>37</v>
      </c>
      <c r="E241" s="6" t="s">
        <v>53</v>
      </c>
      <c r="F241" s="6" t="s">
        <v>61</v>
      </c>
      <c r="G241" s="6" t="s">
        <v>65</v>
      </c>
      <c r="H241" s="6">
        <v>9</v>
      </c>
      <c r="I241" s="6">
        <v>27463</v>
      </c>
      <c r="J241" s="6">
        <f>Table1[[#This Row],[Qty]]*Table1[[#This Row],[Sales_Amount]]</f>
        <v>247167</v>
      </c>
    </row>
    <row r="242" spans="2:10" x14ac:dyDescent="0.3">
      <c r="B242" s="6">
        <v>240</v>
      </c>
      <c r="C242" s="7">
        <v>44103</v>
      </c>
      <c r="D242" s="6" t="s">
        <v>37</v>
      </c>
      <c r="E242" s="6" t="s">
        <v>49</v>
      </c>
      <c r="F242" s="6" t="s">
        <v>58</v>
      </c>
      <c r="G242" s="6" t="s">
        <v>66</v>
      </c>
      <c r="H242" s="6">
        <v>8</v>
      </c>
      <c r="I242" s="6">
        <v>31210</v>
      </c>
      <c r="J242" s="6">
        <f>Table1[[#This Row],[Qty]]*Table1[[#This Row],[Sales_Amount]]</f>
        <v>249680</v>
      </c>
    </row>
    <row r="243" spans="2:10" x14ac:dyDescent="0.3">
      <c r="B243" s="6">
        <v>241</v>
      </c>
      <c r="C243" s="7">
        <v>44104</v>
      </c>
      <c r="D243" s="6" t="s">
        <v>37</v>
      </c>
      <c r="E243" s="6" t="s">
        <v>50</v>
      </c>
      <c r="F243" s="6" t="s">
        <v>60</v>
      </c>
      <c r="G243" s="6" t="s">
        <v>63</v>
      </c>
      <c r="H243" s="6">
        <v>11</v>
      </c>
      <c r="I243" s="6">
        <v>1160</v>
      </c>
      <c r="J243" s="6">
        <f>Table1[[#This Row],[Qty]]*Table1[[#This Row],[Sales_Amount]]</f>
        <v>12760</v>
      </c>
    </row>
    <row r="244" spans="2:10" x14ac:dyDescent="0.3">
      <c r="B244" s="6">
        <v>242</v>
      </c>
      <c r="C244" s="7">
        <v>44105</v>
      </c>
      <c r="D244" s="6" t="s">
        <v>37</v>
      </c>
      <c r="E244" s="6" t="s">
        <v>51</v>
      </c>
      <c r="F244" s="6" t="s">
        <v>59</v>
      </c>
      <c r="G244" s="6" t="s">
        <v>63</v>
      </c>
      <c r="H244" s="6">
        <v>12</v>
      </c>
      <c r="I244" s="6">
        <v>1663</v>
      </c>
      <c r="J244" s="6">
        <f>Table1[[#This Row],[Qty]]*Table1[[#This Row],[Sales_Amount]]</f>
        <v>19956</v>
      </c>
    </row>
    <row r="245" spans="2:10" x14ac:dyDescent="0.3">
      <c r="B245" s="6">
        <v>243</v>
      </c>
      <c r="C245" s="7">
        <v>44106</v>
      </c>
      <c r="D245" s="6" t="s">
        <v>37</v>
      </c>
      <c r="E245" s="6" t="s">
        <v>52</v>
      </c>
      <c r="F245" s="6" t="s">
        <v>62</v>
      </c>
      <c r="G245" s="6" t="s">
        <v>12</v>
      </c>
      <c r="H245" s="6">
        <v>11</v>
      </c>
      <c r="I245" s="6">
        <v>21291</v>
      </c>
      <c r="J245" s="6">
        <f>Table1[[#This Row],[Qty]]*Table1[[#This Row],[Sales_Amount]]</f>
        <v>234201</v>
      </c>
    </row>
    <row r="246" spans="2:10" x14ac:dyDescent="0.3">
      <c r="B246" s="6">
        <v>244</v>
      </c>
      <c r="C246" s="7">
        <v>44107</v>
      </c>
      <c r="D246" s="6" t="s">
        <v>37</v>
      </c>
      <c r="E246" s="6" t="s">
        <v>53</v>
      </c>
      <c r="F246" s="6" t="s">
        <v>58</v>
      </c>
      <c r="G246" s="6" t="s">
        <v>64</v>
      </c>
      <c r="H246" s="6">
        <v>10</v>
      </c>
      <c r="I246" s="6">
        <v>2913</v>
      </c>
      <c r="J246" s="6">
        <f>Table1[[#This Row],[Qty]]*Table1[[#This Row],[Sales_Amount]]</f>
        <v>29130</v>
      </c>
    </row>
    <row r="247" spans="2:10" x14ac:dyDescent="0.3">
      <c r="B247" s="6">
        <v>245</v>
      </c>
      <c r="C247" s="7">
        <v>44108</v>
      </c>
      <c r="D247" s="6" t="s">
        <v>37</v>
      </c>
      <c r="E247" s="6" t="s">
        <v>49</v>
      </c>
      <c r="F247" s="6" t="s">
        <v>59</v>
      </c>
      <c r="G247" s="6" t="s">
        <v>63</v>
      </c>
      <c r="H247" s="6">
        <v>7</v>
      </c>
      <c r="I247" s="6">
        <v>1156</v>
      </c>
      <c r="J247" s="6">
        <f>Table1[[#This Row],[Qty]]*Table1[[#This Row],[Sales_Amount]]</f>
        <v>8092</v>
      </c>
    </row>
    <row r="248" spans="2:10" x14ac:dyDescent="0.3">
      <c r="B248" s="6">
        <v>246</v>
      </c>
      <c r="C248" s="7">
        <v>44109</v>
      </c>
      <c r="D248" s="6" t="s">
        <v>37</v>
      </c>
      <c r="E248" s="6" t="s">
        <v>50</v>
      </c>
      <c r="F248" s="6" t="s">
        <v>58</v>
      </c>
      <c r="G248" s="6" t="s">
        <v>64</v>
      </c>
      <c r="H248" s="6">
        <v>12</v>
      </c>
      <c r="I248" s="6">
        <v>2176</v>
      </c>
      <c r="J248" s="6">
        <f>Table1[[#This Row],[Qty]]*Table1[[#This Row],[Sales_Amount]]</f>
        <v>26112</v>
      </c>
    </row>
    <row r="249" spans="2:10" x14ac:dyDescent="0.3">
      <c r="B249" s="6">
        <v>247</v>
      </c>
      <c r="C249" s="7">
        <v>44110</v>
      </c>
      <c r="D249" s="6" t="s">
        <v>37</v>
      </c>
      <c r="E249" s="6" t="s">
        <v>51</v>
      </c>
      <c r="F249" s="6" t="s">
        <v>60</v>
      </c>
      <c r="G249" s="6" t="s">
        <v>65</v>
      </c>
      <c r="H249" s="6">
        <v>14</v>
      </c>
      <c r="I249" s="6">
        <v>40235</v>
      </c>
      <c r="J249" s="6">
        <f>Table1[[#This Row],[Qty]]*Table1[[#This Row],[Sales_Amount]]</f>
        <v>563290</v>
      </c>
    </row>
    <row r="250" spans="2:10" x14ac:dyDescent="0.3">
      <c r="B250" s="6">
        <v>248</v>
      </c>
      <c r="C250" s="7">
        <v>44111</v>
      </c>
      <c r="D250" s="6" t="s">
        <v>37</v>
      </c>
      <c r="E250" s="6" t="s">
        <v>52</v>
      </c>
      <c r="F250" s="6" t="s">
        <v>61</v>
      </c>
      <c r="G250" s="6" t="s">
        <v>66</v>
      </c>
      <c r="H250" s="6">
        <v>6</v>
      </c>
      <c r="I250" s="6">
        <v>46583</v>
      </c>
      <c r="J250" s="6">
        <f>Table1[[#This Row],[Qty]]*Table1[[#This Row],[Sales_Amount]]</f>
        <v>279498</v>
      </c>
    </row>
    <row r="251" spans="2:10" x14ac:dyDescent="0.3">
      <c r="B251" s="6">
        <v>249</v>
      </c>
      <c r="C251" s="7">
        <v>44112</v>
      </c>
      <c r="D251" s="6" t="s">
        <v>37</v>
      </c>
      <c r="E251" s="6" t="s">
        <v>53</v>
      </c>
      <c r="F251" s="6" t="s">
        <v>58</v>
      </c>
      <c r="G251" s="6" t="s">
        <v>63</v>
      </c>
      <c r="H251" s="6">
        <v>15</v>
      </c>
      <c r="I251" s="6">
        <v>578</v>
      </c>
      <c r="J251" s="6">
        <f>Table1[[#This Row],[Qty]]*Table1[[#This Row],[Sales_Amount]]</f>
        <v>8670</v>
      </c>
    </row>
    <row r="252" spans="2:10" x14ac:dyDescent="0.3">
      <c r="B252" s="6">
        <v>250</v>
      </c>
      <c r="C252" s="7">
        <v>44113</v>
      </c>
      <c r="D252" s="6" t="s">
        <v>37</v>
      </c>
      <c r="E252" s="6" t="s">
        <v>49</v>
      </c>
      <c r="F252" s="6" t="s">
        <v>60</v>
      </c>
      <c r="G252" s="6" t="s">
        <v>63</v>
      </c>
      <c r="H252" s="6">
        <v>12</v>
      </c>
      <c r="I252" s="6">
        <v>609</v>
      </c>
      <c r="J252" s="6">
        <f>Table1[[#This Row],[Qty]]*Table1[[#This Row],[Sales_Amount]]</f>
        <v>7308</v>
      </c>
    </row>
    <row r="253" spans="2:10" x14ac:dyDescent="0.3">
      <c r="B253" s="6">
        <v>251</v>
      </c>
      <c r="C253" s="7">
        <v>44114</v>
      </c>
      <c r="D253" s="6" t="s">
        <v>37</v>
      </c>
      <c r="E253" s="6" t="s">
        <v>50</v>
      </c>
      <c r="F253" s="6" t="s">
        <v>59</v>
      </c>
      <c r="G253" s="6" t="s">
        <v>12</v>
      </c>
      <c r="H253" s="6">
        <v>7</v>
      </c>
      <c r="I253" s="6">
        <v>24447</v>
      </c>
      <c r="J253" s="6">
        <f>Table1[[#This Row],[Qty]]*Table1[[#This Row],[Sales_Amount]]</f>
        <v>171129</v>
      </c>
    </row>
    <row r="254" spans="2:10" x14ac:dyDescent="0.3">
      <c r="B254" s="6">
        <v>252</v>
      </c>
      <c r="C254" s="7">
        <v>44115</v>
      </c>
      <c r="D254" s="6" t="s">
        <v>37</v>
      </c>
      <c r="E254" s="6" t="s">
        <v>51</v>
      </c>
      <c r="F254" s="6" t="s">
        <v>62</v>
      </c>
      <c r="G254" s="6" t="s">
        <v>64</v>
      </c>
      <c r="H254" s="6">
        <v>10</v>
      </c>
      <c r="I254" s="6">
        <v>2513</v>
      </c>
      <c r="J254" s="6">
        <f>Table1[[#This Row],[Qty]]*Table1[[#This Row],[Sales_Amount]]</f>
        <v>25130</v>
      </c>
    </row>
    <row r="255" spans="2:10" x14ac:dyDescent="0.3">
      <c r="B255" s="6">
        <v>253</v>
      </c>
      <c r="C255" s="7">
        <v>44116</v>
      </c>
      <c r="D255" s="6" t="s">
        <v>37</v>
      </c>
      <c r="E255" s="6" t="s">
        <v>52</v>
      </c>
      <c r="F255" s="6" t="s">
        <v>58</v>
      </c>
      <c r="G255" s="6" t="s">
        <v>63</v>
      </c>
      <c r="H255" s="6">
        <v>13</v>
      </c>
      <c r="I255" s="6">
        <v>1128</v>
      </c>
      <c r="J255" s="6">
        <f>Table1[[#This Row],[Qty]]*Table1[[#This Row],[Sales_Amount]]</f>
        <v>14664</v>
      </c>
    </row>
    <row r="256" spans="2:10" x14ac:dyDescent="0.3">
      <c r="B256" s="6">
        <v>254</v>
      </c>
      <c r="C256" s="7">
        <v>44117</v>
      </c>
      <c r="D256" s="6" t="s">
        <v>37</v>
      </c>
      <c r="E256" s="6" t="s">
        <v>53</v>
      </c>
      <c r="F256" s="6" t="s">
        <v>59</v>
      </c>
      <c r="G256" s="6" t="s">
        <v>64</v>
      </c>
      <c r="H256" s="6">
        <v>8</v>
      </c>
      <c r="I256" s="6">
        <v>2225</v>
      </c>
      <c r="J256" s="6">
        <f>Table1[[#This Row],[Qty]]*Table1[[#This Row],[Sales_Amount]]</f>
        <v>17800</v>
      </c>
    </row>
    <row r="257" spans="2:10" x14ac:dyDescent="0.3">
      <c r="B257" s="6">
        <v>255</v>
      </c>
      <c r="C257" s="7">
        <v>44118</v>
      </c>
      <c r="D257" s="6" t="s">
        <v>37</v>
      </c>
      <c r="E257" s="6" t="s">
        <v>49</v>
      </c>
      <c r="F257" s="6" t="s">
        <v>58</v>
      </c>
      <c r="G257" s="6" t="s">
        <v>65</v>
      </c>
      <c r="H257" s="6">
        <v>8</v>
      </c>
      <c r="I257" s="6">
        <v>41393</v>
      </c>
      <c r="J257" s="6">
        <f>Table1[[#This Row],[Qty]]*Table1[[#This Row],[Sales_Amount]]</f>
        <v>331144</v>
      </c>
    </row>
    <row r="258" spans="2:10" x14ac:dyDescent="0.3">
      <c r="B258" s="6">
        <v>256</v>
      </c>
      <c r="C258" s="7">
        <v>44119</v>
      </c>
      <c r="D258" s="6" t="s">
        <v>37</v>
      </c>
      <c r="E258" s="6" t="s">
        <v>50</v>
      </c>
      <c r="F258" s="6" t="s">
        <v>60</v>
      </c>
      <c r="G258" s="6" t="s">
        <v>66</v>
      </c>
      <c r="H258" s="6">
        <v>8</v>
      </c>
      <c r="I258" s="6">
        <v>54503</v>
      </c>
      <c r="J258" s="6">
        <f>Table1[[#This Row],[Qty]]*Table1[[#This Row],[Sales_Amount]]</f>
        <v>436024</v>
      </c>
    </row>
    <row r="259" spans="2:10" x14ac:dyDescent="0.3">
      <c r="B259" s="6">
        <v>257</v>
      </c>
      <c r="C259" s="7">
        <v>44120</v>
      </c>
      <c r="D259" s="6" t="s">
        <v>37</v>
      </c>
      <c r="E259" s="6" t="s">
        <v>51</v>
      </c>
      <c r="F259" s="6" t="s">
        <v>61</v>
      </c>
      <c r="G259" s="6" t="s">
        <v>63</v>
      </c>
      <c r="H259" s="6">
        <v>15</v>
      </c>
      <c r="I259" s="6">
        <v>966</v>
      </c>
      <c r="J259" s="6">
        <f>Table1[[#This Row],[Qty]]*Table1[[#This Row],[Sales_Amount]]</f>
        <v>14490</v>
      </c>
    </row>
    <row r="260" spans="2:10" x14ac:dyDescent="0.3">
      <c r="B260" s="6">
        <v>258</v>
      </c>
      <c r="C260" s="7">
        <v>44121</v>
      </c>
      <c r="D260" s="6" t="s">
        <v>37</v>
      </c>
      <c r="E260" s="6" t="s">
        <v>52</v>
      </c>
      <c r="F260" s="6" t="s">
        <v>58</v>
      </c>
      <c r="G260" s="6" t="s">
        <v>63</v>
      </c>
      <c r="H260" s="6">
        <v>10</v>
      </c>
      <c r="I260" s="6">
        <v>684</v>
      </c>
      <c r="J260" s="6">
        <f>Table1[[#This Row],[Qty]]*Table1[[#This Row],[Sales_Amount]]</f>
        <v>6840</v>
      </c>
    </row>
    <row r="261" spans="2:10" x14ac:dyDescent="0.3">
      <c r="B261" s="6">
        <v>259</v>
      </c>
      <c r="C261" s="7">
        <v>44122</v>
      </c>
      <c r="D261" s="6" t="s">
        <v>37</v>
      </c>
      <c r="E261" s="6" t="s">
        <v>53</v>
      </c>
      <c r="F261" s="6" t="s">
        <v>60</v>
      </c>
      <c r="G261" s="6" t="s">
        <v>12</v>
      </c>
      <c r="H261" s="6">
        <v>12</v>
      </c>
      <c r="I261" s="6">
        <v>17827</v>
      </c>
      <c r="J261" s="6">
        <f>Table1[[#This Row],[Qty]]*Table1[[#This Row],[Sales_Amount]]</f>
        <v>213924</v>
      </c>
    </row>
    <row r="262" spans="2:10" x14ac:dyDescent="0.3">
      <c r="B262" s="6">
        <v>260</v>
      </c>
      <c r="C262" s="7">
        <v>44123</v>
      </c>
      <c r="D262" s="6" t="s">
        <v>37</v>
      </c>
      <c r="E262" s="6" t="s">
        <v>49</v>
      </c>
      <c r="F262" s="6" t="s">
        <v>59</v>
      </c>
      <c r="G262" s="6" t="s">
        <v>64</v>
      </c>
      <c r="H262" s="6">
        <v>6</v>
      </c>
      <c r="I262" s="6">
        <v>1446</v>
      </c>
      <c r="J262" s="6">
        <f>Table1[[#This Row],[Qty]]*Table1[[#This Row],[Sales_Amount]]</f>
        <v>8676</v>
      </c>
    </row>
    <row r="263" spans="2:10" x14ac:dyDescent="0.3">
      <c r="B263" s="6">
        <v>261</v>
      </c>
      <c r="C263" s="7">
        <v>44124</v>
      </c>
      <c r="D263" s="6" t="s">
        <v>37</v>
      </c>
      <c r="E263" s="6" t="s">
        <v>50</v>
      </c>
      <c r="F263" s="6" t="s">
        <v>62</v>
      </c>
      <c r="G263" s="6" t="s">
        <v>63</v>
      </c>
      <c r="H263" s="6">
        <v>13</v>
      </c>
      <c r="I263" s="6">
        <v>464</v>
      </c>
      <c r="J263" s="6">
        <f>Table1[[#This Row],[Qty]]*Table1[[#This Row],[Sales_Amount]]</f>
        <v>6032</v>
      </c>
    </row>
    <row r="264" spans="2:10" x14ac:dyDescent="0.3">
      <c r="B264" s="6">
        <v>262</v>
      </c>
      <c r="C264" s="7">
        <v>44125</v>
      </c>
      <c r="D264" s="6" t="s">
        <v>37</v>
      </c>
      <c r="E264" s="6" t="s">
        <v>51</v>
      </c>
      <c r="F264" s="6" t="s">
        <v>58</v>
      </c>
      <c r="G264" s="6" t="s">
        <v>64</v>
      </c>
      <c r="H264" s="6">
        <v>14</v>
      </c>
      <c r="I264" s="6">
        <v>488</v>
      </c>
      <c r="J264" s="6">
        <f>Table1[[#This Row],[Qty]]*Table1[[#This Row],[Sales_Amount]]</f>
        <v>6832</v>
      </c>
    </row>
    <row r="265" spans="2:10" x14ac:dyDescent="0.3">
      <c r="B265" s="6">
        <v>263</v>
      </c>
      <c r="C265" s="7">
        <v>44126</v>
      </c>
      <c r="D265" s="6" t="s">
        <v>37</v>
      </c>
      <c r="E265" s="6" t="s">
        <v>52</v>
      </c>
      <c r="F265" s="6" t="s">
        <v>59</v>
      </c>
      <c r="G265" s="6" t="s">
        <v>65</v>
      </c>
      <c r="H265" s="6">
        <v>11</v>
      </c>
      <c r="I265" s="6">
        <v>38751</v>
      </c>
      <c r="J265" s="6">
        <f>Table1[[#This Row],[Qty]]*Table1[[#This Row],[Sales_Amount]]</f>
        <v>426261</v>
      </c>
    </row>
    <row r="266" spans="2:10" x14ac:dyDescent="0.3">
      <c r="B266" s="6">
        <v>264</v>
      </c>
      <c r="C266" s="7">
        <v>44127</v>
      </c>
      <c r="D266" s="6" t="s">
        <v>37</v>
      </c>
      <c r="E266" s="6" t="s">
        <v>53</v>
      </c>
      <c r="F266" s="6" t="s">
        <v>58</v>
      </c>
      <c r="G266" s="6" t="s">
        <v>66</v>
      </c>
      <c r="H266" s="6">
        <v>11</v>
      </c>
      <c r="I266" s="6">
        <v>36034</v>
      </c>
      <c r="J266" s="6">
        <f>Table1[[#This Row],[Qty]]*Table1[[#This Row],[Sales_Amount]]</f>
        <v>396374</v>
      </c>
    </row>
    <row r="267" spans="2:10" x14ac:dyDescent="0.3">
      <c r="B267" s="6">
        <v>265</v>
      </c>
      <c r="C267" s="7">
        <v>44128</v>
      </c>
      <c r="D267" s="6" t="s">
        <v>37</v>
      </c>
      <c r="E267" s="6" t="s">
        <v>49</v>
      </c>
      <c r="F267" s="6" t="s">
        <v>60</v>
      </c>
      <c r="G267" s="6" t="s">
        <v>63</v>
      </c>
      <c r="H267" s="6">
        <v>15</v>
      </c>
      <c r="I267" s="6">
        <v>1603</v>
      </c>
      <c r="J267" s="6">
        <f>Table1[[#This Row],[Qty]]*Table1[[#This Row],[Sales_Amount]]</f>
        <v>24045</v>
      </c>
    </row>
    <row r="268" spans="2:10" x14ac:dyDescent="0.3">
      <c r="B268" s="6">
        <v>266</v>
      </c>
      <c r="C268" s="7">
        <v>44129</v>
      </c>
      <c r="D268" s="6" t="s">
        <v>37</v>
      </c>
      <c r="E268" s="6" t="s">
        <v>50</v>
      </c>
      <c r="F268" s="6" t="s">
        <v>61</v>
      </c>
      <c r="G268" s="6" t="s">
        <v>63</v>
      </c>
      <c r="H268" s="6">
        <v>13</v>
      </c>
      <c r="I268" s="6">
        <v>1628</v>
      </c>
      <c r="J268" s="6">
        <f>Table1[[#This Row],[Qty]]*Table1[[#This Row],[Sales_Amount]]</f>
        <v>21164</v>
      </c>
    </row>
    <row r="269" spans="2:10" x14ac:dyDescent="0.3">
      <c r="B269" s="6">
        <v>267</v>
      </c>
      <c r="C269" s="7">
        <v>44130</v>
      </c>
      <c r="D269" s="6" t="s">
        <v>37</v>
      </c>
      <c r="E269" s="6" t="s">
        <v>51</v>
      </c>
      <c r="F269" s="6" t="s">
        <v>58</v>
      </c>
      <c r="G269" s="6" t="s">
        <v>12</v>
      </c>
      <c r="H269" s="6">
        <v>8</v>
      </c>
      <c r="I269" s="6">
        <v>19960</v>
      </c>
      <c r="J269" s="6">
        <f>Table1[[#This Row],[Qty]]*Table1[[#This Row],[Sales_Amount]]</f>
        <v>159680</v>
      </c>
    </row>
    <row r="270" spans="2:10" x14ac:dyDescent="0.3">
      <c r="B270" s="6">
        <v>268</v>
      </c>
      <c r="C270" s="7">
        <v>44131</v>
      </c>
      <c r="D270" s="6" t="s">
        <v>37</v>
      </c>
      <c r="E270" s="6" t="s">
        <v>52</v>
      </c>
      <c r="F270" s="6" t="s">
        <v>60</v>
      </c>
      <c r="G270" s="6" t="s">
        <v>64</v>
      </c>
      <c r="H270" s="6">
        <v>6</v>
      </c>
      <c r="I270" s="6">
        <v>2297</v>
      </c>
      <c r="J270" s="6">
        <f>Table1[[#This Row],[Qty]]*Table1[[#This Row],[Sales_Amount]]</f>
        <v>13782</v>
      </c>
    </row>
    <row r="271" spans="2:10" x14ac:dyDescent="0.3">
      <c r="B271" s="6">
        <v>269</v>
      </c>
      <c r="C271" s="7">
        <v>44132</v>
      </c>
      <c r="D271" s="6" t="s">
        <v>37</v>
      </c>
      <c r="E271" s="6" t="s">
        <v>53</v>
      </c>
      <c r="F271" s="6" t="s">
        <v>59</v>
      </c>
      <c r="G271" s="6" t="s">
        <v>63</v>
      </c>
      <c r="H271" s="6">
        <v>11</v>
      </c>
      <c r="I271" s="6">
        <v>1493</v>
      </c>
      <c r="J271" s="6">
        <f>Table1[[#This Row],[Qty]]*Table1[[#This Row],[Sales_Amount]]</f>
        <v>16423</v>
      </c>
    </row>
    <row r="272" spans="2:10" x14ac:dyDescent="0.3">
      <c r="B272" s="6">
        <v>270</v>
      </c>
      <c r="C272" s="7">
        <v>44133</v>
      </c>
      <c r="D272" s="6" t="s">
        <v>37</v>
      </c>
      <c r="E272" s="6" t="s">
        <v>49</v>
      </c>
      <c r="F272" s="6" t="s">
        <v>62</v>
      </c>
      <c r="G272" s="6" t="s">
        <v>64</v>
      </c>
      <c r="H272" s="6">
        <v>12</v>
      </c>
      <c r="I272" s="6">
        <v>959</v>
      </c>
      <c r="J272" s="6">
        <f>Table1[[#This Row],[Qty]]*Table1[[#This Row],[Sales_Amount]]</f>
        <v>11508</v>
      </c>
    </row>
    <row r="273" spans="2:10" x14ac:dyDescent="0.3">
      <c r="B273" s="6">
        <v>271</v>
      </c>
      <c r="C273" s="7">
        <v>44134</v>
      </c>
      <c r="D273" s="6" t="s">
        <v>37</v>
      </c>
      <c r="E273" s="6" t="s">
        <v>50</v>
      </c>
      <c r="F273" s="6" t="s">
        <v>58</v>
      </c>
      <c r="G273" s="6" t="s">
        <v>65</v>
      </c>
      <c r="H273" s="6">
        <v>6</v>
      </c>
      <c r="I273" s="6">
        <v>35788</v>
      </c>
      <c r="J273" s="6">
        <f>Table1[[#This Row],[Qty]]*Table1[[#This Row],[Sales_Amount]]</f>
        <v>214728</v>
      </c>
    </row>
    <row r="274" spans="2:10" x14ac:dyDescent="0.3">
      <c r="B274" s="6">
        <v>272</v>
      </c>
      <c r="C274" s="7">
        <v>44135</v>
      </c>
      <c r="D274" s="6" t="s">
        <v>37</v>
      </c>
      <c r="E274" s="6" t="s">
        <v>51</v>
      </c>
      <c r="F274" s="6" t="s">
        <v>59</v>
      </c>
      <c r="G274" s="6" t="s">
        <v>66</v>
      </c>
      <c r="H274" s="6">
        <v>14</v>
      </c>
      <c r="I274" s="6">
        <v>31733</v>
      </c>
      <c r="J274" s="6">
        <f>Table1[[#This Row],[Qty]]*Table1[[#This Row],[Sales_Amount]]</f>
        <v>444262</v>
      </c>
    </row>
    <row r="275" spans="2:10" x14ac:dyDescent="0.3">
      <c r="B275" s="6">
        <v>273</v>
      </c>
      <c r="C275" s="7">
        <v>44136</v>
      </c>
      <c r="D275" s="6" t="s">
        <v>37</v>
      </c>
      <c r="E275" s="6" t="s">
        <v>52</v>
      </c>
      <c r="F275" s="6" t="s">
        <v>58</v>
      </c>
      <c r="G275" s="6" t="s">
        <v>63</v>
      </c>
      <c r="H275" s="6">
        <v>10</v>
      </c>
      <c r="I275" s="6">
        <v>581</v>
      </c>
      <c r="J275" s="6">
        <f>Table1[[#This Row],[Qty]]*Table1[[#This Row],[Sales_Amount]]</f>
        <v>5810</v>
      </c>
    </row>
    <row r="276" spans="2:10" x14ac:dyDescent="0.3">
      <c r="B276" s="6">
        <v>274</v>
      </c>
      <c r="C276" s="7">
        <v>44137</v>
      </c>
      <c r="D276" s="6" t="s">
        <v>37</v>
      </c>
      <c r="E276" s="6" t="s">
        <v>53</v>
      </c>
      <c r="F276" s="6" t="s">
        <v>60</v>
      </c>
      <c r="G276" s="6" t="s">
        <v>63</v>
      </c>
      <c r="H276" s="6">
        <v>5</v>
      </c>
      <c r="I276" s="6">
        <v>316</v>
      </c>
      <c r="J276" s="6">
        <f>Table1[[#This Row],[Qty]]*Table1[[#This Row],[Sales_Amount]]</f>
        <v>1580</v>
      </c>
    </row>
    <row r="277" spans="2:10" x14ac:dyDescent="0.3">
      <c r="B277" s="6">
        <v>275</v>
      </c>
      <c r="C277" s="7">
        <v>44138</v>
      </c>
      <c r="D277" s="6" t="s">
        <v>37</v>
      </c>
      <c r="E277" s="6" t="s">
        <v>49</v>
      </c>
      <c r="F277" s="6" t="s">
        <v>61</v>
      </c>
      <c r="G277" s="6" t="s">
        <v>12</v>
      </c>
      <c r="H277" s="6">
        <v>14</v>
      </c>
      <c r="I277" s="6">
        <v>17390</v>
      </c>
      <c r="J277" s="6">
        <f>Table1[[#This Row],[Qty]]*Table1[[#This Row],[Sales_Amount]]</f>
        <v>243460</v>
      </c>
    </row>
    <row r="278" spans="2:10" x14ac:dyDescent="0.3">
      <c r="B278" s="6">
        <v>276</v>
      </c>
      <c r="C278" s="7">
        <v>44139</v>
      </c>
      <c r="D278" s="6" t="s">
        <v>37</v>
      </c>
      <c r="E278" s="6" t="s">
        <v>50</v>
      </c>
      <c r="F278" s="6" t="s">
        <v>58</v>
      </c>
      <c r="G278" s="6" t="s">
        <v>64</v>
      </c>
      <c r="H278" s="6">
        <v>11</v>
      </c>
      <c r="I278" s="6">
        <v>1798</v>
      </c>
      <c r="J278" s="6">
        <f>Table1[[#This Row],[Qty]]*Table1[[#This Row],[Sales_Amount]]</f>
        <v>19778</v>
      </c>
    </row>
    <row r="279" spans="2:10" x14ac:dyDescent="0.3">
      <c r="B279" s="6">
        <v>277</v>
      </c>
      <c r="C279" s="7">
        <v>44140</v>
      </c>
      <c r="D279" s="6" t="s">
        <v>37</v>
      </c>
      <c r="E279" s="6" t="s">
        <v>51</v>
      </c>
      <c r="F279" s="6" t="s">
        <v>60</v>
      </c>
      <c r="G279" s="6" t="s">
        <v>63</v>
      </c>
      <c r="H279" s="6">
        <v>6</v>
      </c>
      <c r="I279" s="6">
        <v>1866</v>
      </c>
      <c r="J279" s="6">
        <f>Table1[[#This Row],[Qty]]*Table1[[#This Row],[Sales_Amount]]</f>
        <v>11196</v>
      </c>
    </row>
    <row r="280" spans="2:10" x14ac:dyDescent="0.3">
      <c r="B280" s="6">
        <v>278</v>
      </c>
      <c r="C280" s="7">
        <v>44141</v>
      </c>
      <c r="D280" s="6" t="s">
        <v>37</v>
      </c>
      <c r="E280" s="6" t="s">
        <v>52</v>
      </c>
      <c r="F280" s="6" t="s">
        <v>59</v>
      </c>
      <c r="G280" s="6" t="s">
        <v>64</v>
      </c>
      <c r="H280" s="6">
        <v>5</v>
      </c>
      <c r="I280" s="6">
        <v>297</v>
      </c>
      <c r="J280" s="6">
        <f>Table1[[#This Row],[Qty]]*Table1[[#This Row],[Sales_Amount]]</f>
        <v>1485</v>
      </c>
    </row>
    <row r="281" spans="2:10" x14ac:dyDescent="0.3">
      <c r="B281" s="6">
        <v>279</v>
      </c>
      <c r="C281" s="7">
        <v>44142</v>
      </c>
      <c r="D281" s="6" t="s">
        <v>37</v>
      </c>
      <c r="E281" s="6" t="s">
        <v>53</v>
      </c>
      <c r="F281" s="6" t="s">
        <v>62</v>
      </c>
      <c r="G281" s="6" t="s">
        <v>65</v>
      </c>
      <c r="H281" s="6">
        <v>14</v>
      </c>
      <c r="I281" s="6">
        <v>33523</v>
      </c>
      <c r="J281" s="6">
        <f>Table1[[#This Row],[Qty]]*Table1[[#This Row],[Sales_Amount]]</f>
        <v>469322</v>
      </c>
    </row>
    <row r="282" spans="2:10" x14ac:dyDescent="0.3">
      <c r="B282" s="6">
        <v>280</v>
      </c>
      <c r="C282" s="7">
        <v>44143</v>
      </c>
      <c r="D282" s="6" t="s">
        <v>37</v>
      </c>
      <c r="E282" s="6" t="s">
        <v>49</v>
      </c>
      <c r="F282" s="6" t="s">
        <v>58</v>
      </c>
      <c r="G282" s="6" t="s">
        <v>66</v>
      </c>
      <c r="H282" s="6">
        <v>14</v>
      </c>
      <c r="I282" s="6">
        <v>28320</v>
      </c>
      <c r="J282" s="6">
        <f>Table1[[#This Row],[Qty]]*Table1[[#This Row],[Sales_Amount]]</f>
        <v>396480</v>
      </c>
    </row>
    <row r="283" spans="2:10" x14ac:dyDescent="0.3">
      <c r="B283" s="6">
        <v>281</v>
      </c>
      <c r="C283" s="7">
        <v>44144</v>
      </c>
      <c r="D283" s="6" t="s">
        <v>37</v>
      </c>
      <c r="E283" s="6" t="s">
        <v>50</v>
      </c>
      <c r="F283" s="6" t="s">
        <v>59</v>
      </c>
      <c r="G283" s="6" t="s">
        <v>63</v>
      </c>
      <c r="H283" s="6">
        <v>5</v>
      </c>
      <c r="I283" s="6">
        <v>1596</v>
      </c>
      <c r="J283" s="6">
        <f>Table1[[#This Row],[Qty]]*Table1[[#This Row],[Sales_Amount]]</f>
        <v>7980</v>
      </c>
    </row>
    <row r="284" spans="2:10" x14ac:dyDescent="0.3">
      <c r="B284" s="6">
        <v>282</v>
      </c>
      <c r="C284" s="7">
        <v>44145</v>
      </c>
      <c r="D284" s="6" t="s">
        <v>37</v>
      </c>
      <c r="E284" s="6" t="s">
        <v>51</v>
      </c>
      <c r="F284" s="6" t="s">
        <v>58</v>
      </c>
      <c r="G284" s="6" t="s">
        <v>63</v>
      </c>
      <c r="H284" s="6">
        <v>6</v>
      </c>
      <c r="I284" s="6">
        <v>1680</v>
      </c>
      <c r="J284" s="6">
        <f>Table1[[#This Row],[Qty]]*Table1[[#This Row],[Sales_Amount]]</f>
        <v>10080</v>
      </c>
    </row>
    <row r="285" spans="2:10" x14ac:dyDescent="0.3">
      <c r="B285" s="6">
        <v>283</v>
      </c>
      <c r="C285" s="7">
        <v>44146</v>
      </c>
      <c r="D285" s="6" t="s">
        <v>37</v>
      </c>
      <c r="E285" s="6" t="s">
        <v>52</v>
      </c>
      <c r="F285" s="6" t="s">
        <v>60</v>
      </c>
      <c r="G285" s="6" t="s">
        <v>12</v>
      </c>
      <c r="H285" s="6">
        <v>12</v>
      </c>
      <c r="I285" s="6">
        <v>15342</v>
      </c>
      <c r="J285" s="6">
        <f>Table1[[#This Row],[Qty]]*Table1[[#This Row],[Sales_Amount]]</f>
        <v>184104</v>
      </c>
    </row>
    <row r="286" spans="2:10" x14ac:dyDescent="0.3">
      <c r="B286" s="6">
        <v>284</v>
      </c>
      <c r="C286" s="7">
        <v>44147</v>
      </c>
      <c r="D286" s="6" t="s">
        <v>37</v>
      </c>
      <c r="E286" s="6" t="s">
        <v>53</v>
      </c>
      <c r="F286" s="6" t="s">
        <v>61</v>
      </c>
      <c r="G286" s="6" t="s">
        <v>64</v>
      </c>
      <c r="H286" s="6">
        <v>13</v>
      </c>
      <c r="I286" s="6">
        <v>2377</v>
      </c>
      <c r="J286" s="6">
        <f>Table1[[#This Row],[Qty]]*Table1[[#This Row],[Sales_Amount]]</f>
        <v>30901</v>
      </c>
    </row>
    <row r="287" spans="2:10" x14ac:dyDescent="0.3">
      <c r="B287" s="6">
        <v>285</v>
      </c>
      <c r="C287" s="7">
        <v>44148</v>
      </c>
      <c r="D287" s="6" t="s">
        <v>37</v>
      </c>
      <c r="E287" s="6" t="s">
        <v>49</v>
      </c>
      <c r="F287" s="6" t="s">
        <v>58</v>
      </c>
      <c r="G287" s="6" t="s">
        <v>63</v>
      </c>
      <c r="H287" s="6">
        <v>12</v>
      </c>
      <c r="I287" s="6">
        <v>1516</v>
      </c>
      <c r="J287" s="6">
        <f>Table1[[#This Row],[Qty]]*Table1[[#This Row],[Sales_Amount]]</f>
        <v>18192</v>
      </c>
    </row>
    <row r="288" spans="2:10" x14ac:dyDescent="0.3">
      <c r="B288" s="6">
        <v>286</v>
      </c>
      <c r="C288" s="7">
        <v>44149</v>
      </c>
      <c r="D288" s="6" t="s">
        <v>37</v>
      </c>
      <c r="E288" s="6" t="s">
        <v>50</v>
      </c>
      <c r="F288" s="6" t="s">
        <v>60</v>
      </c>
      <c r="G288" s="6" t="s">
        <v>64</v>
      </c>
      <c r="H288" s="6">
        <v>7</v>
      </c>
      <c r="I288" s="6">
        <v>318</v>
      </c>
      <c r="J288" s="6">
        <f>Table1[[#This Row],[Qty]]*Table1[[#This Row],[Sales_Amount]]</f>
        <v>2226</v>
      </c>
    </row>
    <row r="289" spans="2:10" x14ac:dyDescent="0.3">
      <c r="B289" s="6">
        <v>287</v>
      </c>
      <c r="C289" s="7">
        <v>44150</v>
      </c>
      <c r="D289" s="6" t="s">
        <v>37</v>
      </c>
      <c r="E289" s="6" t="s">
        <v>51</v>
      </c>
      <c r="F289" s="6" t="s">
        <v>59</v>
      </c>
      <c r="G289" s="6" t="s">
        <v>65</v>
      </c>
      <c r="H289" s="6">
        <v>12</v>
      </c>
      <c r="I289" s="6">
        <v>28395</v>
      </c>
      <c r="J289" s="6">
        <f>Table1[[#This Row],[Qty]]*Table1[[#This Row],[Sales_Amount]]</f>
        <v>340740</v>
      </c>
    </row>
    <row r="290" spans="2:10" x14ac:dyDescent="0.3">
      <c r="B290" s="6">
        <v>288</v>
      </c>
      <c r="C290" s="7">
        <v>44151</v>
      </c>
      <c r="D290" s="6" t="s">
        <v>38</v>
      </c>
      <c r="E290" s="6" t="s">
        <v>54</v>
      </c>
      <c r="F290" s="6" t="s">
        <v>62</v>
      </c>
      <c r="G290" s="6" t="s">
        <v>66</v>
      </c>
      <c r="H290" s="6">
        <v>6</v>
      </c>
      <c r="I290" s="6">
        <v>40353</v>
      </c>
      <c r="J290" s="6">
        <f>Table1[[#This Row],[Qty]]*Table1[[#This Row],[Sales_Amount]]</f>
        <v>242118</v>
      </c>
    </row>
    <row r="291" spans="2:10" x14ac:dyDescent="0.3">
      <c r="B291" s="6">
        <v>289</v>
      </c>
      <c r="C291" s="7">
        <v>44152</v>
      </c>
      <c r="D291" s="6" t="s">
        <v>38</v>
      </c>
      <c r="E291" s="6" t="s">
        <v>55</v>
      </c>
      <c r="F291" s="6" t="s">
        <v>58</v>
      </c>
      <c r="G291" s="6" t="s">
        <v>63</v>
      </c>
      <c r="H291" s="6">
        <v>13</v>
      </c>
      <c r="I291" s="6">
        <v>1691</v>
      </c>
      <c r="J291" s="6">
        <f>Table1[[#This Row],[Qty]]*Table1[[#This Row],[Sales_Amount]]</f>
        <v>21983</v>
      </c>
    </row>
    <row r="292" spans="2:10" x14ac:dyDescent="0.3">
      <c r="B292" s="6">
        <v>290</v>
      </c>
      <c r="C292" s="7">
        <v>44153</v>
      </c>
      <c r="D292" s="6" t="s">
        <v>38</v>
      </c>
      <c r="E292" s="6" t="s">
        <v>56</v>
      </c>
      <c r="F292" s="6" t="s">
        <v>59</v>
      </c>
      <c r="G292" s="6" t="s">
        <v>63</v>
      </c>
      <c r="H292" s="6">
        <v>11</v>
      </c>
      <c r="I292" s="6">
        <v>643</v>
      </c>
      <c r="J292" s="6">
        <f>Table1[[#This Row],[Qty]]*Table1[[#This Row],[Sales_Amount]]</f>
        <v>7073</v>
      </c>
    </row>
    <row r="293" spans="2:10" x14ac:dyDescent="0.3">
      <c r="B293" s="6">
        <v>291</v>
      </c>
      <c r="C293" s="7">
        <v>44154</v>
      </c>
      <c r="D293" s="6" t="s">
        <v>38</v>
      </c>
      <c r="E293" s="6" t="s">
        <v>57</v>
      </c>
      <c r="F293" s="6" t="s">
        <v>58</v>
      </c>
      <c r="G293" s="6" t="s">
        <v>12</v>
      </c>
      <c r="H293" s="6">
        <v>15</v>
      </c>
      <c r="I293" s="6">
        <v>21556</v>
      </c>
      <c r="J293" s="6">
        <f>Table1[[#This Row],[Qty]]*Table1[[#This Row],[Sales_Amount]]</f>
        <v>323340</v>
      </c>
    </row>
    <row r="294" spans="2:10" x14ac:dyDescent="0.3">
      <c r="B294" s="6">
        <v>292</v>
      </c>
      <c r="C294" s="7">
        <v>44155</v>
      </c>
      <c r="D294" s="6" t="s">
        <v>38</v>
      </c>
      <c r="E294" s="6" t="s">
        <v>54</v>
      </c>
      <c r="F294" s="6" t="s">
        <v>60</v>
      </c>
      <c r="G294" s="6" t="s">
        <v>64</v>
      </c>
      <c r="H294" s="6">
        <v>10</v>
      </c>
      <c r="I294" s="6">
        <v>529</v>
      </c>
      <c r="J294" s="6">
        <f>Table1[[#This Row],[Qty]]*Table1[[#This Row],[Sales_Amount]]</f>
        <v>5290</v>
      </c>
    </row>
    <row r="295" spans="2:10" x14ac:dyDescent="0.3">
      <c r="B295" s="6">
        <v>293</v>
      </c>
      <c r="C295" s="7">
        <v>44156</v>
      </c>
      <c r="D295" s="6" t="s">
        <v>38</v>
      </c>
      <c r="E295" s="6" t="s">
        <v>55</v>
      </c>
      <c r="F295" s="6" t="s">
        <v>61</v>
      </c>
      <c r="G295" s="6" t="s">
        <v>63</v>
      </c>
      <c r="H295" s="6">
        <v>6</v>
      </c>
      <c r="I295" s="6">
        <v>676</v>
      </c>
      <c r="J295" s="6">
        <f>Table1[[#This Row],[Qty]]*Table1[[#This Row],[Sales_Amount]]</f>
        <v>4056</v>
      </c>
    </row>
    <row r="296" spans="2:10" x14ac:dyDescent="0.3">
      <c r="B296" s="6">
        <v>294</v>
      </c>
      <c r="C296" s="7">
        <v>44157</v>
      </c>
      <c r="D296" s="6" t="s">
        <v>38</v>
      </c>
      <c r="E296" s="6" t="s">
        <v>56</v>
      </c>
      <c r="F296" s="6" t="s">
        <v>58</v>
      </c>
      <c r="G296" s="6" t="s">
        <v>64</v>
      </c>
      <c r="H296" s="6">
        <v>11</v>
      </c>
      <c r="I296" s="6">
        <v>947</v>
      </c>
      <c r="J296" s="6">
        <f>Table1[[#This Row],[Qty]]*Table1[[#This Row],[Sales_Amount]]</f>
        <v>10417</v>
      </c>
    </row>
    <row r="297" spans="2:10" x14ac:dyDescent="0.3">
      <c r="B297" s="6">
        <v>295</v>
      </c>
      <c r="C297" s="7">
        <v>44158</v>
      </c>
      <c r="D297" s="6" t="s">
        <v>38</v>
      </c>
      <c r="E297" s="6" t="s">
        <v>57</v>
      </c>
      <c r="F297" s="6" t="s">
        <v>60</v>
      </c>
      <c r="G297" s="6" t="s">
        <v>65</v>
      </c>
      <c r="H297" s="6">
        <v>10</v>
      </c>
      <c r="I297" s="6">
        <v>43308</v>
      </c>
      <c r="J297" s="6">
        <f>Table1[[#This Row],[Qty]]*Table1[[#This Row],[Sales_Amount]]</f>
        <v>433080</v>
      </c>
    </row>
    <row r="298" spans="2:10" x14ac:dyDescent="0.3">
      <c r="B298" s="6">
        <v>296</v>
      </c>
      <c r="C298" s="7">
        <v>44159</v>
      </c>
      <c r="D298" s="6" t="s">
        <v>38</v>
      </c>
      <c r="E298" s="6" t="s">
        <v>54</v>
      </c>
      <c r="F298" s="6" t="s">
        <v>59</v>
      </c>
      <c r="G298" s="6" t="s">
        <v>66</v>
      </c>
      <c r="H298" s="6">
        <v>9</v>
      </c>
      <c r="I298" s="6">
        <v>25082</v>
      </c>
      <c r="J298" s="6">
        <f>Table1[[#This Row],[Qty]]*Table1[[#This Row],[Sales_Amount]]</f>
        <v>225738</v>
      </c>
    </row>
    <row r="299" spans="2:10" x14ac:dyDescent="0.3">
      <c r="B299" s="6">
        <v>297</v>
      </c>
      <c r="C299" s="7">
        <v>44160</v>
      </c>
      <c r="D299" s="6" t="s">
        <v>38</v>
      </c>
      <c r="E299" s="6" t="s">
        <v>55</v>
      </c>
      <c r="F299" s="6" t="s">
        <v>62</v>
      </c>
      <c r="G299" s="6" t="s">
        <v>63</v>
      </c>
      <c r="H299" s="6">
        <v>7</v>
      </c>
      <c r="I299" s="6">
        <v>789</v>
      </c>
      <c r="J299" s="6">
        <f>Table1[[#This Row],[Qty]]*Table1[[#This Row],[Sales_Amount]]</f>
        <v>5523</v>
      </c>
    </row>
    <row r="300" spans="2:10" x14ac:dyDescent="0.3">
      <c r="B300" s="6">
        <v>298</v>
      </c>
      <c r="C300" s="7">
        <v>44161</v>
      </c>
      <c r="D300" s="6" t="s">
        <v>38</v>
      </c>
      <c r="E300" s="6" t="s">
        <v>56</v>
      </c>
      <c r="F300" s="6" t="s">
        <v>58</v>
      </c>
      <c r="G300" s="6" t="s">
        <v>63</v>
      </c>
      <c r="H300" s="6">
        <v>5</v>
      </c>
      <c r="I300" s="6">
        <v>1411</v>
      </c>
      <c r="J300" s="6">
        <f>Table1[[#This Row],[Qty]]*Table1[[#This Row],[Sales_Amount]]</f>
        <v>7055</v>
      </c>
    </row>
    <row r="301" spans="2:10" x14ac:dyDescent="0.3">
      <c r="B301" s="6">
        <v>299</v>
      </c>
      <c r="C301" s="7">
        <v>44162</v>
      </c>
      <c r="D301" s="6" t="s">
        <v>38</v>
      </c>
      <c r="E301" s="6" t="s">
        <v>57</v>
      </c>
      <c r="F301" s="6" t="s">
        <v>59</v>
      </c>
      <c r="G301" s="6" t="s">
        <v>12</v>
      </c>
      <c r="H301" s="6">
        <v>5</v>
      </c>
      <c r="I301" s="6">
        <v>19676</v>
      </c>
      <c r="J301" s="6">
        <f>Table1[[#This Row],[Qty]]*Table1[[#This Row],[Sales_Amount]]</f>
        <v>98380</v>
      </c>
    </row>
    <row r="302" spans="2:10" x14ac:dyDescent="0.3">
      <c r="B302" s="6">
        <v>300</v>
      </c>
      <c r="C302" s="7">
        <v>44163</v>
      </c>
      <c r="D302" s="6" t="s">
        <v>38</v>
      </c>
      <c r="E302" s="6" t="s">
        <v>54</v>
      </c>
      <c r="F302" s="6" t="s">
        <v>58</v>
      </c>
      <c r="G302" s="6" t="s">
        <v>64</v>
      </c>
      <c r="H302" s="6">
        <v>8</v>
      </c>
      <c r="I302" s="6">
        <v>2115</v>
      </c>
      <c r="J302" s="6">
        <f>Table1[[#This Row],[Qty]]*Table1[[#This Row],[Sales_Amount]]</f>
        <v>16920</v>
      </c>
    </row>
    <row r="303" spans="2:10" x14ac:dyDescent="0.3">
      <c r="B303" s="10">
        <v>301</v>
      </c>
      <c r="C303" s="11">
        <v>44167</v>
      </c>
      <c r="D303" s="10" t="s">
        <v>13</v>
      </c>
      <c r="E303" s="10" t="s">
        <v>67</v>
      </c>
      <c r="F303" s="10" t="s">
        <v>58</v>
      </c>
      <c r="G303" s="10" t="s">
        <v>12</v>
      </c>
      <c r="H303" s="10">
        <v>10</v>
      </c>
      <c r="I303" s="10">
        <v>20553</v>
      </c>
      <c r="J303" s="6">
        <f>Table1[[#This Row],[Qty]]*Table1[[#This Row],[Sales_Amount]]</f>
        <v>205530</v>
      </c>
    </row>
    <row r="304" spans="2:10" x14ac:dyDescent="0.3">
      <c r="B304" s="10">
        <v>302</v>
      </c>
      <c r="C304" s="11">
        <v>44167</v>
      </c>
      <c r="D304" s="10" t="s">
        <v>13</v>
      </c>
      <c r="E304" s="10" t="s">
        <v>68</v>
      </c>
      <c r="F304" s="10" t="s">
        <v>59</v>
      </c>
      <c r="G304" s="10" t="s">
        <v>12</v>
      </c>
      <c r="H304" s="10">
        <v>7</v>
      </c>
      <c r="I304" s="10">
        <v>17064</v>
      </c>
      <c r="J304" s="6">
        <f>Table1[[#This Row],[Qty]]*Table1[[#This Row],[Sales_Amount]]</f>
        <v>119448</v>
      </c>
    </row>
    <row r="305" spans="2:10" x14ac:dyDescent="0.3">
      <c r="B305" s="10">
        <v>303</v>
      </c>
      <c r="C305" s="11">
        <v>44167</v>
      </c>
      <c r="D305" s="10" t="s">
        <v>22</v>
      </c>
      <c r="E305" s="10" t="s">
        <v>69</v>
      </c>
      <c r="F305" s="10" t="s">
        <v>60</v>
      </c>
      <c r="G305" s="10" t="s">
        <v>63</v>
      </c>
      <c r="H305" s="10">
        <v>5</v>
      </c>
      <c r="I305" s="10">
        <v>1726</v>
      </c>
      <c r="J305" s="6">
        <f>Table1[[#This Row],[Qty]]*Table1[[#This Row],[Sales_Amount]]</f>
        <v>8630</v>
      </c>
    </row>
    <row r="306" spans="2:10" x14ac:dyDescent="0.3">
      <c r="B306" s="10">
        <v>304</v>
      </c>
      <c r="C306" s="11">
        <v>44167</v>
      </c>
      <c r="D306" s="10" t="s">
        <v>22</v>
      </c>
      <c r="E306" s="10" t="s">
        <v>70</v>
      </c>
      <c r="F306" s="10" t="s">
        <v>62</v>
      </c>
      <c r="G306" s="10" t="s">
        <v>66</v>
      </c>
      <c r="H306" s="10">
        <v>5</v>
      </c>
      <c r="I306" s="10">
        <v>48822</v>
      </c>
      <c r="J306" s="10">
        <f>Table1[[#This Row],[Qty]]*Table1[[#This Row],[Sales_Amount]]</f>
        <v>244110</v>
      </c>
    </row>
  </sheetData>
  <phoneticPr fontId="2" type="noConversion"/>
  <dataValidations count="5">
    <dataValidation type="list" allowBlank="1" showInputMessage="1" showErrorMessage="1" sqref="V16:W16" xr:uid="{46CB2EF1-FB94-4CC7-B25D-2BB57818AF41}">
      <formula1>INDIRECT($D$2)</formula1>
    </dataValidation>
    <dataValidation type="list" allowBlank="1" showInputMessage="1" showErrorMessage="1" sqref="AN18" xr:uid="{DB030646-3982-4EF2-9098-9724FE241A84}">
      <formula1>INDIRECT($AX$10)</formula1>
    </dataValidation>
    <dataValidation type="list" allowBlank="1" showInputMessage="1" showErrorMessage="1" sqref="AM18" xr:uid="{0B2459DD-8CB5-4F40-BB34-9F5A8D7BC6E7}">
      <formula1>INDIRECT($AW$10)</formula1>
    </dataValidation>
    <dataValidation type="list" allowBlank="1" showInputMessage="1" showErrorMessage="1" sqref="AL18" xr:uid="{D723AA32-F051-41DA-93BD-3B6F606E0078}">
      <formula1>INDIRECT($AV$10)</formula1>
    </dataValidation>
    <dataValidation type="list" allowBlank="1" showInputMessage="1" showErrorMessage="1" sqref="AK18" xr:uid="{264EC91F-454E-4A6F-898F-7B7D1BD55C36}">
      <formula1>State</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9EA58-C392-44E3-9806-B2137BFBB864}">
  <dimension ref="A1:BA34"/>
  <sheetViews>
    <sheetView topLeftCell="P1" zoomScale="68" workbookViewId="0">
      <selection activeCell="AO8" sqref="AO8"/>
    </sheetView>
  </sheetViews>
  <sheetFormatPr defaultRowHeight="14.4" x14ac:dyDescent="0.3"/>
  <cols>
    <col min="1" max="1" width="14.33203125" bestFit="1" customWidth="1"/>
    <col min="2" max="2" width="17.109375" bestFit="1" customWidth="1"/>
    <col min="3" max="3" width="1.88671875" customWidth="1"/>
    <col min="5" max="5" width="13" customWidth="1"/>
    <col min="6" max="6" width="0.77734375" style="16" customWidth="1"/>
    <col min="7" max="7" width="14.33203125" bestFit="1" customWidth="1"/>
    <col min="8" max="8" width="17.109375" bestFit="1" customWidth="1"/>
    <col min="9" max="9" width="1.6640625" customWidth="1"/>
    <col min="12" max="12" width="1.109375" customWidth="1"/>
    <col min="13" max="13" width="1.44140625" style="16" customWidth="1"/>
    <col min="14" max="14" width="1" customWidth="1"/>
    <col min="15" max="15" width="14.33203125" bestFit="1" customWidth="1"/>
    <col min="16" max="16" width="17.109375" bestFit="1" customWidth="1"/>
    <col min="17" max="17" width="1.33203125" customWidth="1"/>
    <col min="20" max="20" width="1" customWidth="1"/>
    <col min="21" max="21" width="0.88671875" style="16" customWidth="1"/>
    <col min="22" max="22" width="0.6640625" customWidth="1"/>
    <col min="23" max="23" width="14.33203125" bestFit="1" customWidth="1"/>
    <col min="24" max="24" width="17.109375" bestFit="1" customWidth="1"/>
    <col min="25" max="25" width="2.21875" customWidth="1"/>
    <col min="26" max="26" width="8" bestFit="1" customWidth="1"/>
    <col min="27" max="27" width="8.77734375" customWidth="1"/>
    <col min="29" max="29" width="0.6640625" customWidth="1"/>
    <col min="30" max="30" width="1.33203125" style="16" customWidth="1"/>
    <col min="31" max="31" width="14.33203125" bestFit="1" customWidth="1"/>
    <col min="32" max="32" width="10.5546875" bestFit="1" customWidth="1"/>
    <col min="33" max="33" width="9.88671875" customWidth="1"/>
    <col min="34" max="34" width="9.88671875" bestFit="1" customWidth="1"/>
    <col min="36" max="36" width="1.109375" customWidth="1"/>
    <col min="37" max="37" width="1" style="16" customWidth="1"/>
    <col min="38" max="38" width="1.6640625" customWidth="1"/>
    <col min="39" max="39" width="14.33203125" bestFit="1" customWidth="1"/>
    <col min="40" max="40" width="10.5546875" bestFit="1" customWidth="1"/>
    <col min="43" max="43" width="0.88671875" customWidth="1"/>
    <col min="44" max="44" width="1.109375" style="16" customWidth="1"/>
    <col min="45" max="45" width="1.44140625" customWidth="1"/>
    <col min="46" max="46" width="14.33203125" bestFit="1" customWidth="1"/>
    <col min="47" max="47" width="10.5546875" bestFit="1" customWidth="1"/>
    <col min="49" max="49" width="17.21875" bestFit="1" customWidth="1"/>
    <col min="50" max="50" width="15.5546875" bestFit="1" customWidth="1"/>
  </cols>
  <sheetData>
    <row r="1" spans="1:53" x14ac:dyDescent="0.3">
      <c r="A1" s="13" t="s">
        <v>73</v>
      </c>
      <c r="B1" t="s">
        <v>86</v>
      </c>
      <c r="G1" s="13" t="s">
        <v>73</v>
      </c>
      <c r="H1" t="s">
        <v>86</v>
      </c>
      <c r="O1" s="13" t="s">
        <v>73</v>
      </c>
      <c r="P1" t="s">
        <v>86</v>
      </c>
      <c r="W1" s="13" t="s">
        <v>73</v>
      </c>
      <c r="X1" t="s">
        <v>86</v>
      </c>
      <c r="AE1" s="13" t="s">
        <v>73</v>
      </c>
      <c r="AF1" t="s">
        <v>87</v>
      </c>
      <c r="AM1" s="13" t="s">
        <v>73</v>
      </c>
      <c r="AN1" t="s">
        <v>87</v>
      </c>
      <c r="AT1" s="13" t="s">
        <v>73</v>
      </c>
      <c r="AU1" t="s">
        <v>87</v>
      </c>
    </row>
    <row r="2" spans="1:53" x14ac:dyDescent="0.3">
      <c r="A2" s="14" t="s">
        <v>75</v>
      </c>
      <c r="B2" s="15">
        <v>3520945</v>
      </c>
      <c r="D2" t="str">
        <f ca="1">OFFSET($A$1,1,0,COUNT($B:$B))</f>
        <v>Feb</v>
      </c>
      <c r="E2">
        <f ca="1">OFFSET($A$1,1,1,COUNT($B:$B))</f>
        <v>3520945</v>
      </c>
      <c r="G2" s="14" t="s">
        <v>13</v>
      </c>
      <c r="H2" s="15">
        <v>5758607</v>
      </c>
      <c r="J2" t="str" cm="1">
        <f t="array" aca="1" ref="J2:J8" ca="1">OFFSET($G$1,1,0,COUNT($H:$H))</f>
        <v>Delhi</v>
      </c>
      <c r="K2" cm="1">
        <f t="array" aca="1" ref="K2:K8" ca="1">OFFSET($G$1,1,1,COUNT($H:$H))</f>
        <v>5758607</v>
      </c>
      <c r="O2" s="14" t="s">
        <v>23</v>
      </c>
      <c r="P2" s="15">
        <v>994298</v>
      </c>
      <c r="R2" t="str" cm="1">
        <f t="array" aca="1" ref="R2:R34" ca="1">OFFSET($O$1,1,0,COUNT(P:P))</f>
        <v>Agra</v>
      </c>
      <c r="S2" cm="1">
        <f t="array" aca="1" ref="S2:S34" ca="1">OFFSET($O$1,1,1,COUNT($P:$P))</f>
        <v>994298</v>
      </c>
      <c r="W2" s="14" t="s">
        <v>60</v>
      </c>
      <c r="X2" s="15">
        <v>8989494</v>
      </c>
      <c r="Y2" s="15"/>
      <c r="Z2">
        <f t="shared" ref="Z2:Z6" ca="1" si="0">_xlfn.RANK.AVG(AB2,$AB$2:$AB$6)</f>
        <v>2</v>
      </c>
      <c r="AA2" t="str" cm="1">
        <f t="array" aca="1" ref="AA2:AA7" ca="1">OFFSET($W$1,1,0,COUNT($X:$X))</f>
        <v>Aman</v>
      </c>
      <c r="AB2" cm="1">
        <f t="array" aca="1" ref="AB2:AB7" ca="1">OFFSET($W$1,1,1,COUNT($X:$X))</f>
        <v>8989494</v>
      </c>
      <c r="AE2" s="14" t="s">
        <v>60</v>
      </c>
      <c r="AF2" s="15">
        <v>668</v>
      </c>
      <c r="AG2" s="15">
        <f ca="1">RANK(AI2,$AI$2:$AI$6)</f>
        <v>2</v>
      </c>
      <c r="AH2" t="str" cm="1">
        <f t="array" aca="1" ref="AH2:AH7" ca="1">OFFSET($AE$1,1,0,COUNT($AF:$AF))</f>
        <v>Aman</v>
      </c>
      <c r="AI2" cm="1">
        <f t="array" aca="1" ref="AI2:AI7" ca="1">OFFSET($AE$1,1,1,COUNT($AF:$AF))</f>
        <v>668</v>
      </c>
      <c r="AM2" s="14" t="s">
        <v>65</v>
      </c>
      <c r="AN2" s="15">
        <v>410</v>
      </c>
      <c r="AO2" t="str" cm="1">
        <f t="array" aca="1" ref="AO2:AO7" ca="1">OFFSET($AM$1,1,0,COUNT($AN:$AN))</f>
        <v>A.C</v>
      </c>
      <c r="AP2" cm="1">
        <f t="array" aca="1" ref="AP2:AP7" ca="1">OFFSET($AM$1,1,1,COUNT($AN:$AN))</f>
        <v>410</v>
      </c>
      <c r="AT2" s="14" t="s">
        <v>75</v>
      </c>
      <c r="AU2" s="15">
        <v>284</v>
      </c>
      <c r="AW2" s="17" t="s">
        <v>88</v>
      </c>
      <c r="AX2">
        <f>SUM(AU:AU)</f>
        <v>3070</v>
      </c>
      <c r="AZ2" t="str" cm="1">
        <f t="array" aca="1" ref="AZ2:AZ12" ca="1">OFFSET($AT$1,1,0,COUNT($AU:$AU))</f>
        <v>Feb</v>
      </c>
      <c r="BA2" cm="1">
        <f t="array" aca="1" ref="BA2:BA12" ca="1">OFFSET($AT$1,1,1,COUNT($AU:$AU))</f>
        <v>284</v>
      </c>
    </row>
    <row r="3" spans="1:53" x14ac:dyDescent="0.3">
      <c r="A3" s="14" t="s">
        <v>76</v>
      </c>
      <c r="B3" s="15">
        <v>3619317</v>
      </c>
      <c r="D3" t="str">
        <f t="shared" ref="D3:D12" ca="1" si="1">OFFSET($A$1,1,0,COUNT($B:$B))</f>
        <v>Mar</v>
      </c>
      <c r="E3">
        <f t="shared" ref="E3:E12" ca="1" si="2">OFFSET($A$1,1,1,COUNT($B:$B))</f>
        <v>3619317</v>
      </c>
      <c r="G3" s="14" t="s">
        <v>5</v>
      </c>
      <c r="H3" s="15">
        <v>5118668</v>
      </c>
      <c r="J3" t="str">
        <f ca="1"/>
        <v>Haryana</v>
      </c>
      <c r="K3">
        <f ca="1"/>
        <v>5118668</v>
      </c>
      <c r="O3" s="14" t="s">
        <v>50</v>
      </c>
      <c r="P3" s="15">
        <v>1906026</v>
      </c>
      <c r="R3" t="str">
        <f ca="1"/>
        <v>Alwar</v>
      </c>
      <c r="S3">
        <f ca="1"/>
        <v>1906026</v>
      </c>
      <c r="W3" s="14" t="s">
        <v>58</v>
      </c>
      <c r="X3" s="15">
        <v>12238311</v>
      </c>
      <c r="Y3" s="15"/>
      <c r="Z3">
        <f t="shared" ca="1" si="0"/>
        <v>1</v>
      </c>
      <c r="AA3" t="str">
        <f ca="1"/>
        <v>Jassi</v>
      </c>
      <c r="AB3">
        <f ca="1"/>
        <v>12238311</v>
      </c>
      <c r="AE3" s="14" t="s">
        <v>58</v>
      </c>
      <c r="AF3" s="15">
        <v>1082</v>
      </c>
      <c r="AG3" s="15">
        <f t="shared" ref="AG3:AG6" ca="1" si="3">RANK(AI3,$AI$2:$AI$6)</f>
        <v>1</v>
      </c>
      <c r="AH3" t="str">
        <f ca="1"/>
        <v>Jassi</v>
      </c>
      <c r="AI3">
        <f ca="1"/>
        <v>1082</v>
      </c>
      <c r="AM3" s="14" t="s">
        <v>64</v>
      </c>
      <c r="AN3" s="15">
        <v>775</v>
      </c>
      <c r="AO3" t="str">
        <f ca="1"/>
        <v>Keyboard</v>
      </c>
      <c r="AP3">
        <f ca="1"/>
        <v>775</v>
      </c>
      <c r="AT3" s="14" t="s">
        <v>76</v>
      </c>
      <c r="AU3" s="15">
        <v>300</v>
      </c>
      <c r="AW3" s="17" t="s">
        <v>89</v>
      </c>
      <c r="AX3" s="18">
        <f>SUM(B:B)</f>
        <v>37579811</v>
      </c>
      <c r="AZ3" t="str">
        <f ca="1"/>
        <v>Mar</v>
      </c>
      <c r="BA3">
        <f ca="1"/>
        <v>300</v>
      </c>
    </row>
    <row r="4" spans="1:53" x14ac:dyDescent="0.3">
      <c r="A4" s="14" t="s">
        <v>77</v>
      </c>
      <c r="B4" s="15">
        <v>3952440</v>
      </c>
      <c r="D4" t="str">
        <f t="shared" ca="1" si="1"/>
        <v>Apr</v>
      </c>
      <c r="E4">
        <f t="shared" ca="1" si="2"/>
        <v>3952440</v>
      </c>
      <c r="G4" s="14" t="s">
        <v>26</v>
      </c>
      <c r="H4" s="15">
        <v>5739368</v>
      </c>
      <c r="J4" t="str">
        <f ca="1"/>
        <v>MP</v>
      </c>
      <c r="K4">
        <f ca="1"/>
        <v>5739368</v>
      </c>
      <c r="O4" s="14" t="s">
        <v>54</v>
      </c>
      <c r="P4" s="15">
        <v>490066</v>
      </c>
      <c r="R4" t="str">
        <f ca="1"/>
        <v>Ambala</v>
      </c>
      <c r="S4">
        <f ca="1"/>
        <v>490066</v>
      </c>
      <c r="W4" s="14" t="s">
        <v>59</v>
      </c>
      <c r="X4" s="15">
        <v>8257502</v>
      </c>
      <c r="Y4" s="15"/>
      <c r="Z4">
        <f t="shared" ca="1" si="0"/>
        <v>3</v>
      </c>
      <c r="AA4" t="str">
        <f ca="1"/>
        <v>Rajiv</v>
      </c>
      <c r="AB4">
        <f ca="1"/>
        <v>8257502</v>
      </c>
      <c r="AE4" s="14" t="s">
        <v>59</v>
      </c>
      <c r="AF4" s="15">
        <v>665</v>
      </c>
      <c r="AG4" s="15">
        <f t="shared" ca="1" si="3"/>
        <v>3</v>
      </c>
      <c r="AH4" t="str">
        <f ca="1"/>
        <v>Rajiv</v>
      </c>
      <c r="AI4">
        <f ca="1"/>
        <v>665</v>
      </c>
      <c r="AM4" s="14" t="s">
        <v>66</v>
      </c>
      <c r="AN4" s="15">
        <v>351</v>
      </c>
      <c r="AO4" t="str">
        <f ca="1"/>
        <v>Laptop</v>
      </c>
      <c r="AP4">
        <f ca="1"/>
        <v>351</v>
      </c>
      <c r="AT4" s="14" t="s">
        <v>77</v>
      </c>
      <c r="AU4" s="15">
        <v>292</v>
      </c>
      <c r="AZ4" t="str">
        <f ca="1"/>
        <v>Apr</v>
      </c>
      <c r="BA4">
        <f ca="1"/>
        <v>292</v>
      </c>
    </row>
    <row r="5" spans="1:53" x14ac:dyDescent="0.3">
      <c r="A5" s="14" t="s">
        <v>78</v>
      </c>
      <c r="B5" s="15">
        <v>3289330</v>
      </c>
      <c r="D5" t="str">
        <f t="shared" ca="1" si="1"/>
        <v>May</v>
      </c>
      <c r="E5">
        <f t="shared" ca="1" si="2"/>
        <v>3289330</v>
      </c>
      <c r="G5" s="14" t="s">
        <v>38</v>
      </c>
      <c r="H5" s="15">
        <v>1400973</v>
      </c>
      <c r="J5" t="str">
        <f ca="1"/>
        <v>Punjab</v>
      </c>
      <c r="K5">
        <f ca="1"/>
        <v>1400973</v>
      </c>
      <c r="O5" s="14" t="s">
        <v>55</v>
      </c>
      <c r="P5" s="15">
        <v>31562</v>
      </c>
      <c r="R5" t="str">
        <f ca="1"/>
        <v>Amritsar</v>
      </c>
      <c r="S5">
        <f ca="1"/>
        <v>31562</v>
      </c>
      <c r="W5" s="14" t="s">
        <v>61</v>
      </c>
      <c r="X5" s="15">
        <v>3920435</v>
      </c>
      <c r="Y5" s="15"/>
      <c r="Z5">
        <f t="shared" ca="1" si="0"/>
        <v>5</v>
      </c>
      <c r="AA5" t="str">
        <f ca="1"/>
        <v>Sahil</v>
      </c>
      <c r="AB5">
        <f ca="1"/>
        <v>3920435</v>
      </c>
      <c r="AE5" s="14" t="s">
        <v>61</v>
      </c>
      <c r="AF5" s="15">
        <v>325</v>
      </c>
      <c r="AG5" s="15">
        <f t="shared" ca="1" si="3"/>
        <v>5</v>
      </c>
      <c r="AH5" t="str">
        <f ca="1"/>
        <v>Sahil</v>
      </c>
      <c r="AI5">
        <f ca="1"/>
        <v>325</v>
      </c>
      <c r="AM5" s="14" t="s">
        <v>63</v>
      </c>
      <c r="AN5" s="15">
        <v>1125</v>
      </c>
      <c r="AO5" t="str">
        <f ca="1"/>
        <v>Mouse</v>
      </c>
      <c r="AP5">
        <f ca="1"/>
        <v>1125</v>
      </c>
      <c r="AT5" s="14" t="s">
        <v>78</v>
      </c>
      <c r="AU5" s="15">
        <v>308</v>
      </c>
      <c r="AZ5" t="str">
        <f ca="1"/>
        <v>May</v>
      </c>
      <c r="BA5">
        <f ca="1"/>
        <v>308</v>
      </c>
    </row>
    <row r="6" spans="1:53" x14ac:dyDescent="0.3">
      <c r="A6" s="14" t="s">
        <v>79</v>
      </c>
      <c r="B6" s="15">
        <v>3974457</v>
      </c>
      <c r="D6" t="str">
        <f t="shared" ca="1" si="1"/>
        <v>Jun</v>
      </c>
      <c r="E6">
        <f t="shared" ca="1" si="2"/>
        <v>3974457</v>
      </c>
      <c r="G6" s="14" t="s">
        <v>37</v>
      </c>
      <c r="H6" s="15">
        <v>11505263</v>
      </c>
      <c r="J6" t="str">
        <f ca="1"/>
        <v>Rajasthan</v>
      </c>
      <c r="K6">
        <f ca="1"/>
        <v>11505263</v>
      </c>
      <c r="O6" s="14" t="s">
        <v>24</v>
      </c>
      <c r="P6" s="15">
        <v>2371191</v>
      </c>
      <c r="R6" t="str">
        <f ca="1"/>
        <v>Ayodhya</v>
      </c>
      <c r="S6">
        <f ca="1"/>
        <v>2371191</v>
      </c>
      <c r="W6" s="14" t="s">
        <v>62</v>
      </c>
      <c r="X6" s="15">
        <v>4174069</v>
      </c>
      <c r="Y6" s="15"/>
      <c r="Z6">
        <f t="shared" ca="1" si="0"/>
        <v>4</v>
      </c>
      <c r="AA6" t="str">
        <f ca="1"/>
        <v>Shweta</v>
      </c>
      <c r="AB6">
        <f ca="1"/>
        <v>4174069</v>
      </c>
      <c r="AE6" s="14" t="s">
        <v>62</v>
      </c>
      <c r="AF6" s="15">
        <v>330</v>
      </c>
      <c r="AG6" s="15">
        <f t="shared" ca="1" si="3"/>
        <v>4</v>
      </c>
      <c r="AH6" t="str">
        <f ca="1"/>
        <v>Shweta</v>
      </c>
      <c r="AI6">
        <f ca="1"/>
        <v>330</v>
      </c>
      <c r="AM6" s="14" t="s">
        <v>12</v>
      </c>
      <c r="AN6" s="15">
        <v>409</v>
      </c>
      <c r="AO6" t="str">
        <f ca="1"/>
        <v>T.V</v>
      </c>
      <c r="AP6">
        <f ca="1"/>
        <v>409</v>
      </c>
      <c r="AT6" s="14" t="s">
        <v>79</v>
      </c>
      <c r="AU6" s="15">
        <v>323</v>
      </c>
      <c r="AZ6" t="str">
        <f ca="1"/>
        <v>Jun</v>
      </c>
      <c r="BA6">
        <f ca="1"/>
        <v>323</v>
      </c>
    </row>
    <row r="7" spans="1:53" x14ac:dyDescent="0.3">
      <c r="A7" s="14" t="s">
        <v>80</v>
      </c>
      <c r="B7" s="15">
        <v>3659694</v>
      </c>
      <c r="D7" t="str">
        <f t="shared" ca="1" si="1"/>
        <v>Jul</v>
      </c>
      <c r="E7">
        <f t="shared" ca="1" si="2"/>
        <v>3659694</v>
      </c>
      <c r="G7" s="14" t="s">
        <v>22</v>
      </c>
      <c r="H7" s="15">
        <v>8056932</v>
      </c>
      <c r="J7" t="str">
        <f ca="1"/>
        <v>UP</v>
      </c>
      <c r="K7">
        <f ca="1"/>
        <v>8056932</v>
      </c>
      <c r="O7" s="14" t="s">
        <v>43</v>
      </c>
      <c r="P7" s="15">
        <v>1481587</v>
      </c>
      <c r="R7" t="str">
        <f ca="1"/>
        <v>Azamgarh</v>
      </c>
      <c r="S7">
        <f ca="1"/>
        <v>1481587</v>
      </c>
      <c r="W7" s="14" t="s">
        <v>74</v>
      </c>
      <c r="X7" s="15">
        <v>37579811</v>
      </c>
      <c r="Y7" s="15"/>
      <c r="AA7" t="str">
        <f ca="1"/>
        <v>Grand Total</v>
      </c>
      <c r="AB7">
        <f ca="1"/>
        <v>37579811</v>
      </c>
      <c r="AE7" s="14" t="s">
        <v>74</v>
      </c>
      <c r="AF7" s="15">
        <v>3070</v>
      </c>
      <c r="AG7" s="15"/>
      <c r="AH7" t="str">
        <f ca="1"/>
        <v>Grand Total</v>
      </c>
      <c r="AI7">
        <f ca="1"/>
        <v>3070</v>
      </c>
      <c r="AM7" s="14" t="s">
        <v>74</v>
      </c>
      <c r="AN7" s="15">
        <v>3070</v>
      </c>
      <c r="AO7" t="str">
        <f ca="1"/>
        <v>Grand Total</v>
      </c>
      <c r="AP7">
        <f ca="1"/>
        <v>3070</v>
      </c>
      <c r="AT7" s="14" t="s">
        <v>80</v>
      </c>
      <c r="AU7" s="15">
        <v>307</v>
      </c>
      <c r="AZ7" t="str">
        <f ca="1"/>
        <v>Jul</v>
      </c>
      <c r="BA7">
        <f ca="1"/>
        <v>307</v>
      </c>
    </row>
    <row r="8" spans="1:53" x14ac:dyDescent="0.3">
      <c r="A8" s="14" t="s">
        <v>81</v>
      </c>
      <c r="B8" s="15">
        <v>4110592</v>
      </c>
      <c r="D8" t="str">
        <f t="shared" ca="1" si="1"/>
        <v>Aug</v>
      </c>
      <c r="E8">
        <f t="shared" ca="1" si="2"/>
        <v>4110592</v>
      </c>
      <c r="G8" s="14" t="s">
        <v>74</v>
      </c>
      <c r="H8" s="15">
        <v>37579811</v>
      </c>
      <c r="J8" t="str">
        <f ca="1"/>
        <v>Grand Total</v>
      </c>
      <c r="K8">
        <f ca="1"/>
        <v>37579811</v>
      </c>
      <c r="O8" s="14" t="s">
        <v>14</v>
      </c>
      <c r="P8" s="15">
        <v>1512554</v>
      </c>
      <c r="R8" t="str">
        <f ca="1"/>
        <v>Badarpur</v>
      </c>
      <c r="S8">
        <f ca="1"/>
        <v>1512554</v>
      </c>
      <c r="AT8" s="14" t="s">
        <v>81</v>
      </c>
      <c r="AU8" s="15">
        <v>339</v>
      </c>
      <c r="AZ8" t="str">
        <f ca="1"/>
        <v>Aug</v>
      </c>
      <c r="BA8">
        <f ca="1"/>
        <v>339</v>
      </c>
    </row>
    <row r="9" spans="1:53" x14ac:dyDescent="0.3">
      <c r="A9" s="14" t="s">
        <v>82</v>
      </c>
      <c r="B9" s="15">
        <v>3573842</v>
      </c>
      <c r="D9" t="str">
        <f t="shared" ca="1" si="1"/>
        <v>Sep</v>
      </c>
      <c r="E9">
        <f t="shared" ca="1" si="2"/>
        <v>3573842</v>
      </c>
      <c r="O9" s="14" t="s">
        <v>6</v>
      </c>
      <c r="P9" s="15">
        <v>570338</v>
      </c>
      <c r="R9" t="str">
        <f ca="1"/>
        <v>Ballabgarh</v>
      </c>
      <c r="S9">
        <f ca="1"/>
        <v>570338</v>
      </c>
      <c r="AT9" s="14" t="s">
        <v>82</v>
      </c>
      <c r="AU9" s="15">
        <v>298</v>
      </c>
      <c r="AZ9" t="str">
        <f ca="1"/>
        <v>Sep</v>
      </c>
      <c r="BA9">
        <f ca="1"/>
        <v>298</v>
      </c>
    </row>
    <row r="10" spans="1:53" x14ac:dyDescent="0.3">
      <c r="A10" s="14" t="s">
        <v>83</v>
      </c>
      <c r="B10" s="15">
        <v>4157169</v>
      </c>
      <c r="D10" t="str">
        <f t="shared" ca="1" si="1"/>
        <v>Oct</v>
      </c>
      <c r="E10">
        <f t="shared" ca="1" si="2"/>
        <v>4157169</v>
      </c>
      <c r="O10" s="14" t="s">
        <v>27</v>
      </c>
      <c r="P10" s="15">
        <v>3424653</v>
      </c>
      <c r="R10" t="str">
        <f ca="1"/>
        <v>Bhopal</v>
      </c>
      <c r="S10">
        <f ca="1"/>
        <v>3424653</v>
      </c>
      <c r="AT10" s="14" t="s">
        <v>83</v>
      </c>
      <c r="AU10" s="15">
        <v>330</v>
      </c>
      <c r="AZ10" t="str">
        <f ca="1"/>
        <v>Oct</v>
      </c>
      <c r="BA10">
        <f ca="1"/>
        <v>330</v>
      </c>
    </row>
    <row r="11" spans="1:53" x14ac:dyDescent="0.3">
      <c r="A11" s="14" t="s">
        <v>84</v>
      </c>
      <c r="B11" s="15">
        <v>3144307</v>
      </c>
      <c r="D11" t="str">
        <f t="shared" ca="1" si="1"/>
        <v>Nov</v>
      </c>
      <c r="E11">
        <f t="shared" ca="1" si="2"/>
        <v>3144307</v>
      </c>
      <c r="O11" s="14" t="s">
        <v>57</v>
      </c>
      <c r="P11" s="15">
        <v>854800</v>
      </c>
      <c r="R11" t="str">
        <f ca="1"/>
        <v>Chandigarh</v>
      </c>
      <c r="S11">
        <f ca="1"/>
        <v>854800</v>
      </c>
      <c r="AT11" s="14" t="s">
        <v>84</v>
      </c>
      <c r="AU11" s="15">
        <v>262</v>
      </c>
      <c r="AZ11" t="str">
        <f ca="1"/>
        <v>Nov</v>
      </c>
      <c r="BA11">
        <f ca="1"/>
        <v>262</v>
      </c>
    </row>
    <row r="12" spans="1:53" x14ac:dyDescent="0.3">
      <c r="A12" s="14" t="s">
        <v>85</v>
      </c>
      <c r="B12" s="15">
        <v>577718</v>
      </c>
      <c r="D12" t="str">
        <f t="shared" ca="1" si="1"/>
        <v>Dec</v>
      </c>
      <c r="E12">
        <f t="shared" ca="1" si="2"/>
        <v>577718</v>
      </c>
      <c r="O12" s="14" t="s">
        <v>16</v>
      </c>
      <c r="P12" s="15">
        <v>1594991</v>
      </c>
      <c r="R12" t="str">
        <f ca="1"/>
        <v>CP</v>
      </c>
      <c r="S12">
        <f ca="1"/>
        <v>1594991</v>
      </c>
      <c r="AT12" s="14" t="s">
        <v>85</v>
      </c>
      <c r="AU12" s="15">
        <v>27</v>
      </c>
      <c r="AZ12" t="str">
        <f ca="1"/>
        <v>Dec</v>
      </c>
      <c r="BA12">
        <f ca="1"/>
        <v>27</v>
      </c>
    </row>
    <row r="13" spans="1:53" x14ac:dyDescent="0.3">
      <c r="O13" s="14" t="s">
        <v>69</v>
      </c>
      <c r="P13" s="15">
        <v>8630</v>
      </c>
      <c r="R13" t="str">
        <f ca="1"/>
        <v>Faiz</v>
      </c>
      <c r="S13">
        <f ca="1"/>
        <v>8630</v>
      </c>
    </row>
    <row r="14" spans="1:53" x14ac:dyDescent="0.3">
      <c r="O14" s="14" t="s">
        <v>46</v>
      </c>
      <c r="P14" s="15">
        <v>1767406</v>
      </c>
      <c r="R14" t="str">
        <f ca="1"/>
        <v>Faridabad</v>
      </c>
      <c r="S14">
        <f ca="1"/>
        <v>1767406</v>
      </c>
    </row>
    <row r="15" spans="1:53" x14ac:dyDescent="0.3">
      <c r="O15" s="14" t="s">
        <v>28</v>
      </c>
      <c r="P15" s="15">
        <v>233250</v>
      </c>
      <c r="R15" t="str">
        <f ca="1"/>
        <v>Indore</v>
      </c>
      <c r="S15">
        <f ca="1"/>
        <v>233250</v>
      </c>
    </row>
    <row r="16" spans="1:53" x14ac:dyDescent="0.3">
      <c r="O16" s="14" t="s">
        <v>49</v>
      </c>
      <c r="P16" s="15">
        <v>2414307</v>
      </c>
      <c r="R16" t="str">
        <f ca="1"/>
        <v>Jaipur</v>
      </c>
      <c r="S16">
        <f ca="1"/>
        <v>2414307</v>
      </c>
    </row>
    <row r="17" spans="15:19" x14ac:dyDescent="0.3">
      <c r="O17" s="14" t="s">
        <v>40</v>
      </c>
      <c r="P17" s="15">
        <v>445928</v>
      </c>
      <c r="R17" t="str">
        <f ca="1"/>
        <v>Jamia</v>
      </c>
      <c r="S17">
        <f ca="1"/>
        <v>445928</v>
      </c>
    </row>
    <row r="18" spans="15:19" x14ac:dyDescent="0.3">
      <c r="O18" s="14" t="s">
        <v>39</v>
      </c>
      <c r="P18" s="15">
        <v>1084128</v>
      </c>
      <c r="R18" t="str">
        <f ca="1"/>
        <v>Janpath</v>
      </c>
      <c r="S18">
        <f ca="1"/>
        <v>1084128</v>
      </c>
    </row>
    <row r="19" spans="15:19" x14ac:dyDescent="0.3">
      <c r="O19" s="14" t="s">
        <v>51</v>
      </c>
      <c r="P19" s="15">
        <v>2848080</v>
      </c>
      <c r="R19" t="str">
        <f ca="1"/>
        <v>Kota</v>
      </c>
      <c r="S19">
        <f ca="1"/>
        <v>2848080</v>
      </c>
    </row>
    <row r="20" spans="15:19" x14ac:dyDescent="0.3">
      <c r="O20" s="14" t="s">
        <v>67</v>
      </c>
      <c r="P20" s="15">
        <v>205530</v>
      </c>
      <c r="R20" t="str">
        <f ca="1"/>
        <v>Lajpat</v>
      </c>
      <c r="S20">
        <f ca="1"/>
        <v>205530</v>
      </c>
    </row>
    <row r="21" spans="15:19" x14ac:dyDescent="0.3">
      <c r="O21" s="14" t="s">
        <v>44</v>
      </c>
      <c r="P21" s="15">
        <v>1145633</v>
      </c>
      <c r="R21" t="str">
        <f ca="1"/>
        <v>Lucknow</v>
      </c>
      <c r="S21">
        <f ca="1"/>
        <v>1145633</v>
      </c>
    </row>
    <row r="22" spans="15:19" x14ac:dyDescent="0.3">
      <c r="O22" s="14" t="s">
        <v>42</v>
      </c>
      <c r="P22" s="15">
        <v>1811483</v>
      </c>
      <c r="R22" t="str">
        <f ca="1"/>
        <v>Mirzapur</v>
      </c>
      <c r="S22">
        <f ca="1"/>
        <v>1811483</v>
      </c>
    </row>
    <row r="23" spans="15:19" x14ac:dyDescent="0.3">
      <c r="O23" s="14" t="s">
        <v>68</v>
      </c>
      <c r="P23" s="15">
        <v>119448</v>
      </c>
      <c r="R23" t="str">
        <f ca="1"/>
        <v>Nehru</v>
      </c>
      <c r="S23">
        <f ca="1"/>
        <v>119448</v>
      </c>
    </row>
    <row r="24" spans="15:19" x14ac:dyDescent="0.3">
      <c r="O24" s="14" t="s">
        <v>45</v>
      </c>
      <c r="P24" s="15">
        <v>512768</v>
      </c>
      <c r="R24" t="str">
        <f ca="1"/>
        <v>NHPC</v>
      </c>
      <c r="S24">
        <f ca="1"/>
        <v>512768</v>
      </c>
    </row>
    <row r="25" spans="15:19" x14ac:dyDescent="0.3">
      <c r="O25" s="14" t="s">
        <v>56</v>
      </c>
      <c r="P25" s="15">
        <v>24545</v>
      </c>
      <c r="R25" t="str">
        <f ca="1"/>
        <v>Patiala</v>
      </c>
      <c r="S25">
        <f ca="1"/>
        <v>24545</v>
      </c>
    </row>
    <row r="26" spans="15:19" x14ac:dyDescent="0.3">
      <c r="O26" s="14" t="s">
        <v>48</v>
      </c>
      <c r="P26" s="15">
        <v>2081465</v>
      </c>
      <c r="R26" t="str">
        <f ca="1"/>
        <v>River</v>
      </c>
      <c r="S26">
        <f ca="1"/>
        <v>2081465</v>
      </c>
    </row>
    <row r="27" spans="15:19" x14ac:dyDescent="0.3">
      <c r="O27" s="14" t="s">
        <v>41</v>
      </c>
      <c r="P27" s="15">
        <v>290258</v>
      </c>
      <c r="R27" t="str">
        <f ca="1"/>
        <v>Saket</v>
      </c>
      <c r="S27">
        <f ca="1"/>
        <v>290258</v>
      </c>
    </row>
    <row r="28" spans="15:19" x14ac:dyDescent="0.3">
      <c r="O28" s="14" t="s">
        <v>53</v>
      </c>
      <c r="P28" s="15">
        <v>1934177</v>
      </c>
      <c r="R28" t="str">
        <f ca="1"/>
        <v>Salasar</v>
      </c>
      <c r="S28">
        <f ca="1"/>
        <v>1934177</v>
      </c>
    </row>
    <row r="29" spans="15:19" x14ac:dyDescent="0.3">
      <c r="O29" s="14" t="s">
        <v>11</v>
      </c>
      <c r="P29" s="15">
        <v>1449169</v>
      </c>
      <c r="R29" t="str">
        <f ca="1"/>
        <v>Sarai</v>
      </c>
      <c r="S29">
        <f ca="1"/>
        <v>1449169</v>
      </c>
    </row>
    <row r="30" spans="15:19" x14ac:dyDescent="0.3">
      <c r="O30" s="14" t="s">
        <v>21</v>
      </c>
      <c r="P30" s="15">
        <v>505770</v>
      </c>
      <c r="R30" t="str">
        <f ca="1"/>
        <v>Sarojini</v>
      </c>
      <c r="S30">
        <f ca="1"/>
        <v>505770</v>
      </c>
    </row>
    <row r="31" spans="15:19" x14ac:dyDescent="0.3">
      <c r="O31" s="14" t="s">
        <v>47</v>
      </c>
      <c r="P31" s="15">
        <v>818987</v>
      </c>
      <c r="R31" t="str">
        <f ca="1"/>
        <v>Sector-12</v>
      </c>
      <c r="S31">
        <f ca="1"/>
        <v>818987</v>
      </c>
    </row>
    <row r="32" spans="15:19" x14ac:dyDescent="0.3">
      <c r="O32" s="14" t="s">
        <v>70</v>
      </c>
      <c r="P32" s="15">
        <v>244110</v>
      </c>
      <c r="R32" t="str">
        <f ca="1"/>
        <v>Tanda</v>
      </c>
      <c r="S32">
        <f ca="1"/>
        <v>244110</v>
      </c>
    </row>
    <row r="33" spans="15:19" x14ac:dyDescent="0.3">
      <c r="O33" s="14" t="s">
        <v>52</v>
      </c>
      <c r="P33" s="15">
        <v>2402673</v>
      </c>
      <c r="R33" t="str">
        <f ca="1"/>
        <v>Udaypur</v>
      </c>
      <c r="S33">
        <f ca="1"/>
        <v>2402673</v>
      </c>
    </row>
    <row r="34" spans="15:19" x14ac:dyDescent="0.3">
      <c r="O34" s="14" t="s">
        <v>74</v>
      </c>
      <c r="P34" s="15">
        <v>37579811</v>
      </c>
      <c r="R34" t="str">
        <f ca="1"/>
        <v>Grand Total</v>
      </c>
      <c r="S34">
        <f ca="1"/>
        <v>37579811</v>
      </c>
    </row>
  </sheetData>
  <pageMargins left="0.7" right="0.7" top="0.75" bottom="0.75" header="0.3" footer="0.3"/>
  <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B603B-E5B3-441D-A9AE-2428A21090CE}">
  <dimension ref="A1"/>
  <sheetViews>
    <sheetView showGridLines="0" tabSelected="1" zoomScale="92" workbookViewId="0">
      <selection activeCell="AC15" sqref="AC1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CC66-0430-4B1A-852C-7A1C7D9DB235}">
  <dimension ref="B1:BB32"/>
  <sheetViews>
    <sheetView zoomScale="71" workbookViewId="0">
      <selection activeCell="I7" sqref="I7"/>
    </sheetView>
  </sheetViews>
  <sheetFormatPr defaultRowHeight="14.4" x14ac:dyDescent="0.3"/>
  <cols>
    <col min="7" max="7" width="10.21875" bestFit="1" customWidth="1"/>
    <col min="9" max="9" width="10.21875" bestFit="1" customWidth="1"/>
    <col min="51" max="51" width="11" customWidth="1"/>
  </cols>
  <sheetData>
    <row r="1" spans="2:54" x14ac:dyDescent="0.3">
      <c r="B1" s="5" t="s">
        <v>13</v>
      </c>
      <c r="C1" s="5" t="s">
        <v>22</v>
      </c>
      <c r="D1" s="5" t="s">
        <v>5</v>
      </c>
      <c r="E1" s="5" t="s">
        <v>26</v>
      </c>
      <c r="F1" s="5" t="s">
        <v>37</v>
      </c>
      <c r="G1" s="5" t="s">
        <v>38</v>
      </c>
      <c r="K1" s="5" t="s">
        <v>58</v>
      </c>
      <c r="L1" s="5" t="s">
        <v>59</v>
      </c>
      <c r="M1" s="5" t="s">
        <v>60</v>
      </c>
      <c r="N1" s="5" t="s">
        <v>61</v>
      </c>
      <c r="O1" s="5" t="s">
        <v>62</v>
      </c>
      <c r="Q1" s="5" t="s">
        <v>14</v>
      </c>
      <c r="R1" s="5" t="s">
        <v>16</v>
      </c>
      <c r="S1" s="5" t="s">
        <v>39</v>
      </c>
      <c r="T1" s="5" t="s">
        <v>40</v>
      </c>
      <c r="U1" s="5" t="s">
        <v>41</v>
      </c>
      <c r="V1" s="5" t="s">
        <v>21</v>
      </c>
      <c r="W1" s="5" t="s">
        <v>42</v>
      </c>
      <c r="X1" s="5" t="s">
        <v>24</v>
      </c>
      <c r="Y1" s="5" t="s">
        <v>43</v>
      </c>
      <c r="Z1" s="5" t="s">
        <v>23</v>
      </c>
      <c r="AA1" s="5" t="s">
        <v>44</v>
      </c>
      <c r="AB1" s="5" t="s">
        <v>11</v>
      </c>
      <c r="AC1" s="5" t="s">
        <v>45</v>
      </c>
      <c r="AD1" s="5" t="s">
        <v>46</v>
      </c>
      <c r="AE1" s="5" t="s">
        <v>47</v>
      </c>
      <c r="AF1" s="5" t="s">
        <v>6</v>
      </c>
      <c r="AG1" s="5" t="s">
        <v>28</v>
      </c>
      <c r="AH1" s="5" t="s">
        <v>27</v>
      </c>
      <c r="AI1" s="5" t="s">
        <v>48</v>
      </c>
      <c r="AJ1" s="5" t="s">
        <v>49</v>
      </c>
      <c r="AK1" s="5" t="s">
        <v>50</v>
      </c>
      <c r="AL1" s="5" t="s">
        <v>51</v>
      </c>
      <c r="AM1" s="5" t="s">
        <v>52</v>
      </c>
      <c r="AN1" s="5" t="s">
        <v>53</v>
      </c>
      <c r="AO1" s="5" t="s">
        <v>54</v>
      </c>
      <c r="AP1" s="5" t="s">
        <v>55</v>
      </c>
      <c r="AQ1" s="5" t="s">
        <v>56</v>
      </c>
      <c r="AR1" s="5" t="s">
        <v>57</v>
      </c>
      <c r="AX1" s="5"/>
      <c r="AY1" s="5"/>
      <c r="AZ1" s="5"/>
      <c r="BA1" s="5"/>
      <c r="BB1" s="5"/>
    </row>
    <row r="2" spans="2:54" x14ac:dyDescent="0.3">
      <c r="B2" s="3" t="str" cm="1">
        <f t="array" ref="B2:B9">_xlfn.UNIQUE(_xlfn._xlws.FILTER(Sheet3!$E$3:$E$306,State='unique list'!B$1))</f>
        <v>Badarpur</v>
      </c>
      <c r="C2" s="3" t="str" cm="1">
        <f t="array" ref="C2:C8">_xlfn.UNIQUE(_xlfn._xlws.FILTER(Sheet3!$E$3:$E$306,State='unique list'!C$1))</f>
        <v>Mirzapur</v>
      </c>
      <c r="D2" s="3" t="str" cm="1">
        <f t="array" ref="D2:D6">_xlfn.UNIQUE(_xlfn._xlws.FILTER(Sheet3!$E$3:$E$306,State='unique list'!D$1))</f>
        <v>Sarai</v>
      </c>
      <c r="E2" s="3" t="str" cm="1">
        <f t="array" ref="E2:E4">_xlfn.UNIQUE(_xlfn._xlws.FILTER(Sheet3!$E$3:$E$306,State='unique list'!E$1))</f>
        <v>Indore</v>
      </c>
      <c r="F2" s="3" t="str" cm="1">
        <f t="array" ref="F2:F6">_xlfn.UNIQUE(_xlfn._xlws.FILTER(Sheet3!$E$3:$E$306,State='unique list'!F$1))</f>
        <v>Jaipur</v>
      </c>
      <c r="G2" s="3" t="str" cm="1">
        <f t="array" ref="G2:G5">_xlfn.UNIQUE(_xlfn._xlws.FILTER(Sheet3!$E$3:$E$306,State='unique list'!G$1))</f>
        <v>Ambala</v>
      </c>
      <c r="K2" s="8" t="str" cm="1">
        <f t="array" ref="K2:K6">_xlfn.UNIQUE(_xlfn._xlws.FILTER(Sheet3!$G$3:$G$306,Sheet3!$F$3:$F$306='unique list'!K$1))</f>
        <v>Mouse</v>
      </c>
      <c r="L2" s="8" t="str" cm="1">
        <f t="array" ref="L2:L6">_xlfn.UNIQUE(_xlfn._xlws.FILTER(Sheet3!$G$3:$G$306,Sheet3!$F$3:$F$306='unique list'!L$1))</f>
        <v>Mouse</v>
      </c>
      <c r="M2" s="8" t="str" cm="1">
        <f t="array" ref="M2:M6">_xlfn.UNIQUE(_xlfn._xlws.FILTER(Sheet3!$G$3:$G$306,Sheet3!$F$3:$F$306='unique list'!M$1))</f>
        <v>Keyboard</v>
      </c>
      <c r="N2" s="8" t="str" cm="1">
        <f t="array" ref="N2:N6">_xlfn.UNIQUE(_xlfn._xlws.FILTER(Sheet3!$G$3:$G$306,Sheet3!$F$3:$F$306='unique list'!N$1))</f>
        <v>Mouse</v>
      </c>
      <c r="O2" s="8" t="str" cm="1">
        <f t="array" ref="O2:O6">_xlfn.UNIQUE(_xlfn._xlws.FILTER(Sheet3!$G$3:$G$306,Sheet3!$F$3:$F$306='unique list'!O$1))</f>
        <v>Mouse</v>
      </c>
      <c r="Q2" s="3" t="str" cm="1">
        <f t="array" ref="Q2:Q6">_xlfn.UNIQUE(_xlfn._xlws.FILTER(Sheet3!$F$3:$F$306,Sheet3!$E$3:$E$306='unique list'!Q$1))</f>
        <v>Jassi</v>
      </c>
      <c r="R2" s="3" t="str" cm="1">
        <f t="array" ref="R2:R5">_xlfn.UNIQUE(_xlfn._xlws.FILTER(Sheet3!$F$3:$F$306,Sheet3!$E$3:$E$306='unique list'!R$1))</f>
        <v>Rajiv</v>
      </c>
      <c r="S2" s="3" t="str" cm="1">
        <f t="array" ref="S2:S5">_xlfn.UNIQUE(_xlfn._xlws.FILTER(Sheet3!$F$3:$F$306,Sheet3!$E$3:$E$306='unique list'!S$1))</f>
        <v>Jassi</v>
      </c>
      <c r="T2" s="3" t="str" cm="1">
        <f t="array" ref="T2:T5">_xlfn.UNIQUE(_xlfn._xlws.FILTER(Sheet3!$F$3:$F$306,Sheet3!$E$3:$E$306='unique list'!T$1))</f>
        <v>Aman</v>
      </c>
      <c r="U2" s="3" t="str" cm="1">
        <f t="array" ref="U2:U4">_xlfn.UNIQUE(_xlfn._xlws.FILTER(Sheet3!$F$3:$F$306,Sheet3!$E$3:$E$306='unique list'!U$1))</f>
        <v>Jassi</v>
      </c>
      <c r="V2" s="3" t="str" cm="1">
        <f t="array" ref="V2:V6">_xlfn.UNIQUE(_xlfn._xlws.FILTER(Sheet3!$F$3:$F$306,Sheet3!$E$3:$E$306='unique list'!V$1))</f>
        <v>Aman</v>
      </c>
      <c r="W2" s="3" t="str" cm="1">
        <f t="array" ref="W2:W6">_xlfn.UNIQUE(_xlfn._xlws.FILTER(Sheet3!$F$3:$F$306,Sheet3!$E$3:$E$306='unique list'!W$1))</f>
        <v>Jassi</v>
      </c>
      <c r="X2" s="3" t="str" cm="1">
        <f t="array" ref="X2:X6">_xlfn.UNIQUE(_xlfn._xlws.FILTER(Sheet3!$F$3:$F$306,Sheet3!$E$3:$E$306='unique list'!X$1))</f>
        <v>Aman</v>
      </c>
      <c r="Y2" s="3" t="str" cm="1">
        <f t="array" ref="Y2:Y6">_xlfn.UNIQUE(_xlfn._xlws.FILTER(Sheet3!$F$3:$F$306,Sheet3!$E$3:$E$306='unique list'!Y$1))</f>
        <v>Rajiv</v>
      </c>
      <c r="Z2" s="3" t="str" cm="1">
        <f t="array" ref="Z2:Z6">_xlfn.UNIQUE(_xlfn._xlws.FILTER(Sheet3!$F$3:$F$306,Sheet3!$E$3:$E$306='unique list'!Z$1))</f>
        <v>Shweta</v>
      </c>
      <c r="AA2" s="3" t="str" cm="1">
        <f t="array" ref="AA2:AA6">_xlfn.UNIQUE(_xlfn._xlws.FILTER(Sheet3!$F$3:$F$306,Sheet3!$E$3:$E$306='unique list'!AA$1))</f>
        <v>Rajiv</v>
      </c>
      <c r="AB2" s="3" t="str" cm="1">
        <f t="array" ref="AB2:AB6">_xlfn.UNIQUE(_xlfn._xlws.FILTER(Sheet3!$F$3:$F$306,Sheet3!$E$3:$E$306='unique list'!AB$1))</f>
        <v>Rajiv</v>
      </c>
      <c r="AC2" s="3" t="str" cm="1">
        <f t="array" ref="AC2:AC4">_xlfn.UNIQUE(_xlfn._xlws.FILTER(Sheet3!$F$3:$F$306,Sheet3!$E$3:$E$306='unique list'!AC$1))</f>
        <v>Jassi</v>
      </c>
      <c r="AD2" s="3" t="str" cm="1">
        <f t="array" ref="AD2:AD6">_xlfn.UNIQUE(_xlfn._xlws.FILTER(Sheet3!$F$3:$F$306,Sheet3!$E$3:$E$306='unique list'!AD$1))</f>
        <v>Aman</v>
      </c>
      <c r="AE2" s="3" t="str" cm="1">
        <f t="array" ref="AE2:AE6">_xlfn.UNIQUE(_xlfn._xlws.FILTER(Sheet3!$F$3:$F$306,Sheet3!$E$3:$E$306='unique list'!AE$1))</f>
        <v>Jassi</v>
      </c>
      <c r="AF2" s="3" t="str" cm="1">
        <f t="array" ref="AF2:AF5">_xlfn.UNIQUE(_xlfn._xlws.FILTER(Sheet3!$F$3:$F$306,Sheet3!$E$3:$E$306='unique list'!AF$1))</f>
        <v>Rajiv</v>
      </c>
      <c r="AG2" s="3" t="str" cm="1">
        <f t="array" ref="AG2:AG6">_xlfn.UNIQUE(_xlfn._xlws.FILTER(Sheet3!$F$3:$F$306,Sheet3!$E$3:$E$306='unique list'!AG$1))</f>
        <v>Jassi</v>
      </c>
      <c r="AH2" s="3" t="str" cm="1">
        <f t="array" ref="AH2:AH6">_xlfn.UNIQUE(_xlfn._xlws.FILTER(Sheet3!$F$3:$F$306,Sheet3!$E$3:$E$306='unique list'!AH$1))</f>
        <v>Aman</v>
      </c>
      <c r="AI2" s="3" t="str" cm="1">
        <f t="array" ref="AI2:AI6">_xlfn.UNIQUE(_xlfn._xlws.FILTER(Sheet3!$F$3:$F$306,Sheet3!$E$3:$E$306='unique list'!AI$1))</f>
        <v>Rajiv</v>
      </c>
      <c r="AJ2" s="3" t="str" cm="1">
        <f t="array" ref="AJ2:AJ6">_xlfn.UNIQUE(_xlfn._xlws.FILTER(Sheet3!$F$3:$F$306,Sheet3!$E$3:$E$306='unique list'!AJ$1))</f>
        <v>Rajiv</v>
      </c>
      <c r="AK2" s="3" t="str" cm="1">
        <f t="array" ref="AK2:AK6">_xlfn.UNIQUE(_xlfn._xlws.FILTER(Sheet3!$F$3:$F$306,Sheet3!$E$3:$E$306='unique list'!AK$1))</f>
        <v>Jassi</v>
      </c>
      <c r="AL2" s="3" t="str" cm="1">
        <f t="array" ref="AL2:AL6">_xlfn.UNIQUE(_xlfn._xlws.FILTER(Sheet3!$F$3:$F$306,Sheet3!$E$3:$E$306='unique list'!AL$1))</f>
        <v>Aman</v>
      </c>
      <c r="AM2" s="3" t="str" cm="1">
        <f t="array" ref="AM2:AM6">_xlfn.UNIQUE(_xlfn._xlws.FILTER(Sheet3!$F$3:$F$306,Sheet3!$E$3:$E$306='unique list'!AM$1))</f>
        <v>Sahil</v>
      </c>
      <c r="AN2" s="3" t="str" cm="1">
        <f t="array" ref="AN2:AN6">_xlfn.UNIQUE(_xlfn._xlws.FILTER(Sheet3!$F$3:$F$306,Sheet3!$E$3:$E$306='unique list'!AN$1))</f>
        <v>Jassi</v>
      </c>
      <c r="AO2" s="3" t="str" cm="1">
        <f t="array" ref="AO2:AO5">_xlfn.UNIQUE(_xlfn._xlws.FILTER(Sheet3!$F$3:$F$306,Sheet3!$E$3:$E$306='unique list'!AO$1))</f>
        <v>Shweta</v>
      </c>
      <c r="AP2" s="3" t="str" cm="1">
        <f t="array" ref="AP2:AP4">_xlfn.UNIQUE(_xlfn._xlws.FILTER(Sheet3!$F$3:$F$306,Sheet3!$E$3:$E$306='unique list'!AP$1))</f>
        <v>Jassi</v>
      </c>
      <c r="AQ2" s="3" t="str" cm="1">
        <f t="array" ref="AQ2:AQ3">_xlfn.UNIQUE(_xlfn._xlws.FILTER(Sheet3!$F$3:$F$306,Sheet3!$E$3:$E$306='unique list'!AQ$1))</f>
        <v>Rajiv</v>
      </c>
      <c r="AR2" s="3" t="str" cm="1">
        <f t="array" ref="AR2:AR4">_xlfn.UNIQUE(_xlfn._xlws.FILTER(Sheet3!$F$3:$F$306,Sheet3!$E$3:$E$306='unique list'!AR$1))</f>
        <v>Jassi</v>
      </c>
      <c r="AX2" s="3"/>
      <c r="AY2" s="3"/>
      <c r="AZ2" s="3"/>
      <c r="BA2" s="3"/>
      <c r="BB2" s="3"/>
    </row>
    <row r="3" spans="2:54" x14ac:dyDescent="0.3">
      <c r="B3" s="3" t="str">
        <v>CP</v>
      </c>
      <c r="C3" s="3" t="str">
        <v>Ayodhya</v>
      </c>
      <c r="D3" s="3" t="str">
        <v>NHPC</v>
      </c>
      <c r="E3" s="3" t="str">
        <v>Bhopal</v>
      </c>
      <c r="F3" s="3" t="str">
        <v>Alwar</v>
      </c>
      <c r="G3" s="3" t="str">
        <v>Amritsar</v>
      </c>
      <c r="K3" s="8" t="str">
        <v>T.V</v>
      </c>
      <c r="L3" s="8" t="str">
        <v>Laptop</v>
      </c>
      <c r="M3" s="8" t="str">
        <v>A.C</v>
      </c>
      <c r="N3" s="8" t="str">
        <v>Keyboard</v>
      </c>
      <c r="O3" s="8" t="str">
        <v>T.V</v>
      </c>
      <c r="Q3" s="3" t="str">
        <v>Sahil</v>
      </c>
      <c r="R3" s="3" t="str">
        <v>Shweta</v>
      </c>
      <c r="S3" s="3" t="str">
        <v>Rajiv</v>
      </c>
      <c r="T3" s="3" t="str">
        <v>Rajiv</v>
      </c>
      <c r="U3" s="3" t="str">
        <v>Aman</v>
      </c>
      <c r="V3" s="3" t="str">
        <v>Sahil</v>
      </c>
      <c r="W3" s="3" t="str">
        <v>Aman</v>
      </c>
      <c r="X3" s="3" t="str">
        <v>Jassi</v>
      </c>
      <c r="Y3" s="3" t="str">
        <v>Jassi</v>
      </c>
      <c r="Z3" s="3" t="str">
        <v>Aman</v>
      </c>
      <c r="AA3" s="3" t="str">
        <v>Shweta</v>
      </c>
      <c r="AB3" s="3" t="str">
        <v>Sahil</v>
      </c>
      <c r="AC3" s="3" t="str">
        <v>Rajiv</v>
      </c>
      <c r="AD3" s="3" t="str">
        <v>Rajiv</v>
      </c>
      <c r="AE3" s="3" t="str">
        <v>Aman</v>
      </c>
      <c r="AF3" s="3" t="str">
        <v>Jassi</v>
      </c>
      <c r="AG3" s="3" t="str">
        <v>Shweta</v>
      </c>
      <c r="AH3" s="3" t="str">
        <v>Rajiv</v>
      </c>
      <c r="AI3" s="3" t="str">
        <v>Jassi</v>
      </c>
      <c r="AJ3" s="3" t="str">
        <v>Aman</v>
      </c>
      <c r="AK3" s="3" t="str">
        <v>Rajiv</v>
      </c>
      <c r="AL3" s="3" t="str">
        <v>Shweta</v>
      </c>
      <c r="AM3" s="3" t="str">
        <v>Jassi</v>
      </c>
      <c r="AN3" s="3" t="str">
        <v>Rajiv</v>
      </c>
      <c r="AO3" s="3" t="str">
        <v>Aman</v>
      </c>
      <c r="AP3" s="3" t="str">
        <v>Sahil</v>
      </c>
      <c r="AQ3" s="3" t="str">
        <v>Jassi</v>
      </c>
      <c r="AR3" s="3" t="str">
        <v>Aman</v>
      </c>
      <c r="AX3" s="3"/>
      <c r="AY3" s="3"/>
      <c r="AZ3" s="3"/>
      <c r="BA3" s="3"/>
      <c r="BB3" s="3"/>
    </row>
    <row r="4" spans="2:54" x14ac:dyDescent="0.3">
      <c r="B4" s="3" t="str">
        <v>Janpath</v>
      </c>
      <c r="C4" s="3" t="str">
        <v>Azamgarh</v>
      </c>
      <c r="D4" s="3" t="str">
        <v>Faridabad</v>
      </c>
      <c r="E4" s="3" t="str">
        <v>River</v>
      </c>
      <c r="F4" s="3" t="str">
        <v>Kota</v>
      </c>
      <c r="G4" s="3" t="str">
        <v>Patiala</v>
      </c>
      <c r="K4" s="8" t="str">
        <v>Keyboard</v>
      </c>
      <c r="L4" s="8" t="str">
        <v>T.V</v>
      </c>
      <c r="M4" s="8" t="str">
        <v>Mouse</v>
      </c>
      <c r="N4" s="8" t="str">
        <v>A.C</v>
      </c>
      <c r="O4" s="8" t="str">
        <v>Keyboard</v>
      </c>
      <c r="Q4" s="3" t="str">
        <v>Rajiv</v>
      </c>
      <c r="R4" s="3" t="str">
        <v>Aman</v>
      </c>
      <c r="S4" s="3" t="str">
        <v>Aman</v>
      </c>
      <c r="T4" s="3" t="str">
        <v>Shweta</v>
      </c>
      <c r="U4" s="3" t="str">
        <v>Rajiv</v>
      </c>
      <c r="V4" s="3" t="str">
        <v>Jassi</v>
      </c>
      <c r="W4" s="3" t="str">
        <v>Rajiv</v>
      </c>
      <c r="X4" s="3" t="str">
        <v>Sahil</v>
      </c>
      <c r="Y4" s="3" t="str">
        <v>Aman</v>
      </c>
      <c r="Z4" s="3" t="str">
        <v>Sahil</v>
      </c>
      <c r="AA4" s="3" t="str">
        <v>Aman</v>
      </c>
      <c r="AB4" s="3" t="str">
        <v>Shweta</v>
      </c>
      <c r="AC4" s="3" t="str">
        <v>Aman</v>
      </c>
      <c r="AD4" s="3" t="str">
        <v>Sahil</v>
      </c>
      <c r="AE4" s="3" t="str">
        <v>Rajiv</v>
      </c>
      <c r="AF4" s="3" t="str">
        <v>Aman</v>
      </c>
      <c r="AG4" s="3" t="str">
        <v>Aman</v>
      </c>
      <c r="AH4" s="3" t="str">
        <v>Jassi</v>
      </c>
      <c r="AI4" s="3" t="str">
        <v>Aman</v>
      </c>
      <c r="AJ4" s="3" t="str">
        <v>Jassi</v>
      </c>
      <c r="AK4" s="3" t="str">
        <v>Aman</v>
      </c>
      <c r="AL4" s="3" t="str">
        <v>Sahil</v>
      </c>
      <c r="AM4" s="3" t="str">
        <v>Rajiv</v>
      </c>
      <c r="AN4" s="3" t="str">
        <v>Aman</v>
      </c>
      <c r="AO4" s="3" t="str">
        <v>Rajiv</v>
      </c>
      <c r="AP4" s="3" t="str">
        <v>Shweta</v>
      </c>
      <c r="AQ4" s="3"/>
      <c r="AR4" s="3" t="str">
        <v>Rajiv</v>
      </c>
      <c r="AX4" s="3"/>
      <c r="AY4" s="3"/>
      <c r="AZ4" s="3"/>
      <c r="BA4" s="3"/>
      <c r="BB4" s="3"/>
    </row>
    <row r="5" spans="2:54" x14ac:dyDescent="0.3">
      <c r="B5" s="3" t="str">
        <v>Jamia</v>
      </c>
      <c r="C5" s="3" t="str">
        <v>Agra</v>
      </c>
      <c r="D5" s="3" t="str">
        <v>Sector-12</v>
      </c>
      <c r="E5" s="3"/>
      <c r="F5" s="3" t="str">
        <v>Udaypur</v>
      </c>
      <c r="G5" s="3" t="str">
        <v>Chandigarh</v>
      </c>
      <c r="K5" s="8" t="str">
        <v>A.C</v>
      </c>
      <c r="L5" s="8" t="str">
        <v>Keyboard</v>
      </c>
      <c r="M5" s="8" t="str">
        <v>Laptop</v>
      </c>
      <c r="N5" s="8" t="str">
        <v>Laptop</v>
      </c>
      <c r="O5" s="8" t="str">
        <v>A.C</v>
      </c>
      <c r="Q5" s="3" t="str">
        <v>Aman</v>
      </c>
      <c r="R5" s="3" t="str">
        <v>Jassi</v>
      </c>
      <c r="S5" s="3" t="str">
        <v>Sahil</v>
      </c>
      <c r="T5" s="3" t="str">
        <v>Jassi</v>
      </c>
      <c r="U5" s="3"/>
      <c r="V5" s="3" t="str">
        <v>Rajiv</v>
      </c>
      <c r="W5" s="3" t="str">
        <v>Shweta</v>
      </c>
      <c r="X5" s="3" t="str">
        <v>Rajiv</v>
      </c>
      <c r="Y5" s="3" t="str">
        <v>Shweta</v>
      </c>
      <c r="Z5" s="3" t="str">
        <v>Jassi</v>
      </c>
      <c r="AA5" s="3" t="str">
        <v>Sahil</v>
      </c>
      <c r="AB5" s="3" t="str">
        <v>Jassi</v>
      </c>
      <c r="AC5" s="3"/>
      <c r="AD5" s="3" t="str">
        <v>Shweta</v>
      </c>
      <c r="AE5" s="3" t="str">
        <v>Shweta</v>
      </c>
      <c r="AF5" s="3" t="str">
        <v>Shweta</v>
      </c>
      <c r="AG5" s="3" t="str">
        <v>Sahil</v>
      </c>
      <c r="AH5" s="3" t="str">
        <v>Sahil</v>
      </c>
      <c r="AI5" s="3" t="str">
        <v>Sahil</v>
      </c>
      <c r="AJ5" s="3" t="str">
        <v>Shweta</v>
      </c>
      <c r="AK5" s="3" t="str">
        <v>Shweta</v>
      </c>
      <c r="AL5" s="3" t="str">
        <v>Jassi</v>
      </c>
      <c r="AM5" s="3" t="str">
        <v>Aman</v>
      </c>
      <c r="AN5" s="3" t="str">
        <v>Shweta</v>
      </c>
      <c r="AO5" s="3" t="str">
        <v>Jassi</v>
      </c>
      <c r="AP5" s="3"/>
      <c r="AQ5" s="3"/>
      <c r="AR5" s="3"/>
      <c r="AX5" s="3"/>
      <c r="AY5" s="3"/>
      <c r="AZ5" s="3"/>
      <c r="BA5" s="3"/>
      <c r="BB5" s="3"/>
    </row>
    <row r="6" spans="2:54" x14ac:dyDescent="0.3">
      <c r="B6" s="3" t="str">
        <v>Saket</v>
      </c>
      <c r="C6" s="3" t="str">
        <v>Lucknow</v>
      </c>
      <c r="D6" s="3" t="str">
        <v>Ballabgarh</v>
      </c>
      <c r="E6" s="3"/>
      <c r="F6" s="3" t="str">
        <v>Salasar</v>
      </c>
      <c r="G6" s="3"/>
      <c r="K6" s="8" t="str">
        <v>Laptop</v>
      </c>
      <c r="L6" s="8" t="str">
        <v>A.C</v>
      </c>
      <c r="M6" s="8" t="str">
        <v>T.V</v>
      </c>
      <c r="N6" s="8" t="str">
        <v>T.V</v>
      </c>
      <c r="O6" s="8" t="str">
        <v>Laptop</v>
      </c>
      <c r="Q6" s="3" t="str">
        <v>Shweta</v>
      </c>
      <c r="R6" s="3"/>
      <c r="S6" s="3"/>
      <c r="T6" s="3"/>
      <c r="U6" s="3"/>
      <c r="V6" s="3" t="str">
        <v>Shweta</v>
      </c>
      <c r="W6" s="3" t="str">
        <v>Sahil</v>
      </c>
      <c r="X6" s="3" t="str">
        <v>Shweta</v>
      </c>
      <c r="Y6" s="3" t="str">
        <v>Sahil</v>
      </c>
      <c r="Z6" s="3" t="str">
        <v>Rajiv</v>
      </c>
      <c r="AA6" s="3" t="str">
        <v>Jassi</v>
      </c>
      <c r="AB6" s="3" t="str">
        <v>Aman</v>
      </c>
      <c r="AC6" s="3"/>
      <c r="AD6" s="3" t="str">
        <v>Jassi</v>
      </c>
      <c r="AE6" s="3" t="str">
        <v>Sahil</v>
      </c>
      <c r="AF6" s="3"/>
      <c r="AG6" s="3" t="str">
        <v>Rajiv</v>
      </c>
      <c r="AH6" s="3" t="str">
        <v>Shweta</v>
      </c>
      <c r="AI6" s="3" t="str">
        <v>Shweta</v>
      </c>
      <c r="AJ6" s="3" t="str">
        <v>Sahil</v>
      </c>
      <c r="AK6" s="3" t="str">
        <v>Sahil</v>
      </c>
      <c r="AL6" s="3" t="str">
        <v>Rajiv</v>
      </c>
      <c r="AM6" s="3" t="str">
        <v>Shweta</v>
      </c>
      <c r="AN6" s="3" t="str">
        <v>Sahil</v>
      </c>
      <c r="AO6" s="3"/>
      <c r="AP6" s="3"/>
      <c r="AQ6" s="3"/>
      <c r="AR6" s="3"/>
      <c r="AX6" s="3"/>
      <c r="AY6" s="3"/>
      <c r="AZ6" s="3"/>
      <c r="BA6" s="3"/>
      <c r="BB6" s="3"/>
    </row>
    <row r="7" spans="2:54" x14ac:dyDescent="0.3">
      <c r="B7" s="3" t="str">
        <v>Sarojini</v>
      </c>
      <c r="C7" s="3" t="str">
        <v>Faiz</v>
      </c>
      <c r="D7" s="3"/>
      <c r="E7" s="3"/>
      <c r="F7" s="3"/>
      <c r="G7" s="3"/>
      <c r="AX7" s="3"/>
      <c r="AY7" s="3"/>
      <c r="AZ7" s="3"/>
      <c r="BA7" s="3"/>
      <c r="BB7" s="3"/>
    </row>
    <row r="8" spans="2:54" x14ac:dyDescent="0.3">
      <c r="B8" t="str">
        <v>Lajpat</v>
      </c>
      <c r="C8" t="str">
        <v>Tanda</v>
      </c>
      <c r="AX8" s="3"/>
      <c r="AY8" s="3"/>
      <c r="AZ8" s="3"/>
      <c r="BA8" s="3"/>
      <c r="BB8" s="3"/>
    </row>
    <row r="9" spans="2:54" x14ac:dyDescent="0.3">
      <c r="B9" t="str">
        <v>Nehru</v>
      </c>
      <c r="AX9" s="3"/>
      <c r="AY9" s="3"/>
      <c r="AZ9" s="3"/>
      <c r="BA9" s="3"/>
      <c r="BB9" s="3"/>
    </row>
    <row r="10" spans="2:54" x14ac:dyDescent="0.3">
      <c r="AX10" s="3"/>
      <c r="AY10" s="3"/>
      <c r="AZ10" s="3"/>
      <c r="BA10" s="3"/>
      <c r="BB10" s="3"/>
    </row>
    <row r="11" spans="2:54" x14ac:dyDescent="0.3">
      <c r="AX11" s="3"/>
      <c r="AY11" s="3"/>
      <c r="AZ11" s="3"/>
      <c r="BA11" s="3"/>
      <c r="BB11" s="3"/>
    </row>
    <row r="12" spans="2:54" x14ac:dyDescent="0.3">
      <c r="AX12" s="3"/>
      <c r="AY12" s="3"/>
      <c r="AZ12" s="3"/>
      <c r="BA12" s="3"/>
      <c r="BB12" s="3"/>
    </row>
    <row r="13" spans="2:54" x14ac:dyDescent="0.3">
      <c r="AX13" s="3"/>
      <c r="AY13" s="3"/>
      <c r="AZ13" s="3"/>
      <c r="BA13" s="3"/>
      <c r="BB13" s="3"/>
    </row>
    <row r="14" spans="2:54" x14ac:dyDescent="0.3">
      <c r="AX14" s="3"/>
      <c r="AY14" s="3"/>
      <c r="AZ14" s="3"/>
      <c r="BA14" s="3"/>
      <c r="BB14" s="3"/>
    </row>
    <row r="15" spans="2:54" x14ac:dyDescent="0.3">
      <c r="AX15" s="3"/>
      <c r="AY15" s="3"/>
      <c r="AZ15" s="3"/>
      <c r="BA15" s="3"/>
      <c r="BB15" s="3"/>
    </row>
    <row r="16" spans="2:54" x14ac:dyDescent="0.3">
      <c r="AX16" s="3"/>
      <c r="AY16" s="3"/>
      <c r="AZ16" s="3"/>
      <c r="BA16" s="3"/>
      <c r="BB16" s="3"/>
    </row>
    <row r="17" spans="50:54" x14ac:dyDescent="0.3">
      <c r="AX17" s="3"/>
      <c r="AY17" s="3"/>
      <c r="AZ17" s="3"/>
      <c r="BA17" s="3"/>
      <c r="BB17" s="3"/>
    </row>
    <row r="18" spans="50:54" x14ac:dyDescent="0.3">
      <c r="AX18" s="3"/>
      <c r="AY18" s="3"/>
      <c r="AZ18" s="3"/>
      <c r="BA18" s="3"/>
      <c r="BB18" s="3"/>
    </row>
    <row r="19" spans="50:54" x14ac:dyDescent="0.3">
      <c r="AX19" s="3"/>
      <c r="AY19" s="3"/>
      <c r="AZ19" s="3"/>
      <c r="BA19" s="3"/>
      <c r="BB19" s="3"/>
    </row>
    <row r="20" spans="50:54" x14ac:dyDescent="0.3">
      <c r="AX20" s="3"/>
      <c r="AY20" s="3"/>
      <c r="AZ20" s="3"/>
      <c r="BA20" s="3"/>
      <c r="BB20" s="3"/>
    </row>
    <row r="21" spans="50:54" x14ac:dyDescent="0.3">
      <c r="AX21" s="3"/>
      <c r="AY21" s="3"/>
      <c r="AZ21" s="3"/>
      <c r="BA21" s="3"/>
      <c r="BB21" s="3"/>
    </row>
    <row r="22" spans="50:54" x14ac:dyDescent="0.3">
      <c r="AX22" s="3"/>
      <c r="AY22" s="3"/>
      <c r="AZ22" s="3"/>
      <c r="BA22" s="3"/>
      <c r="BB22" s="3"/>
    </row>
    <row r="23" spans="50:54" x14ac:dyDescent="0.3">
      <c r="AX23" s="3"/>
      <c r="AY23" s="3"/>
      <c r="AZ23" s="3"/>
      <c r="BA23" s="3"/>
      <c r="BB23" s="3"/>
    </row>
    <row r="24" spans="50:54" x14ac:dyDescent="0.3">
      <c r="AX24" s="3"/>
      <c r="AY24" s="3"/>
      <c r="AZ24" s="3"/>
      <c r="BA24" s="3"/>
      <c r="BB24" s="3"/>
    </row>
    <row r="25" spans="50:54" x14ac:dyDescent="0.3">
      <c r="AX25" s="3"/>
      <c r="AY25" s="3"/>
      <c r="AZ25" s="3"/>
      <c r="BA25" s="3"/>
      <c r="BB25" s="3"/>
    </row>
    <row r="26" spans="50:54" x14ac:dyDescent="0.3">
      <c r="AX26" s="3"/>
      <c r="AY26" s="3"/>
      <c r="AZ26" s="3"/>
      <c r="BA26" s="3"/>
      <c r="BB26" s="3"/>
    </row>
    <row r="27" spans="50:54" x14ac:dyDescent="0.3">
      <c r="AX27" s="3"/>
      <c r="AY27" s="3"/>
      <c r="AZ27" s="3"/>
      <c r="BA27" s="3"/>
      <c r="BB27" s="3"/>
    </row>
    <row r="28" spans="50:54" x14ac:dyDescent="0.3">
      <c r="AX28" s="3"/>
      <c r="AY28" s="3"/>
      <c r="AZ28" s="3"/>
      <c r="BA28" s="3"/>
      <c r="BB28" s="3"/>
    </row>
    <row r="29" spans="50:54" x14ac:dyDescent="0.3">
      <c r="AX29" s="3"/>
      <c r="AY29" s="3"/>
      <c r="AZ29" s="3"/>
      <c r="BA29" s="3"/>
      <c r="BB29" s="3"/>
    </row>
    <row r="30" spans="50:54" x14ac:dyDescent="0.3">
      <c r="AX30" s="3"/>
      <c r="AY30" s="3"/>
      <c r="AZ30" s="3"/>
      <c r="BA30" s="3"/>
      <c r="BB30" s="3"/>
    </row>
    <row r="31" spans="50:54" x14ac:dyDescent="0.3">
      <c r="AX31" s="3"/>
      <c r="AY31" s="3"/>
      <c r="AZ31" s="3"/>
      <c r="BA31" s="3"/>
      <c r="BB31" s="3"/>
    </row>
    <row r="32" spans="50:54" x14ac:dyDescent="0.3">
      <c r="AX32" s="3"/>
      <c r="AY32" s="3"/>
      <c r="AZ32" s="3"/>
      <c r="BA32" s="3"/>
      <c r="BB32"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41</vt:i4>
      </vt:variant>
    </vt:vector>
  </HeadingPairs>
  <TitlesOfParts>
    <vt:vector size="46" baseType="lpstr">
      <vt:lpstr>Sheet1</vt:lpstr>
      <vt:lpstr>Sheet3</vt:lpstr>
      <vt:lpstr>Pivot table</vt:lpstr>
      <vt:lpstr>Dashboard</vt:lpstr>
      <vt:lpstr>unique list</vt:lpstr>
      <vt:lpstr>A.C</vt:lpstr>
      <vt:lpstr>Agra</vt:lpstr>
      <vt:lpstr>Alwar</vt:lpstr>
      <vt:lpstr>Aman</vt:lpstr>
      <vt:lpstr>Ambala</vt:lpstr>
      <vt:lpstr>Amritsar</vt:lpstr>
      <vt:lpstr>Ayodhya</vt:lpstr>
      <vt:lpstr>Azamgarh</vt:lpstr>
      <vt:lpstr>Badarpur</vt:lpstr>
      <vt:lpstr>Ballabgarh</vt:lpstr>
      <vt:lpstr>Bhopal</vt:lpstr>
      <vt:lpstr>Chandigarh</vt:lpstr>
      <vt:lpstr>CP</vt:lpstr>
      <vt:lpstr>Delhi</vt:lpstr>
      <vt:lpstr>Faridabad</vt:lpstr>
      <vt:lpstr>Haryana</vt:lpstr>
      <vt:lpstr>Indore</vt:lpstr>
      <vt:lpstr>Jaipur</vt:lpstr>
      <vt:lpstr>Jamia</vt:lpstr>
      <vt:lpstr>Janpath</vt:lpstr>
      <vt:lpstr>Jassi</vt:lpstr>
      <vt:lpstr>Kota</vt:lpstr>
      <vt:lpstr>Lucknow</vt:lpstr>
      <vt:lpstr>Mirzapur</vt:lpstr>
      <vt:lpstr>MP</vt:lpstr>
      <vt:lpstr>NHPC</vt:lpstr>
      <vt:lpstr>Patiala</vt:lpstr>
      <vt:lpstr>Punjab</vt:lpstr>
      <vt:lpstr>Rajasthan</vt:lpstr>
      <vt:lpstr>Rajiv</vt:lpstr>
      <vt:lpstr>River</vt:lpstr>
      <vt:lpstr>Sahil</vt:lpstr>
      <vt:lpstr>Saket</vt:lpstr>
      <vt:lpstr>Salasar</vt:lpstr>
      <vt:lpstr>Sarai</vt:lpstr>
      <vt:lpstr>Sarojini</vt:lpstr>
      <vt:lpstr>Sector_12</vt:lpstr>
      <vt:lpstr>Shweta</vt:lpstr>
      <vt:lpstr>State</vt:lpstr>
      <vt:lpstr>Udaypur</vt:lpstr>
      <vt:lpstr>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Bipul Singh</dc:creator>
  <cp:lastModifiedBy>Bipul Singh</cp:lastModifiedBy>
  <dcterms:created xsi:type="dcterms:W3CDTF">2025-02-20T03:35:55Z</dcterms:created>
  <dcterms:modified xsi:type="dcterms:W3CDTF">2025-04-28T06:14:16Z</dcterms:modified>
</cp:coreProperties>
</file>