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aj\Desktop\UTA Fall 2021\1325\cse1325\cse1325 Real\cse1325\P08\"/>
    </mc:Choice>
  </mc:AlternateContent>
  <xr:revisionPtr revIDLastSave="0" documentId="13_ncr:1_{E4D3FC36-F2DF-4907-B735-BF615BE7D463}" xr6:coauthVersionLast="46" xr6:coauthVersionMax="46" xr10:uidLastSave="{00000000-0000-0000-0000-000000000000}"/>
  <bookViews>
    <workbookView xWindow="-120" yWindow="-120" windowWidth="38640" windowHeight="16440" tabRatio="500" activeTab="4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4" i="6" l="1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B1" i="4"/>
  <c r="B1" i="5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3" i="3"/>
  <c r="B2" i="3"/>
  <c r="B2" i="4" s="1"/>
  <c r="B1" i="3"/>
  <c r="B14" i="2"/>
  <c r="C13" i="2"/>
  <c r="C12" i="2"/>
  <c r="C11" i="2"/>
  <c r="C10" i="2"/>
  <c r="C9" i="2"/>
  <c r="C8" i="2"/>
  <c r="B3" i="2"/>
  <c r="B27" i="1"/>
  <c r="B28" i="1" s="1"/>
  <c r="C18" i="1"/>
  <c r="C17" i="1"/>
  <c r="C16" i="1"/>
  <c r="C15" i="1"/>
  <c r="C14" i="1"/>
  <c r="B8" i="5" l="1"/>
  <c r="B9" i="5" s="1"/>
  <c r="B10" i="5" s="1"/>
  <c r="B11" i="5" s="1"/>
  <c r="B12" i="5" s="1"/>
  <c r="B13" i="5" s="1"/>
  <c r="B14" i="5" s="1"/>
  <c r="B3" i="4"/>
  <c r="B2" i="5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13" i="1" l="1"/>
  <c r="B14" i="1" s="1"/>
  <c r="B15" i="1" s="1"/>
  <c r="B16" i="1" s="1"/>
  <c r="B17" i="1" s="1"/>
  <c r="B18" i="1" s="1"/>
  <c r="B2" i="6"/>
  <c r="B3" i="6" s="1"/>
  <c r="B3" i="5"/>
</calcChain>
</file>

<file path=xl/sharedStrings.xml><?xml version="1.0" encoding="utf-8"?>
<sst xmlns="http://schemas.openxmlformats.org/spreadsheetml/2006/main" count="458" uniqueCount="192">
  <si>
    <t>Project Name</t>
  </si>
  <si>
    <t>School Management And Reporting Tool (SMART)</t>
  </si>
  <si>
    <t>Product Name:</t>
  </si>
  <si>
    <t>Complete Fields in Green!!!</t>
  </si>
  <si>
    <t>Team ID:</t>
  </si>
  <si>
    <t>Bsg7347</t>
  </si>
  <si>
    <t>Team Member Name</t>
  </si>
  <si>
    <t>Initials</t>
  </si>
  <si>
    <t>Student ID</t>
  </si>
  <si>
    <t>Required</t>
  </si>
  <si>
    <t>Biraj Singh GC</t>
  </si>
  <si>
    <t>BGC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</si>
  <si>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</si>
  <si>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</si>
  <si>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</si>
  <si>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</si>
  <si>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</si>
  <si>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</si>
  <si>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</si>
  <si>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</si>
  <si>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</si>
  <si>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©2016-2021 by George F. Rice</t>
  </si>
  <si>
    <t>This work is licensed under a Creative Commons Attribution 4.0 International License.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</si>
  <si>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</si>
  <si>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</si>
  <si>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>Features</t>
  </si>
  <si>
    <t>Feature ID</t>
  </si>
  <si>
    <t>Priority</t>
  </si>
  <si>
    <t>Bonus</t>
  </si>
  <si>
    <t>Est</t>
  </si>
  <si>
    <t>Planned</t>
  </si>
  <si>
    <t>Status</t>
  </si>
  <si>
    <t>As a(n)…</t>
  </si>
  <si>
    <t>I want to...</t>
  </si>
  <si>
    <t>So that I can…</t>
  </si>
  <si>
    <t>Notes</t>
  </si>
  <si>
    <t>PERSON</t>
  </si>
  <si>
    <t>Finished in Sprint 1</t>
  </si>
  <si>
    <t>Administrator</t>
  </si>
  <si>
    <t>Track people’s names and email addresses</t>
  </si>
  <si>
    <t>Find and contact them</t>
  </si>
  <si>
    <t>Need a Person base class with to_string / operator&lt;&lt; name and a full_info method</t>
  </si>
  <si>
    <t>STUDENT</t>
  </si>
  <si>
    <t>Track students by grade</t>
  </si>
  <si>
    <t>Verify students’ progress</t>
  </si>
  <si>
    <t>Need a Student derived class that includes the grade level (1-12)</t>
  </si>
  <si>
    <t>PARENT</t>
  </si>
  <si>
    <t>Track parents</t>
  </si>
  <si>
    <t>Coordinate on student progress</t>
  </si>
  <si>
    <t>Need a Parent derived class</t>
  </si>
  <si>
    <t>RELATE</t>
  </si>
  <si>
    <t>Associate each student with parents bidirectionally</t>
  </si>
  <si>
    <t>Know which parents to contact</t>
  </si>
  <si>
    <t>Mutual aggregate relationship</t>
  </si>
  <si>
    <t>CLI</t>
  </si>
  <si>
    <t>In Work</t>
  </si>
  <si>
    <t>Basic command line user interface</t>
  </si>
  <si>
    <t>Verify the system before moving to a GUI</t>
  </si>
  <si>
    <t>This is cli.cpp for sprint 1 only (optional for bonus points)</t>
  </si>
  <si>
    <t>WINDOW</t>
  </si>
  <si>
    <t>Finished in Sprint 2</t>
  </si>
  <si>
    <t>All</t>
  </si>
  <si>
    <t>Use a windowed rather than command line interface</t>
  </si>
  <si>
    <t>Use SMART more intuitively</t>
  </si>
  <si>
    <t>Create a main window with a menu bar, data area, and status bar</t>
  </si>
  <si>
    <t>D_STUDENT</t>
  </si>
  <si>
    <t>Create students via dialogs</t>
  </si>
  <si>
    <t>Conveniently enter the data</t>
  </si>
  <si>
    <t>Series of dialogs, one per constructor parameter, is OK</t>
  </si>
  <si>
    <t>DISPLAY</t>
  </si>
  <si>
    <t>Teacher</t>
  </si>
  <si>
    <t>See all current data in the main window</t>
  </si>
  <si>
    <t>Keep up with students</t>
  </si>
  <si>
    <t>Display full_info for students and parents in a table in the data area</t>
  </si>
  <si>
    <t>D_PARENT</t>
  </si>
  <si>
    <t>Create parents via dialogs</t>
  </si>
  <si>
    <t>D_RELATE</t>
  </si>
  <si>
    <t>Relate students to parents via dialogs</t>
  </si>
  <si>
    <t>Dialog listing students and entering index, then same for parents</t>
  </si>
  <si>
    <t>NEW</t>
  </si>
  <si>
    <t>Clear all data</t>
  </si>
  <si>
    <t>Start a new school</t>
  </si>
  <si>
    <t xml:space="preserve">Simply clear all elements from the vectors </t>
  </si>
  <si>
    <t>SAVE</t>
  </si>
  <si>
    <t>Finished in Sprint 3</t>
  </si>
  <si>
    <t>Write the data to persistent storage</t>
  </si>
  <si>
    <t>Don’t have to re-enter data</t>
  </si>
  <si>
    <t>See Lecture 15 for an object-oriented strategy to create the file format</t>
  </si>
  <si>
    <t>LOAD</t>
  </si>
  <si>
    <t>Load data for a school from persistent storage</t>
  </si>
  <si>
    <t>Select file via a file chooser dialog</t>
  </si>
  <si>
    <t>SAVEAS</t>
  </si>
  <si>
    <t>Save data to a different filename</t>
  </si>
  <si>
    <t>Create backups or baselines for new schools</t>
  </si>
  <si>
    <t>Select filename via a file chooser dialog</t>
  </si>
  <si>
    <t>TOOLBAR</t>
  </si>
  <si>
    <t>Use the major features via a toolbar</t>
  </si>
  <si>
    <t>Point and click</t>
  </si>
  <si>
    <t>Suggest using the Nim game’s toolbar as a baseline</t>
  </si>
  <si>
    <t>ABOUT</t>
  </si>
  <si>
    <t>Display an About dialog with creator and version</t>
  </si>
  <si>
    <t>Quickly determine which version is installed</t>
  </si>
  <si>
    <t>Use Gtk::AboutDialog</t>
  </si>
  <si>
    <t>COURSE</t>
  </si>
  <si>
    <t>SEMESTER</t>
  </si>
  <si>
    <t>SECTION</t>
  </si>
  <si>
    <t>SUBJECT</t>
  </si>
  <si>
    <t>TEACHER</t>
  </si>
  <si>
    <t>GRADE</t>
  </si>
  <si>
    <t>TRANSCRIPT</t>
  </si>
  <si>
    <t>ITERATORS</t>
  </si>
  <si>
    <t>BONUS WORK – COMPLETE ABOVE FEATURES FIRST!!!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</si>
  <si>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</si>
  <si>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</si>
  <si>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</si>
  <si>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</si>
  <si>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</si>
  <si>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</si>
  <si>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</si>
  <si>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</si>
  <si>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</si>
  <si>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</si>
  <si>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</si>
  <si>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</si>
  <si>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</si>
  <si>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</si>
  <si>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Note: Due to the late project start, the results of this sprint will be provided to you (although you may use your own solution if you prefer)</t>
  </si>
  <si>
    <t>Task ID</t>
  </si>
  <si>
    <t>Assigned To</t>
  </si>
  <si>
    <t>Task</t>
  </si>
  <si>
    <t>Code person.h</t>
  </si>
  <si>
    <t>Completed Day 7</t>
  </si>
  <si>
    <t>Code person.cpp</t>
  </si>
  <si>
    <t>Test compile Person class</t>
  </si>
  <si>
    <t>Code student.h</t>
  </si>
  <si>
    <t>Code student.cpp</t>
  </si>
  <si>
    <t>Test compile Student class</t>
  </si>
  <si>
    <t>Duplicate Student to Parent</t>
  </si>
  <si>
    <t>Remove grade, update to_string() and full_info()</t>
  </si>
  <si>
    <t>Test compile Parent class</t>
  </si>
  <si>
    <t>Build with example code and verify</t>
  </si>
  <si>
    <t>ADD tasks below to complete each feature for THIS sprint</t>
  </si>
  <si>
    <t>Description</t>
  </si>
  <si>
    <t>Baseline main.cpp from nim</t>
  </si>
  <si>
    <t>Update Makefile for gtkmm</t>
  </si>
  <si>
    <t>Baseline Mainwin class from nim</t>
  </si>
  <si>
    <t>Baseline EntryDialog class from Lecture 14</t>
  </si>
  <si>
    <t>Create menu for SMART in Mainwin class</t>
  </si>
  <si>
    <t>Add display label, vectors, and show_data method</t>
  </si>
  <si>
    <t>Write on_new_student_click using EntryDialog</t>
  </si>
  <si>
    <t>Write on_new_parent_click using EntryDialog</t>
  </si>
  <si>
    <t>Write on_student_parent_click using EntryDialog</t>
  </si>
  <si>
    <t>Refactor: select, select_student, and select_parent methods</t>
  </si>
  <si>
    <t>Test and improve error handling</t>
  </si>
  <si>
    <t>SAVE AND LOAD IN PERSON</t>
  </si>
  <si>
    <t>ADD New FILE in toolbar</t>
  </si>
  <si>
    <t>ADD LOAD FILE IN TOOL BAR</t>
  </si>
  <si>
    <t>ADD SAVE FILE IN TOOL BAR</t>
  </si>
  <si>
    <t>ADD SAVE AS IN TOOL BAR</t>
  </si>
  <si>
    <t>ADD NEW STUDENT IN TOOL BAR</t>
  </si>
  <si>
    <t>ADD NEW PARENT IN TOOL BAR</t>
  </si>
  <si>
    <t>ADD RELATION IN TOOLBAR</t>
  </si>
  <si>
    <t>CODE ONSAVECLICK</t>
  </si>
  <si>
    <t>CODE ONSAVEASCLICK</t>
  </si>
  <si>
    <t>CODE ONLOADCLICK</t>
  </si>
  <si>
    <t>ADD SAVE SAVEAS OPEN  AND ABOUT IN MENUBAR</t>
  </si>
  <si>
    <t>CODE ABOUT</t>
  </si>
  <si>
    <t>Write Semester enum</t>
  </si>
  <si>
    <t>Implement operator&lt;&lt;</t>
  </si>
  <si>
    <t>Implement load_semester</t>
  </si>
  <si>
    <t>Write Subject enum</t>
  </si>
  <si>
    <t>Implement load_subject</t>
  </si>
  <si>
    <t>Write subjects_vector (for iteration)</t>
  </si>
  <si>
    <t>Write Course class</t>
  </si>
  <si>
    <t>Implement Course::save</t>
  </si>
  <si>
    <t>Implement Course::Course(ist)</t>
  </si>
  <si>
    <t>Write Section class</t>
  </si>
  <si>
    <t>Implement Section::save</t>
  </si>
  <si>
    <t>Implement Section::Course(ist)</t>
  </si>
  <si>
    <t>Mainwin: Add Insert &gt; Course and Section</t>
  </si>
  <si>
    <t>Find new toolbar buttons and credit in Help &gt; About</t>
  </si>
  <si>
    <t>Mainwin: Add toolbar buttons for Course and Section</t>
  </si>
  <si>
    <t>Mainwin: Add View &gt; Students, Parents, Courses, Sections</t>
  </si>
  <si>
    <t>Add View enum and View parameter to show_data</t>
  </si>
  <si>
    <t>Add static current_view to show_data to remember view</t>
  </si>
  <si>
    <t>Update show_data to show different data types</t>
  </si>
  <si>
    <t>Write Mainwin::on_new_course_click using EntryDialog</t>
  </si>
  <si>
    <t>Write Mainwin::on_new_section_click using EntryDialog</t>
  </si>
  <si>
    <t>Mainwin: Update on_save_click to save courses and sections</t>
  </si>
  <si>
    <t>Mainwin: Update on_open_click to load courses and sections</t>
  </si>
  <si>
    <t>Mainwin: Add logic to load v0.1 files (pre-courses/sections)</t>
  </si>
  <si>
    <t>Finished in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</si>
</sst>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16" x14ac:knownFonts="1">
    <font>
      <sz val="10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FF420E"/>
      <name val="Arial"/>
      <family val="2"/>
      <charset val="1"/>
    </font>
    <font>
      <sz val="10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158466"/>
        <bgColor rgb="FF008080"/>
      </patternFill>
    </fill>
    <fill>
      <patternFill patternType="solid">
        <fgColor rgb="FFC0C0C0"/>
        <bgColor rgb="FFB3B3B3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5" fillId="0" borderId="0"/>
    <xf numFmtId="0" fontId="1" fillId="0" borderId="0" applyBorder="0" applyProtection="0"/>
  </cellStyleXfs>
  <cellXfs count="76">
    <xf numFmtId="0" fontId="0" fillId="0" borderId="0" xfId="0"/>
    <xf numFmtId="0" fontId="8" fillId="3" borderId="4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0" fillId="0" borderId="0" xfId="0" applyAlignment="1"/>
    <xf numFmtId="0" fontId="5" fillId="0" borderId="1" xfId="0" applyFont="1" applyBorder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5" fillId="0" borderId="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vertical="top"/>
    </xf>
    <xf numFmtId="0" fontId="5" fillId="0" borderId="3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8" fillId="3" borderId="0" xfId="0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Border="1" applyAlignment="1">
      <alignment horizontal="center" vertical="top"/>
    </xf>
    <xf numFmtId="0" fontId="15" fillId="2" borderId="5" xfId="1" applyFill="1" applyBorder="1" applyAlignment="1">
      <alignment horizontal="center" vertical="top"/>
    </xf>
    <xf numFmtId="0" fontId="0" fillId="2" borderId="5" xfId="1" applyFont="1" applyFill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5" borderId="5" xfId="0" applyFont="1" applyFill="1" applyBorder="1" applyAlignment="1">
      <alignment vertical="top"/>
    </xf>
    <xf numFmtId="0" fontId="0" fillId="5" borderId="5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0" xfId="0" applyFont="1" applyFill="1" applyAlignment="1">
      <alignment vertical="top"/>
    </xf>
    <xf numFmtId="0" fontId="0" fillId="5" borderId="5" xfId="0" applyFont="1" applyFill="1" applyBorder="1" applyAlignment="1">
      <alignment vertical="top" wrapText="1"/>
    </xf>
    <xf numFmtId="0" fontId="12" fillId="0" borderId="0" xfId="0" applyFont="1" applyAlignment="1">
      <alignment vertical="top"/>
    </xf>
    <xf numFmtId="0" fontId="0" fillId="2" borderId="5" xfId="0" applyFill="1" applyBorder="1" applyAlignment="1">
      <alignment horizontal="center" vertical="top"/>
    </xf>
    <xf numFmtId="0" fontId="0" fillId="5" borderId="5" xfId="0" applyFont="1" applyFill="1" applyBorder="1" applyAlignment="1">
      <alignment horizontal="center" vertical="top"/>
    </xf>
    <xf numFmtId="0" fontId="0" fillId="6" borderId="5" xfId="0" applyFont="1" applyFill="1" applyBorder="1" applyAlignment="1">
      <alignment vertical="top"/>
    </xf>
    <xf numFmtId="0" fontId="0" fillId="6" borderId="5" xfId="0" applyFill="1" applyBorder="1" applyAlignment="1">
      <alignment horizontal="center" vertical="top"/>
    </xf>
    <xf numFmtId="0" fontId="0" fillId="6" borderId="5" xfId="0" applyFont="1" applyFill="1" applyBorder="1" applyAlignment="1">
      <alignment vertical="top" wrapText="1"/>
    </xf>
    <xf numFmtId="0" fontId="12" fillId="6" borderId="0" xfId="0" applyFont="1" applyFill="1" applyAlignment="1">
      <alignment vertical="top"/>
    </xf>
    <xf numFmtId="0" fontId="13" fillId="3" borderId="5" xfId="0" applyFont="1" applyFill="1" applyBorder="1" applyAlignment="1">
      <alignment vertical="top"/>
    </xf>
    <xf numFmtId="0" fontId="13" fillId="3" borderId="5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/>
    </xf>
    <xf numFmtId="0" fontId="14" fillId="3" borderId="5" xfId="0" applyFont="1" applyFill="1" applyBorder="1" applyAlignment="1">
      <alignment vertical="top"/>
    </xf>
    <xf numFmtId="0" fontId="13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/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0" fillId="2" borderId="0" xfId="1" applyFont="1" applyFill="1" applyAlignment="1">
      <alignment vertical="top"/>
    </xf>
    <xf numFmtId="0" fontId="15" fillId="0" borderId="0" xfId="1" applyAlignment="1">
      <alignment vertical="top"/>
    </xf>
    <xf numFmtId="0" fontId="0" fillId="2" borderId="0" xfId="1" applyFont="1" applyFill="1" applyAlignment="1">
      <alignment vertical="top" wrapText="1"/>
    </xf>
    <xf numFmtId="0" fontId="0" fillId="2" borderId="0" xfId="1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3">
    <cellStyle name="Normal" xfId="0" builtinId="0"/>
    <cellStyle name="Normal 2" xfId="1" xr:uid="{00000000-0005-0000-0000-000006000000}"/>
    <cellStyle name="Result 1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en-US" sz="1300" b="0" strike="noStrike" spc="-1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05704847214303E-2"/>
          <c:y val="0.161891990735097"/>
          <c:w val="0.88431484657899795"/>
          <c:h val="0.635621114226503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Backlog'!$B$13:$B$19</c:f>
              <c:numCache>
                <c:formatCode>General</c:formatCode>
                <c:ptCount val="7"/>
                <c:pt idx="0">
                  <c:v>27</c:v>
                </c:pt>
                <c:pt idx="1">
                  <c:v>23</c:v>
                </c:pt>
                <c:pt idx="2">
                  <c:v>17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0-4AC1-B470-28A314FBF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6828"/>
        <c:axId val="10965068"/>
      </c:scatterChart>
      <c:valAx>
        <c:axId val="10166828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0965068"/>
        <c:crosses val="autoZero"/>
        <c:crossBetween val="midCat"/>
      </c:valAx>
      <c:valAx>
        <c:axId val="1096506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01668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en-US" sz="1300" b="0" strike="noStrike" spc="-1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0-4C27-8E77-52BE6982F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9978061"/>
        <c:axId val="85293703"/>
      </c:lineChart>
      <c:catAx>
        <c:axId val="199780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5293703"/>
        <c:crosses val="autoZero"/>
        <c:auto val="1"/>
        <c:lblAlgn val="ctr"/>
        <c:lblOffset val="100"/>
        <c:noMultiLvlLbl val="0"/>
      </c:catAx>
      <c:valAx>
        <c:axId val="852937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9780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en-US" sz="1300" b="0" strike="noStrike" spc="-1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A-40AB-9EC1-70DD0D17D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577975"/>
        <c:axId val="37899452"/>
      </c:lineChart>
      <c:catAx>
        <c:axId val="165779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7899452"/>
        <c:crosses val="autoZero"/>
        <c:auto val="1"/>
        <c:lblAlgn val="ctr"/>
        <c:lblOffset val="100"/>
        <c:noMultiLvlLbl val="0"/>
      </c:catAx>
      <c:valAx>
        <c:axId val="378994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5779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en-US" sz="1300" b="0" strike="noStrike" spc="-1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5-4683-B5E3-482E200F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386274"/>
        <c:axId val="13885749"/>
      </c:lineChart>
      <c:catAx>
        <c:axId val="333862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3885749"/>
        <c:crosses val="autoZero"/>
        <c:auto val="1"/>
        <c:lblAlgn val="ctr"/>
        <c:lblOffset val="100"/>
        <c:noMultiLvlLbl val="0"/>
      </c:catAx>
      <c:valAx>
        <c:axId val="138857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33862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en-US" sz="1300" b="0" strike="noStrike" spc="-1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9-4039-82CB-8D6D63F2F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4233824"/>
        <c:axId val="72469656"/>
      </c:lineChart>
      <c:catAx>
        <c:axId val="142338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2469656"/>
        <c:crosses val="autoZero"/>
        <c:auto val="1"/>
        <c:lblAlgn val="ctr"/>
        <c:lblOffset val="100"/>
        <c:noMultiLvlLbl val="0"/>
      </c:catAx>
      <c:valAx>
        <c:axId val="724696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2338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en-US" sz="1300" b="0" strike="noStrike" spc="-1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1-4BE3-9AB9-1C738A09C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2717558"/>
        <c:axId val="2806217"/>
      </c:lineChart>
      <c:catAx>
        <c:axId val="827175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806217"/>
        <c:crosses val="autoZero"/>
        <c:auto val="1"/>
        <c:lblAlgn val="ctr"/>
        <c:lblOffset val="100"/>
        <c:noMultiLvlLbl val="0"/>
      </c:catAx>
      <c:valAx>
        <c:axId val="28062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27175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160920</xdr:colOff>
      <xdr:row>0</xdr:row>
      <xdr:rowOff>273600</xdr:rowOff>
    </xdr:from>
    <xdr:to>
      <xdr:col>10</xdr:col>
      <xdr:colOff>3044160</xdr:colOff>
      <xdr:row>18</xdr:row>
      <xdr:rowOff>3240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4</xdr:col>
      <xdr:colOff>1772640</xdr:colOff>
      <xdr:row>13</xdr:row>
      <xdr:rowOff>135000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5</xdr:col>
      <xdr:colOff>518040</xdr:colOff>
      <xdr:row>13</xdr:row>
      <xdr:rowOff>135000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69120</xdr:rowOff>
    </xdr:from>
    <xdr:to>
      <xdr:col>5</xdr:col>
      <xdr:colOff>518040</xdr:colOff>
      <xdr:row>13</xdr:row>
      <xdr:rowOff>135360</xdr:rowOff>
    </xdr:to>
    <xdr:graphicFrame macro="">
      <xdr:nvGraphicFramePr>
        <xdr:cNvPr id="3" name="shap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5</xdr:col>
      <xdr:colOff>518040</xdr:colOff>
      <xdr:row>13</xdr:row>
      <xdr:rowOff>135000</xdr:rowOff>
    </xdr:to>
    <xdr:graphicFrame macro="">
      <xdr:nvGraphicFramePr>
        <xdr:cNvPr id="4" name="shap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5</xdr:col>
      <xdr:colOff>518040</xdr:colOff>
      <xdr:row>13</xdr:row>
      <xdr:rowOff>135000</xdr:rowOff>
    </xdr:to>
    <xdr:graphicFrame macro="">
      <xdr:nvGraphicFramePr>
        <xdr:cNvPr id="5" name="shap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BL105"/>
  <sheetViews>
    <sheetView zoomScale="110" zoomScaleNormal="110" workbookViewId="0">
      <selection activeCell="G44" sqref="G44"/>
    </sheetView>
  </sheetViews>
  <sheetFormatPr defaultColWidth="11.5703125" defaultRowHeight="12.75" x14ac:dyDescent="0.2"/>
  <cols>
    <col min="1" max="1" width="13.7109375" style="7" customWidth="1"/>
    <col min="2" max="2" width="11" style="7" customWidth="1"/>
    <col min="3" max="3" width="8.5703125" style="7" customWidth="1"/>
    <col min="4" max="4" width="7.140625" style="7" customWidth="1"/>
    <col min="5" max="5" width="4.42578125" style="7" customWidth="1"/>
    <col min="6" max="6" width="8.42578125" style="7" customWidth="1"/>
    <col min="7" max="7" width="35.140625" style="7" customWidth="1"/>
    <col min="8" max="8" width="13" style="7" customWidth="1"/>
    <col min="9" max="9" width="45.5703125" style="7" customWidth="1"/>
    <col min="10" max="10" width="39.42578125" style="7" customWidth="1"/>
    <col min="11" max="11" width="67.5703125" style="7" customWidth="1"/>
    <col min="12" max="64" width="11.5703125" style="7"/>
  </cols>
  <sheetData>
    <row r="1" spans="1:10" s="9" customFormat="1" ht="23.25" x14ac:dyDescent="0.2">
      <c r="A1" s="8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spans="1:10" s="9" customFormat="1" ht="18" x14ac:dyDescent="0.2">
      <c r="A2" s="8" t="s">
        <v>2</v>
      </c>
      <c r="B2" s="5" t="s">
        <v>1</v>
      </c>
      <c r="C2" s="5"/>
      <c r="D2" s="5"/>
      <c r="E2" s="5"/>
      <c r="F2" s="5"/>
      <c r="G2" s="5"/>
      <c r="H2" s="10"/>
      <c r="I2" s="11" t="s">
        <v>3</v>
      </c>
    </row>
    <row r="3" spans="1:10" s="9" customFormat="1" ht="15.75" x14ac:dyDescent="0.2">
      <c r="A3" s="8" t="s">
        <v>4</v>
      </c>
      <c r="B3" s="4" t="s">
        <v>5</v>
      </c>
      <c r="C3" s="4"/>
      <c r="D3" s="4"/>
      <c r="E3" s="4"/>
      <c r="F3" s="4"/>
      <c r="G3" s="4"/>
      <c r="H3" s="10"/>
      <c r="I3" s="10"/>
      <c r="J3" s="10"/>
    </row>
    <row r="4" spans="1:10" s="9" customFormat="1" x14ac:dyDescent="0.2">
      <c r="A4" s="8"/>
      <c r="B4" s="7"/>
      <c r="C4" s="10"/>
      <c r="D4" s="10"/>
      <c r="E4" s="10"/>
      <c r="F4" s="10"/>
      <c r="G4" s="10"/>
      <c r="H4" s="10"/>
      <c r="I4" s="10"/>
      <c r="J4" s="10"/>
    </row>
    <row r="5" spans="1:10" s="9" customFormat="1" x14ac:dyDescent="0.2">
      <c r="A5" s="8"/>
      <c r="B5" s="10" t="s">
        <v>6</v>
      </c>
      <c r="C5" s="10"/>
      <c r="D5" s="10"/>
      <c r="E5" s="10"/>
      <c r="F5" s="10"/>
      <c r="G5" s="10"/>
      <c r="H5" s="10" t="s">
        <v>7</v>
      </c>
      <c r="I5" s="10" t="s">
        <v>8</v>
      </c>
      <c r="J5" s="10"/>
    </row>
    <row r="6" spans="1:10" s="9" customFormat="1" x14ac:dyDescent="0.2">
      <c r="A6" s="8" t="s">
        <v>9</v>
      </c>
      <c r="B6" s="3" t="s">
        <v>10</v>
      </c>
      <c r="C6" s="3"/>
      <c r="D6" s="3"/>
      <c r="E6" s="3"/>
      <c r="F6" s="3"/>
      <c r="G6" s="3"/>
      <c r="H6" s="12" t="s">
        <v>11</v>
      </c>
      <c r="I6" s="12">
        <v>100867347</v>
      </c>
      <c r="J6" s="10"/>
    </row>
    <row r="7" spans="1:10" s="9" customFormat="1" x14ac:dyDescent="0.2">
      <c r="A7" s="13"/>
      <c r="B7" s="2"/>
      <c r="C7" s="2"/>
      <c r="D7" s="2"/>
      <c r="E7" s="2"/>
      <c r="F7" s="2"/>
      <c r="G7" s="2"/>
      <c r="H7" s="14"/>
      <c r="I7" s="14"/>
      <c r="J7" s="10"/>
    </row>
    <row r="8" spans="1:10" s="9" customFormat="1" x14ac:dyDescent="0.2">
      <c r="A8" s="13"/>
      <c r="B8" s="2"/>
      <c r="C8" s="2"/>
      <c r="D8" s="2"/>
      <c r="E8" s="2"/>
      <c r="F8" s="2"/>
      <c r="G8" s="2"/>
      <c r="H8" s="14"/>
      <c r="I8" s="14"/>
      <c r="J8" s="10"/>
    </row>
    <row r="9" spans="1:10" s="9" customFormat="1" x14ac:dyDescent="0.2">
      <c r="A9" s="13"/>
      <c r="B9" s="2"/>
      <c r="C9" s="2"/>
      <c r="D9" s="2"/>
      <c r="E9" s="2"/>
      <c r="F9" s="2"/>
      <c r="G9" s="2"/>
      <c r="H9" s="14"/>
      <c r="I9" s="14"/>
      <c r="J9" s="10"/>
    </row>
    <row r="10" spans="1:10" s="9" customFormat="1" x14ac:dyDescent="0.2">
      <c r="A10" s="13"/>
      <c r="B10" s="2"/>
      <c r="C10" s="2"/>
      <c r="D10" s="2"/>
      <c r="E10" s="2"/>
      <c r="F10" s="2"/>
      <c r="G10" s="2"/>
      <c r="H10" s="14"/>
      <c r="I10" s="14"/>
      <c r="J10" s="10"/>
    </row>
    <row r="11" spans="1:10" s="9" customFormat="1" x14ac:dyDescent="0.2">
      <c r="J11" s="10"/>
    </row>
    <row r="12" spans="1:10" s="9" customFormat="1" x14ac:dyDescent="0.2">
      <c r="A12" s="15" t="s">
        <v>12</v>
      </c>
      <c r="B12" s="16" t="s">
        <v>13</v>
      </c>
      <c r="C12" s="17" t="s">
        <v>14</v>
      </c>
      <c r="D12" s="17"/>
      <c r="E12" s="18"/>
      <c r="F12" s="10"/>
      <c r="G12" s="10" t="s">
        <v>15</v>
      </c>
      <c r="H12" s="10"/>
      <c r="I12" s="10"/>
      <c r="J12" s="10"/>
    </row>
    <row r="13" spans="1:10" s="9" customFormat="1" x14ac:dyDescent="0.2">
      <c r="A13" s="19">
        <v>0</v>
      </c>
      <c r="B13" s="10">
        <f>COUNT(B26:B137)</f>
        <v>27</v>
      </c>
      <c r="C13" s="17"/>
      <c r="D13" s="17"/>
      <c r="E13" s="18"/>
      <c r="F13" s="20" t="s">
        <v>16</v>
      </c>
      <c r="G13" s="10" t="s">
        <v>17</v>
      </c>
      <c r="H13" s="10"/>
      <c r="I13" s="10"/>
      <c r="J13" s="10"/>
    </row>
    <row r="14" spans="1:10" s="9" customFormat="1" x14ac:dyDescent="0.2">
      <c r="A14" s="19">
        <v>1</v>
      </c>
      <c r="B14" s="10">
        <f>B13-C14</f>
        <v>23</v>
      </c>
      <c r="C14" s="17">
        <f>COUNTIF(G$26:G$111,"Finished in Sprint 1")</f>
        <v>4</v>
      </c>
      <c r="D14" s="17"/>
      <c r="E14" s="18"/>
      <c r="F14" s="20">
        <v>1</v>
      </c>
      <c r="G14" s="10" t="s">
        <v>18</v>
      </c>
      <c r="H14" s="10"/>
      <c r="I14" s="10"/>
      <c r="J14" s="10"/>
    </row>
    <row r="15" spans="1:10" s="9" customFormat="1" x14ac:dyDescent="0.2">
      <c r="A15" s="19">
        <v>2</v>
      </c>
      <c r="B15" s="10">
        <f>B14-C15</f>
        <v>17</v>
      </c>
      <c r="C15" s="17">
        <f>COUNTIF(G$26:G$111,"Finished in Sprint 2")</f>
        <v>6</v>
      </c>
      <c r="D15" s="17"/>
      <c r="E15" s="18"/>
      <c r="F15" s="20">
        <v>2</v>
      </c>
      <c r="G15" s="10" t="s">
        <v>19</v>
      </c>
      <c r="H15" s="10"/>
      <c r="I15" s="10"/>
      <c r="J15" s="10"/>
    </row>
    <row r="16" spans="1:10" s="9" customFormat="1" x14ac:dyDescent="0.2">
      <c r="A16" s="19">
        <v>3</v>
      </c>
      <c r="B16" s="10">
        <f>B15-C16</f>
        <v>12</v>
      </c>
      <c r="C16" s="17">
        <f>COUNTIF(G$26:G$111,"Finished in Sprint 3")</f>
        <v>5</v>
      </c>
      <c r="D16" s="17"/>
      <c r="E16" s="18"/>
      <c r="F16" s="20">
        <v>3</v>
      </c>
      <c r="G16" s="10" t="s">
        <v>20</v>
      </c>
      <c r="H16" s="10"/>
      <c r="I16" s="10"/>
      <c r="J16" s="10"/>
    </row>
    <row r="17" spans="1:11" s="9" customFormat="1" x14ac:dyDescent="0.2">
      <c r="A17" s="19">
        <v>4</v>
      </c>
      <c r="B17" s="10">
        <f>B16-C17</f>
        <v>9</v>
      </c>
      <c r="C17" s="17">
        <f>COUNTIF(G$26:G$111,"Finished in Sprint 4")</f>
        <v>3</v>
      </c>
      <c r="D17" s="17"/>
      <c r="E17" s="18"/>
      <c r="F17" s="20"/>
      <c r="G17" s="10"/>
      <c r="H17" s="10"/>
      <c r="I17" s="10"/>
      <c r="J17" s="10"/>
    </row>
    <row r="18" spans="1:11" s="9" customFormat="1" x14ac:dyDescent="0.2">
      <c r="A18" s="19">
        <v>5</v>
      </c>
      <c r="B18" s="10">
        <f>B17-C18</f>
        <v>6</v>
      </c>
      <c r="C18" s="17">
        <f>COUNTIF(G$26:G$111,"Finished in Sprint 4")</f>
        <v>3</v>
      </c>
      <c r="D18" s="17"/>
      <c r="E18" s="18"/>
      <c r="F18" s="20"/>
      <c r="G18" s="10"/>
      <c r="H18" s="10"/>
      <c r="I18" s="10"/>
      <c r="J18" s="10"/>
    </row>
    <row r="19" spans="1:11" s="9" customFormat="1" x14ac:dyDescent="0.2">
      <c r="A19" s="19"/>
      <c r="B19" s="10"/>
      <c r="C19" s="21"/>
      <c r="D19" s="18"/>
      <c r="E19" s="18"/>
      <c r="F19" s="20"/>
      <c r="G19" s="10"/>
      <c r="H19" s="10"/>
      <c r="I19" s="10"/>
      <c r="J19" s="10"/>
    </row>
    <row r="20" spans="1:11" s="9" customFormat="1" x14ac:dyDescent="0.2">
      <c r="A20" s="19"/>
      <c r="B20" s="10"/>
      <c r="C20" s="18"/>
      <c r="D20" s="18"/>
      <c r="E20" s="18"/>
      <c r="F20" s="20"/>
      <c r="G20" s="10"/>
      <c r="H20" s="10"/>
      <c r="I20" s="10"/>
      <c r="J20" s="10"/>
    </row>
    <row r="21" spans="1:11" s="9" customFormat="1" x14ac:dyDescent="0.2">
      <c r="A21" s="22" t="s">
        <v>21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1" s="9" customFormat="1" x14ac:dyDescent="0.2">
      <c r="A22" s="23" t="s">
        <v>22</v>
      </c>
      <c r="B22" s="10"/>
      <c r="C22" s="10"/>
      <c r="D22" s="10"/>
      <c r="E22" s="10"/>
      <c r="F22" s="10"/>
      <c r="G22" s="10"/>
      <c r="H22" s="24" t="s">
        <v>23</v>
      </c>
      <c r="I22" s="10"/>
      <c r="J22" s="10"/>
    </row>
    <row r="23" spans="1:11" s="9" customFormat="1" x14ac:dyDescent="0.2">
      <c r="A23" s="22"/>
      <c r="B23" s="10"/>
      <c r="C23" s="10"/>
      <c r="D23" s="10"/>
      <c r="E23" s="10"/>
      <c r="F23" s="10"/>
      <c r="G23" s="10"/>
      <c r="H23" s="10" t="s">
        <v>24</v>
      </c>
      <c r="I23" s="10"/>
      <c r="J23" s="10"/>
    </row>
    <row r="24" spans="1:11" s="27" customFormat="1" x14ac:dyDescent="0.2">
      <c r="A24" s="25"/>
      <c r="B24" s="25"/>
      <c r="C24" s="25"/>
      <c r="D24" s="25"/>
      <c r="E24" s="25"/>
      <c r="F24" s="26"/>
      <c r="G24" s="15"/>
      <c r="H24" s="1" t="s">
        <v>25</v>
      </c>
      <c r="I24" s="1"/>
      <c r="J24" s="1"/>
    </row>
    <row r="25" spans="1:11" x14ac:dyDescent="0.2">
      <c r="A25" s="28" t="s">
        <v>26</v>
      </c>
      <c r="B25" s="28" t="s">
        <v>27</v>
      </c>
      <c r="C25" s="28" t="s">
        <v>9</v>
      </c>
      <c r="D25" s="28" t="s">
        <v>28</v>
      </c>
      <c r="E25" s="28" t="s">
        <v>29</v>
      </c>
      <c r="F25" s="29" t="s">
        <v>30</v>
      </c>
      <c r="G25" s="29" t="s">
        <v>31</v>
      </c>
      <c r="H25" s="28" t="s">
        <v>32</v>
      </c>
      <c r="I25" s="28" t="s">
        <v>33</v>
      </c>
      <c r="J25" s="28" t="s">
        <v>34</v>
      </c>
      <c r="K25" s="28" t="s">
        <v>35</v>
      </c>
    </row>
    <row r="26" spans="1:11" ht="25.5" x14ac:dyDescent="0.2">
      <c r="A26" s="30" t="s">
        <v>36</v>
      </c>
      <c r="B26" s="31">
        <v>1</v>
      </c>
      <c r="C26" s="31">
        <v>1</v>
      </c>
      <c r="D26" s="31"/>
      <c r="E26" s="31">
        <v>13</v>
      </c>
      <c r="F26" s="32">
        <v>1</v>
      </c>
      <c r="G26" s="33" t="s">
        <v>37</v>
      </c>
      <c r="H26" s="34" t="s">
        <v>38</v>
      </c>
      <c r="I26" s="35" t="s">
        <v>39</v>
      </c>
      <c r="J26" s="35" t="s">
        <v>40</v>
      </c>
      <c r="K26" s="35" t="s">
        <v>41</v>
      </c>
    </row>
    <row r="27" spans="1:11" x14ac:dyDescent="0.2">
      <c r="A27" s="30" t="s">
        <v>42</v>
      </c>
      <c r="B27" s="31">
        <f t="shared" ref="B27:B52" si="0">B26+1</f>
        <v>2</v>
      </c>
      <c r="C27" s="31">
        <v>1</v>
      </c>
      <c r="D27" s="31"/>
      <c r="E27" s="31">
        <v>8</v>
      </c>
      <c r="F27" s="32">
        <v>1</v>
      </c>
      <c r="G27" s="33" t="s">
        <v>37</v>
      </c>
      <c r="H27" s="34" t="s">
        <v>38</v>
      </c>
      <c r="I27" s="35" t="s">
        <v>43</v>
      </c>
      <c r="J27" s="35" t="s">
        <v>44</v>
      </c>
      <c r="K27" s="35" t="s">
        <v>45</v>
      </c>
    </row>
    <row r="28" spans="1:11" x14ac:dyDescent="0.2">
      <c r="A28" s="30" t="s">
        <v>46</v>
      </c>
      <c r="B28" s="31">
        <f t="shared" si="0"/>
        <v>3</v>
      </c>
      <c r="C28" s="31">
        <v>1</v>
      </c>
      <c r="D28" s="31"/>
      <c r="E28" s="31">
        <v>3</v>
      </c>
      <c r="F28" s="32">
        <v>1</v>
      </c>
      <c r="G28" s="33" t="s">
        <v>37</v>
      </c>
      <c r="H28" s="34" t="s">
        <v>38</v>
      </c>
      <c r="I28" s="35" t="s">
        <v>47</v>
      </c>
      <c r="J28" s="35" t="s">
        <v>48</v>
      </c>
      <c r="K28" s="35" t="s">
        <v>49</v>
      </c>
    </row>
    <row r="29" spans="1:11" x14ac:dyDescent="0.2">
      <c r="A29" s="30" t="s">
        <v>50</v>
      </c>
      <c r="B29" s="31">
        <f t="shared" si="0"/>
        <v>4</v>
      </c>
      <c r="C29" s="31">
        <v>1</v>
      </c>
      <c r="D29" s="31"/>
      <c r="E29" s="31">
        <v>5</v>
      </c>
      <c r="F29" s="32">
        <v>1</v>
      </c>
      <c r="G29" s="33" t="s">
        <v>37</v>
      </c>
      <c r="H29" s="34" t="s">
        <v>38</v>
      </c>
      <c r="I29" s="35" t="s">
        <v>51</v>
      </c>
      <c r="J29" s="35" t="s">
        <v>52</v>
      </c>
      <c r="K29" s="35" t="s">
        <v>53</v>
      </c>
    </row>
    <row r="30" spans="1:11" x14ac:dyDescent="0.2">
      <c r="A30" s="30" t="s">
        <v>54</v>
      </c>
      <c r="B30" s="31">
        <f t="shared" si="0"/>
        <v>5</v>
      </c>
      <c r="C30" s="31">
        <v>1</v>
      </c>
      <c r="D30" s="31">
        <v>25</v>
      </c>
      <c r="E30" s="31">
        <v>13</v>
      </c>
      <c r="F30" s="32">
        <v>1</v>
      </c>
      <c r="G30" s="33" t="s">
        <v>55</v>
      </c>
      <c r="H30" s="34" t="s">
        <v>38</v>
      </c>
      <c r="I30" s="35" t="s">
        <v>56</v>
      </c>
      <c r="J30" s="35" t="s">
        <v>57</v>
      </c>
      <c r="K30" s="35" t="s">
        <v>58</v>
      </c>
    </row>
    <row r="31" spans="1:11" x14ac:dyDescent="0.2">
      <c r="A31" s="36" t="s">
        <v>59</v>
      </c>
      <c r="B31" s="37">
        <f t="shared" si="0"/>
        <v>6</v>
      </c>
      <c r="C31" s="37">
        <v>2</v>
      </c>
      <c r="D31" s="38"/>
      <c r="E31" s="38">
        <v>13</v>
      </c>
      <c r="F31" s="32">
        <v>2</v>
      </c>
      <c r="G31" s="33" t="s">
        <v>60</v>
      </c>
      <c r="H31" s="34" t="s">
        <v>61</v>
      </c>
      <c r="I31" s="39" t="s">
        <v>62</v>
      </c>
      <c r="J31" s="40" t="s">
        <v>63</v>
      </c>
      <c r="K31" s="40" t="s">
        <v>64</v>
      </c>
    </row>
    <row r="32" spans="1:11" x14ac:dyDescent="0.2">
      <c r="A32" s="36" t="s">
        <v>65</v>
      </c>
      <c r="B32" s="37">
        <f t="shared" si="0"/>
        <v>7</v>
      </c>
      <c r="C32" s="37">
        <v>2</v>
      </c>
      <c r="D32" s="38"/>
      <c r="E32" s="38">
        <v>8</v>
      </c>
      <c r="F32" s="32">
        <v>2</v>
      </c>
      <c r="G32" s="33" t="s">
        <v>60</v>
      </c>
      <c r="H32" s="34" t="s">
        <v>38</v>
      </c>
      <c r="I32" s="40" t="s">
        <v>66</v>
      </c>
      <c r="J32" s="40" t="s">
        <v>67</v>
      </c>
      <c r="K32" s="39" t="s">
        <v>68</v>
      </c>
    </row>
    <row r="33" spans="1:11" x14ac:dyDescent="0.2">
      <c r="A33" s="36" t="s">
        <v>69</v>
      </c>
      <c r="B33" s="37">
        <f t="shared" si="0"/>
        <v>8</v>
      </c>
      <c r="C33" s="37">
        <v>2</v>
      </c>
      <c r="D33" s="38"/>
      <c r="E33" s="38">
        <v>5</v>
      </c>
      <c r="F33" s="32">
        <v>2</v>
      </c>
      <c r="G33" s="33" t="s">
        <v>60</v>
      </c>
      <c r="H33" s="34" t="s">
        <v>70</v>
      </c>
      <c r="I33" s="39" t="s">
        <v>71</v>
      </c>
      <c r="J33" s="39" t="s">
        <v>72</v>
      </c>
      <c r="K33" s="40" t="s">
        <v>73</v>
      </c>
    </row>
    <row r="34" spans="1:11" s="41" customFormat="1" x14ac:dyDescent="0.2">
      <c r="A34" s="36" t="s">
        <v>74</v>
      </c>
      <c r="B34" s="37">
        <f t="shared" si="0"/>
        <v>9</v>
      </c>
      <c r="C34" s="37">
        <v>2</v>
      </c>
      <c r="D34" s="38"/>
      <c r="E34" s="38">
        <v>5</v>
      </c>
      <c r="F34" s="32">
        <v>2</v>
      </c>
      <c r="G34" s="33" t="s">
        <v>60</v>
      </c>
      <c r="H34" s="34" t="s">
        <v>38</v>
      </c>
      <c r="I34" s="40" t="s">
        <v>75</v>
      </c>
      <c r="J34" s="40" t="s">
        <v>67</v>
      </c>
      <c r="K34" s="39" t="s">
        <v>68</v>
      </c>
    </row>
    <row r="35" spans="1:11" s="41" customFormat="1" x14ac:dyDescent="0.2">
      <c r="A35" s="36" t="s">
        <v>76</v>
      </c>
      <c r="B35" s="37">
        <f t="shared" si="0"/>
        <v>10</v>
      </c>
      <c r="C35" s="37">
        <v>2</v>
      </c>
      <c r="D35" s="38"/>
      <c r="E35" s="38">
        <v>8</v>
      </c>
      <c r="F35" s="32">
        <v>2</v>
      </c>
      <c r="G35" s="33" t="s">
        <v>60</v>
      </c>
      <c r="H35" s="34" t="s">
        <v>38</v>
      </c>
      <c r="I35" s="40" t="s">
        <v>77</v>
      </c>
      <c r="J35" s="40" t="s">
        <v>67</v>
      </c>
      <c r="K35" s="40" t="s">
        <v>78</v>
      </c>
    </row>
    <row r="36" spans="1:11" s="41" customFormat="1" x14ac:dyDescent="0.2">
      <c r="A36" s="36" t="s">
        <v>79</v>
      </c>
      <c r="B36" s="37">
        <f t="shared" si="0"/>
        <v>11</v>
      </c>
      <c r="C36" s="37">
        <v>2</v>
      </c>
      <c r="D36" s="38"/>
      <c r="E36" s="38">
        <v>2</v>
      </c>
      <c r="F36" s="32">
        <v>2</v>
      </c>
      <c r="G36" s="33" t="s">
        <v>60</v>
      </c>
      <c r="H36" s="34" t="s">
        <v>38</v>
      </c>
      <c r="I36" s="40" t="s">
        <v>80</v>
      </c>
      <c r="J36" s="40" t="s">
        <v>81</v>
      </c>
      <c r="K36" s="40" t="s">
        <v>82</v>
      </c>
    </row>
    <row r="37" spans="1:11" s="41" customFormat="1" x14ac:dyDescent="0.2">
      <c r="A37" s="30" t="s">
        <v>83</v>
      </c>
      <c r="B37" s="31">
        <f t="shared" si="0"/>
        <v>12</v>
      </c>
      <c r="C37" s="31">
        <v>3</v>
      </c>
      <c r="D37" s="31"/>
      <c r="E37" s="31">
        <v>13</v>
      </c>
      <c r="F37" s="42">
        <v>3</v>
      </c>
      <c r="G37" s="33" t="s">
        <v>84</v>
      </c>
      <c r="H37" s="34" t="s">
        <v>61</v>
      </c>
      <c r="I37" s="27" t="s">
        <v>85</v>
      </c>
      <c r="J37" s="35" t="s">
        <v>86</v>
      </c>
      <c r="K37" s="35" t="s">
        <v>87</v>
      </c>
    </row>
    <row r="38" spans="1:11" s="41" customFormat="1" x14ac:dyDescent="0.2">
      <c r="A38" s="30" t="s">
        <v>88</v>
      </c>
      <c r="B38" s="31">
        <f t="shared" si="0"/>
        <v>13</v>
      </c>
      <c r="C38" s="31">
        <v>3</v>
      </c>
      <c r="D38" s="31"/>
      <c r="E38" s="31">
        <v>8</v>
      </c>
      <c r="F38" s="42">
        <v>3</v>
      </c>
      <c r="G38" s="33" t="s">
        <v>84</v>
      </c>
      <c r="H38" s="34" t="s">
        <v>61</v>
      </c>
      <c r="I38" s="35" t="s">
        <v>89</v>
      </c>
      <c r="J38" s="35" t="s">
        <v>86</v>
      </c>
      <c r="K38" s="35" t="s">
        <v>90</v>
      </c>
    </row>
    <row r="39" spans="1:11" s="41" customFormat="1" x14ac:dyDescent="0.2">
      <c r="A39" s="30" t="s">
        <v>91</v>
      </c>
      <c r="B39" s="31">
        <f t="shared" si="0"/>
        <v>14</v>
      </c>
      <c r="C39" s="31">
        <v>3</v>
      </c>
      <c r="D39" s="31"/>
      <c r="E39" s="31">
        <v>8</v>
      </c>
      <c r="F39" s="42">
        <v>3</v>
      </c>
      <c r="G39" s="33" t="s">
        <v>84</v>
      </c>
      <c r="H39" s="34" t="s">
        <v>38</v>
      </c>
      <c r="I39" s="35" t="s">
        <v>92</v>
      </c>
      <c r="J39" s="35" t="s">
        <v>93</v>
      </c>
      <c r="K39" s="35" t="s">
        <v>94</v>
      </c>
    </row>
    <row r="40" spans="1:11" s="41" customFormat="1" x14ac:dyDescent="0.2">
      <c r="A40" s="30" t="s">
        <v>95</v>
      </c>
      <c r="B40" s="31">
        <f t="shared" si="0"/>
        <v>15</v>
      </c>
      <c r="C40" s="31">
        <v>3</v>
      </c>
      <c r="D40" s="31"/>
      <c r="E40" s="31">
        <v>5</v>
      </c>
      <c r="F40" s="42">
        <v>3</v>
      </c>
      <c r="G40" s="33" t="s">
        <v>84</v>
      </c>
      <c r="H40" s="34" t="s">
        <v>61</v>
      </c>
      <c r="I40" s="35" t="s">
        <v>96</v>
      </c>
      <c r="J40" s="35" t="s">
        <v>97</v>
      </c>
      <c r="K40" s="35" t="s">
        <v>98</v>
      </c>
    </row>
    <row r="41" spans="1:11" s="41" customFormat="1" x14ac:dyDescent="0.2">
      <c r="A41" s="30" t="s">
        <v>99</v>
      </c>
      <c r="B41" s="31">
        <f t="shared" si="0"/>
        <v>16</v>
      </c>
      <c r="C41" s="31">
        <v>3</v>
      </c>
      <c r="D41" s="31"/>
      <c r="E41" s="31">
        <v>1</v>
      </c>
      <c r="F41" s="42">
        <v>3</v>
      </c>
      <c r="G41" s="33" t="s">
        <v>84</v>
      </c>
      <c r="H41" s="34" t="s">
        <v>38</v>
      </c>
      <c r="I41" s="35" t="s">
        <v>100</v>
      </c>
      <c r="J41" s="35" t="s">
        <v>101</v>
      </c>
      <c r="K41" s="35" t="s">
        <v>102</v>
      </c>
    </row>
    <row r="42" spans="1:11" x14ac:dyDescent="0.2">
      <c r="A42" s="36" t="s">
        <v>103</v>
      </c>
      <c r="B42" s="37">
        <f t="shared" si="0"/>
        <v>17</v>
      </c>
      <c r="C42" s="37">
        <v>4</v>
      </c>
      <c r="D42" s="38"/>
      <c r="E42" s="38">
        <v>21</v>
      </c>
      <c r="F42" s="42">
        <v>4</v>
      </c>
      <c r="G42" s="33" t="s">
        <v>191</v>
      </c>
      <c r="H42" s="40"/>
      <c r="I42" s="40"/>
      <c r="J42" s="40"/>
      <c r="K42" s="40"/>
    </row>
    <row r="43" spans="1:11" s="41" customFormat="1" x14ac:dyDescent="0.2">
      <c r="A43" s="36" t="s">
        <v>104</v>
      </c>
      <c r="B43" s="43">
        <f t="shared" si="0"/>
        <v>18</v>
      </c>
      <c r="C43" s="37">
        <v>4</v>
      </c>
      <c r="D43" s="38"/>
      <c r="E43" s="38">
        <v>8</v>
      </c>
      <c r="F43" s="42">
        <v>4</v>
      </c>
      <c r="G43" s="33" t="s">
        <v>191</v>
      </c>
      <c r="H43" s="40"/>
      <c r="I43" s="40"/>
      <c r="J43" s="40"/>
      <c r="K43" s="40"/>
    </row>
    <row r="44" spans="1:11" s="41" customFormat="1" x14ac:dyDescent="0.2">
      <c r="A44" s="36" t="s">
        <v>105</v>
      </c>
      <c r="B44" s="43">
        <f t="shared" si="0"/>
        <v>19</v>
      </c>
      <c r="C44" s="37">
        <v>4</v>
      </c>
      <c r="D44" s="38"/>
      <c r="E44" s="38">
        <v>5</v>
      </c>
      <c r="F44" s="42">
        <v>4</v>
      </c>
      <c r="G44" s="33" t="s">
        <v>191</v>
      </c>
      <c r="H44" s="40"/>
      <c r="I44" s="40"/>
      <c r="J44" s="40"/>
      <c r="K44" s="40"/>
    </row>
    <row r="45" spans="1:11" s="41" customFormat="1" x14ac:dyDescent="0.2">
      <c r="A45" s="36"/>
      <c r="B45" s="43">
        <f t="shared" si="0"/>
        <v>20</v>
      </c>
      <c r="C45" s="37"/>
      <c r="D45" s="38"/>
      <c r="E45" s="38"/>
      <c r="F45" s="42"/>
      <c r="G45" s="42"/>
      <c r="H45" s="40"/>
      <c r="I45" s="40"/>
      <c r="J45" s="40"/>
      <c r="K45" s="40"/>
    </row>
    <row r="46" spans="1:11" s="41" customFormat="1" x14ac:dyDescent="0.2">
      <c r="A46" s="36"/>
      <c r="B46" s="43">
        <f t="shared" si="0"/>
        <v>21</v>
      </c>
      <c r="C46" s="37"/>
      <c r="D46" s="38"/>
      <c r="E46" s="38"/>
      <c r="F46" s="42"/>
      <c r="G46" s="42"/>
      <c r="H46" s="40"/>
      <c r="I46" s="40"/>
      <c r="J46" s="40"/>
      <c r="K46" s="40"/>
    </row>
    <row r="47" spans="1:11" s="41" customFormat="1" x14ac:dyDescent="0.2">
      <c r="A47" s="36"/>
      <c r="B47" s="43">
        <f t="shared" si="0"/>
        <v>22</v>
      </c>
      <c r="C47" s="37"/>
      <c r="D47" s="38"/>
      <c r="E47" s="38"/>
      <c r="F47" s="42"/>
      <c r="G47" s="42"/>
      <c r="H47" s="40"/>
      <c r="I47" s="40"/>
      <c r="J47" s="40"/>
      <c r="K47" s="40"/>
    </row>
    <row r="48" spans="1:11" s="47" customFormat="1" x14ac:dyDescent="0.2">
      <c r="A48" s="44" t="s">
        <v>106</v>
      </c>
      <c r="B48" s="31">
        <f t="shared" si="0"/>
        <v>23</v>
      </c>
      <c r="C48" s="45">
        <v>5</v>
      </c>
      <c r="D48" s="45"/>
      <c r="E48" s="45"/>
      <c r="F48" s="42"/>
      <c r="G48" s="42"/>
      <c r="H48" s="34"/>
      <c r="I48" s="46"/>
      <c r="J48" s="46"/>
      <c r="K48" s="46"/>
    </row>
    <row r="49" spans="1:13" s="41" customFormat="1" x14ac:dyDescent="0.2">
      <c r="A49" s="30" t="s">
        <v>107</v>
      </c>
      <c r="B49" s="31">
        <f t="shared" si="0"/>
        <v>24</v>
      </c>
      <c r="C49" s="31">
        <v>5</v>
      </c>
      <c r="D49" s="31"/>
      <c r="E49" s="31">
        <v>21</v>
      </c>
      <c r="F49" s="42"/>
      <c r="G49" s="42"/>
      <c r="H49" s="34"/>
      <c r="I49" s="35"/>
      <c r="J49" s="35"/>
      <c r="K49" s="35"/>
    </row>
    <row r="50" spans="1:13" s="41" customFormat="1" x14ac:dyDescent="0.2">
      <c r="A50" s="30" t="s">
        <v>108</v>
      </c>
      <c r="B50" s="31">
        <f t="shared" si="0"/>
        <v>25</v>
      </c>
      <c r="C50" s="31">
        <v>5</v>
      </c>
      <c r="D50" s="31"/>
      <c r="E50" s="31">
        <v>5</v>
      </c>
      <c r="F50" s="42"/>
      <c r="G50" s="42"/>
      <c r="H50" s="34"/>
      <c r="I50" s="35"/>
      <c r="J50" s="35"/>
      <c r="K50" s="35"/>
    </row>
    <row r="51" spans="1:13" s="41" customFormat="1" x14ac:dyDescent="0.2">
      <c r="A51" s="30" t="s">
        <v>109</v>
      </c>
      <c r="B51" s="31">
        <f t="shared" si="0"/>
        <v>26</v>
      </c>
      <c r="C51" s="31">
        <v>5</v>
      </c>
      <c r="D51" s="31"/>
      <c r="E51" s="31">
        <v>8</v>
      </c>
      <c r="F51" s="42"/>
      <c r="G51" s="42"/>
      <c r="H51" s="34"/>
      <c r="I51" s="46"/>
      <c r="J51" s="46"/>
      <c r="K51" s="46"/>
      <c r="L51" s="47"/>
      <c r="M51" s="47"/>
    </row>
    <row r="52" spans="1:13" s="41" customFormat="1" x14ac:dyDescent="0.2">
      <c r="A52" s="44" t="s">
        <v>110</v>
      </c>
      <c r="B52" s="31">
        <f t="shared" si="0"/>
        <v>27</v>
      </c>
      <c r="C52" s="45">
        <v>5</v>
      </c>
      <c r="D52" s="45"/>
      <c r="E52" s="45">
        <v>8</v>
      </c>
      <c r="F52" s="42"/>
      <c r="G52" s="42"/>
      <c r="H52" s="34"/>
      <c r="I52" s="46"/>
      <c r="J52" s="46"/>
      <c r="K52" s="46"/>
      <c r="L52" s="47"/>
      <c r="M52" s="47"/>
    </row>
    <row r="53" spans="1:13" s="41" customFormat="1" x14ac:dyDescent="0.2">
      <c r="A53" s="44"/>
      <c r="B53" s="45"/>
      <c r="C53" s="45"/>
      <c r="D53" s="45"/>
      <c r="E53" s="45"/>
      <c r="F53" s="42"/>
      <c r="G53" s="42"/>
      <c r="H53" s="34"/>
      <c r="I53" s="46"/>
      <c r="J53" s="46"/>
      <c r="K53" s="46"/>
      <c r="L53" s="47"/>
      <c r="M53" s="47"/>
    </row>
    <row r="54" spans="1:13" s="28" customFormat="1" ht="15.75" x14ac:dyDescent="0.2">
      <c r="A54" s="48"/>
      <c r="B54" s="49"/>
      <c r="C54" s="49"/>
      <c r="D54" s="49"/>
      <c r="E54" s="49"/>
      <c r="F54" s="49"/>
      <c r="G54" s="49"/>
      <c r="H54" s="50"/>
      <c r="I54" s="51" t="s">
        <v>111</v>
      </c>
      <c r="J54" s="52"/>
      <c r="K54" s="52"/>
    </row>
    <row r="55" spans="1:13" s="41" customFormat="1" x14ac:dyDescent="0.2">
      <c r="A55" s="30"/>
      <c r="B55" s="31"/>
      <c r="C55" s="31"/>
      <c r="D55" s="31"/>
      <c r="E55" s="31"/>
      <c r="F55" s="42"/>
      <c r="G55" s="42"/>
      <c r="H55" s="34"/>
      <c r="I55" s="35"/>
      <c r="J55" s="35"/>
      <c r="K55" s="35"/>
    </row>
    <row r="56" spans="1:13" x14ac:dyDescent="0.2">
      <c r="A56" s="53"/>
      <c r="B56" s="31"/>
      <c r="C56" s="31"/>
      <c r="D56" s="31"/>
      <c r="E56" s="31"/>
      <c r="F56" s="42"/>
      <c r="G56" s="42"/>
      <c r="H56" s="34"/>
      <c r="I56" s="35"/>
      <c r="J56" s="35"/>
      <c r="K56" s="35"/>
    </row>
    <row r="57" spans="1:13" x14ac:dyDescent="0.2">
      <c r="A57" s="53"/>
      <c r="B57" s="31"/>
      <c r="C57" s="31"/>
      <c r="D57" s="31"/>
      <c r="E57" s="31"/>
      <c r="F57" s="42"/>
      <c r="G57" s="42"/>
      <c r="H57" s="34"/>
      <c r="I57" s="35"/>
      <c r="J57" s="35"/>
      <c r="K57" s="35"/>
    </row>
    <row r="58" spans="1:13" x14ac:dyDescent="0.2">
      <c r="A58" s="53"/>
      <c r="B58" s="31"/>
      <c r="C58" s="31"/>
      <c r="D58" s="31"/>
      <c r="E58" s="31"/>
      <c r="F58" s="42"/>
      <c r="G58" s="42"/>
      <c r="H58" s="34"/>
      <c r="I58" s="35"/>
      <c r="J58" s="35"/>
      <c r="K58" s="35"/>
    </row>
    <row r="59" spans="1:13" x14ac:dyDescent="0.2">
      <c r="A59" s="53"/>
      <c r="B59" s="31"/>
      <c r="C59" s="31"/>
      <c r="D59" s="31"/>
      <c r="E59" s="31"/>
      <c r="F59" s="42"/>
      <c r="G59" s="42"/>
      <c r="H59" s="34"/>
      <c r="I59" s="35"/>
      <c r="J59" s="35"/>
      <c r="K59" s="35"/>
    </row>
    <row r="60" spans="1:13" x14ac:dyDescent="0.2">
      <c r="A60" s="53"/>
      <c r="B60" s="31"/>
      <c r="C60" s="31"/>
      <c r="D60" s="31"/>
      <c r="E60" s="31"/>
      <c r="F60" s="42"/>
      <c r="G60" s="42"/>
      <c r="H60" s="34"/>
      <c r="I60" s="35"/>
      <c r="J60" s="35"/>
      <c r="K60" s="35"/>
    </row>
    <row r="61" spans="1:13" x14ac:dyDescent="0.2">
      <c r="A61" s="53"/>
      <c r="B61" s="31"/>
      <c r="C61" s="31"/>
      <c r="D61" s="31"/>
      <c r="E61" s="31"/>
      <c r="F61" s="42"/>
      <c r="G61" s="42"/>
      <c r="H61" s="34"/>
      <c r="I61" s="35"/>
      <c r="J61" s="35"/>
      <c r="K61" s="35"/>
    </row>
    <row r="62" spans="1:13" x14ac:dyDescent="0.2">
      <c r="A62" s="53"/>
      <c r="B62" s="31"/>
      <c r="C62" s="31"/>
      <c r="D62" s="31"/>
      <c r="E62" s="31"/>
      <c r="F62" s="42"/>
      <c r="G62" s="42"/>
      <c r="H62" s="34"/>
      <c r="I62" s="35"/>
      <c r="J62" s="35"/>
      <c r="K62" s="35"/>
    </row>
    <row r="63" spans="1:13" x14ac:dyDescent="0.2">
      <c r="A63" s="53"/>
      <c r="B63" s="31"/>
      <c r="C63" s="31"/>
      <c r="D63" s="31"/>
      <c r="E63" s="31"/>
      <c r="F63" s="42"/>
      <c r="G63" s="42"/>
      <c r="H63" s="34"/>
      <c r="I63" s="35"/>
      <c r="J63" s="35"/>
      <c r="K63" s="35"/>
    </row>
    <row r="64" spans="1:13" x14ac:dyDescent="0.2">
      <c r="A64" s="53"/>
      <c r="B64" s="31"/>
      <c r="C64" s="31"/>
      <c r="D64" s="31"/>
      <c r="E64" s="31"/>
      <c r="F64" s="42"/>
      <c r="G64" s="42"/>
      <c r="H64" s="34"/>
      <c r="I64" s="35"/>
      <c r="J64" s="35"/>
      <c r="K64" s="35"/>
    </row>
    <row r="65" spans="1:11" x14ac:dyDescent="0.2">
      <c r="A65" s="53"/>
      <c r="B65" s="31"/>
      <c r="C65" s="31"/>
      <c r="D65" s="31"/>
      <c r="E65" s="31"/>
      <c r="F65" s="42"/>
      <c r="G65" s="42"/>
      <c r="H65" s="34"/>
      <c r="I65" s="35"/>
      <c r="J65" s="35"/>
      <c r="K65" s="35"/>
    </row>
    <row r="66" spans="1:11" x14ac:dyDescent="0.2">
      <c r="A66" s="53"/>
      <c r="B66" s="31"/>
      <c r="C66" s="31"/>
      <c r="D66" s="31"/>
      <c r="E66" s="31"/>
      <c r="F66" s="42"/>
      <c r="G66" s="42"/>
      <c r="H66" s="34"/>
      <c r="I66" s="30"/>
      <c r="J66" s="54"/>
      <c r="K66" s="54"/>
    </row>
    <row r="67" spans="1:11" x14ac:dyDescent="0.2">
      <c r="A67" s="53"/>
      <c r="B67" s="31"/>
      <c r="C67" s="31"/>
      <c r="D67" s="31"/>
      <c r="E67" s="31"/>
      <c r="F67" s="42"/>
      <c r="G67" s="42"/>
      <c r="H67" s="34"/>
      <c r="I67" s="30"/>
      <c r="J67" s="54"/>
      <c r="K67" s="54"/>
    </row>
    <row r="68" spans="1:11" x14ac:dyDescent="0.2">
      <c r="A68" s="53"/>
      <c r="B68" s="31"/>
      <c r="C68" s="31"/>
      <c r="D68" s="31"/>
      <c r="E68" s="31"/>
      <c r="F68" s="42"/>
      <c r="G68" s="42"/>
      <c r="H68" s="34"/>
      <c r="I68" s="30"/>
      <c r="J68" s="54"/>
      <c r="K68" s="54"/>
    </row>
    <row r="69" spans="1:11" x14ac:dyDescent="0.2">
      <c r="A69" s="53"/>
      <c r="B69" s="31"/>
      <c r="C69" s="31"/>
      <c r="D69" s="31"/>
      <c r="E69" s="31"/>
      <c r="F69" s="42"/>
      <c r="G69" s="42"/>
      <c r="H69" s="34"/>
      <c r="I69" s="30"/>
      <c r="J69" s="54"/>
      <c r="K69" s="54"/>
    </row>
    <row r="70" spans="1:11" x14ac:dyDescent="0.2">
      <c r="A70" s="53"/>
      <c r="B70" s="31"/>
      <c r="C70" s="31"/>
      <c r="D70" s="31"/>
      <c r="E70" s="31"/>
      <c r="F70" s="42"/>
      <c r="G70" s="42"/>
      <c r="H70" s="34"/>
      <c r="I70" s="30"/>
      <c r="J70" s="35"/>
      <c r="K70" s="54"/>
    </row>
    <row r="71" spans="1:11" x14ac:dyDescent="0.2">
      <c r="A71" s="53"/>
      <c r="B71" s="31"/>
      <c r="C71" s="31"/>
      <c r="D71" s="31"/>
      <c r="E71" s="31"/>
      <c r="F71" s="42"/>
      <c r="G71" s="42"/>
      <c r="H71" s="34"/>
      <c r="I71" s="30"/>
      <c r="J71" s="54"/>
      <c r="K71" s="54"/>
    </row>
    <row r="72" spans="1:11" x14ac:dyDescent="0.2">
      <c r="A72" s="53"/>
      <c r="B72" s="31"/>
      <c r="C72" s="31"/>
      <c r="D72" s="31"/>
      <c r="E72" s="31"/>
      <c r="F72" s="42"/>
      <c r="G72" s="42"/>
      <c r="H72" s="34"/>
      <c r="I72" s="30"/>
      <c r="J72" s="54"/>
      <c r="K72" s="54"/>
    </row>
    <row r="73" spans="1:11" x14ac:dyDescent="0.2">
      <c r="A73" s="53"/>
      <c r="B73" s="31"/>
      <c r="C73" s="31"/>
      <c r="D73" s="31"/>
      <c r="E73" s="31"/>
      <c r="F73" s="42"/>
      <c r="G73" s="42"/>
      <c r="H73" s="34"/>
      <c r="I73" s="30"/>
      <c r="J73" s="54"/>
      <c r="K73" s="54"/>
    </row>
    <row r="74" spans="1:11" x14ac:dyDescent="0.2">
      <c r="A74" s="53"/>
      <c r="B74" s="31"/>
      <c r="C74" s="31"/>
      <c r="D74" s="31"/>
      <c r="E74" s="31"/>
      <c r="F74" s="42"/>
      <c r="G74" s="42"/>
      <c r="H74" s="34"/>
      <c r="I74" s="30"/>
      <c r="J74" s="54"/>
      <c r="K74" s="54"/>
    </row>
    <row r="75" spans="1:11" x14ac:dyDescent="0.2">
      <c r="A75" s="53"/>
      <c r="B75" s="31"/>
      <c r="C75" s="31"/>
      <c r="D75" s="31"/>
      <c r="E75" s="31"/>
      <c r="F75" s="42"/>
      <c r="G75" s="42"/>
      <c r="H75" s="34"/>
      <c r="I75" s="30"/>
      <c r="J75" s="54"/>
      <c r="K75" s="54"/>
    </row>
    <row r="76" spans="1:11" x14ac:dyDescent="0.2">
      <c r="A76" s="53"/>
      <c r="B76" s="31"/>
      <c r="C76" s="31"/>
      <c r="D76" s="31"/>
      <c r="E76" s="31"/>
      <c r="F76" s="42"/>
      <c r="G76" s="42"/>
      <c r="H76" s="34"/>
      <c r="I76" s="30"/>
      <c r="J76" s="54"/>
      <c r="K76" s="54"/>
    </row>
    <row r="77" spans="1:11" x14ac:dyDescent="0.2">
      <c r="A77" s="53"/>
      <c r="B77" s="31"/>
      <c r="C77" s="31"/>
      <c r="D77" s="31"/>
      <c r="E77" s="31"/>
      <c r="F77" s="42"/>
      <c r="G77" s="42"/>
      <c r="H77" s="34"/>
      <c r="I77" s="30"/>
      <c r="J77" s="54"/>
      <c r="K77" s="54"/>
    </row>
    <row r="78" spans="1:11" x14ac:dyDescent="0.2">
      <c r="A78" s="53"/>
      <c r="B78" s="31"/>
      <c r="C78" s="31"/>
      <c r="D78" s="31"/>
      <c r="E78" s="31"/>
      <c r="F78" s="42"/>
      <c r="G78" s="42"/>
      <c r="H78" s="34"/>
      <c r="I78" s="30"/>
      <c r="J78" s="54"/>
      <c r="K78" s="54"/>
    </row>
    <row r="79" spans="1:11" x14ac:dyDescent="0.2">
      <c r="A79" s="53"/>
      <c r="B79" s="31"/>
      <c r="C79" s="31"/>
      <c r="D79" s="31"/>
      <c r="E79" s="31"/>
      <c r="F79" s="42"/>
      <c r="G79" s="42"/>
      <c r="H79" s="34"/>
      <c r="I79" s="30"/>
      <c r="J79" s="54"/>
      <c r="K79" s="54"/>
    </row>
    <row r="80" spans="1:11" x14ac:dyDescent="0.2">
      <c r="A80" s="53"/>
      <c r="B80" s="31"/>
      <c r="C80" s="31"/>
      <c r="D80" s="31"/>
      <c r="E80" s="31"/>
      <c r="F80" s="42"/>
      <c r="G80" s="42"/>
      <c r="H80" s="34"/>
      <c r="I80" s="30"/>
      <c r="J80" s="54"/>
      <c r="K80" s="54"/>
    </row>
    <row r="81" spans="1:11" x14ac:dyDescent="0.2">
      <c r="A81" s="53"/>
      <c r="B81" s="31"/>
      <c r="C81" s="31"/>
      <c r="D81" s="31"/>
      <c r="E81" s="31"/>
      <c r="F81" s="42"/>
      <c r="G81" s="42"/>
      <c r="H81" s="34"/>
      <c r="I81" s="30"/>
      <c r="J81" s="54"/>
      <c r="K81" s="54"/>
    </row>
    <row r="82" spans="1:11" x14ac:dyDescent="0.2">
      <c r="A82" s="53"/>
      <c r="B82" s="31"/>
      <c r="C82" s="31"/>
      <c r="D82" s="31"/>
      <c r="E82" s="31"/>
      <c r="F82" s="42"/>
      <c r="G82" s="42"/>
      <c r="H82" s="34"/>
      <c r="I82" s="30"/>
      <c r="J82" s="54"/>
      <c r="K82" s="54"/>
    </row>
    <row r="83" spans="1:11" x14ac:dyDescent="0.2">
      <c r="A83" s="53"/>
      <c r="B83" s="31"/>
      <c r="C83" s="31"/>
      <c r="D83" s="31"/>
      <c r="E83" s="31"/>
      <c r="F83" s="42"/>
      <c r="G83" s="42"/>
      <c r="H83" s="34"/>
      <c r="I83" s="30"/>
      <c r="J83" s="54"/>
      <c r="K83" s="54"/>
    </row>
    <row r="84" spans="1:11" x14ac:dyDescent="0.2">
      <c r="A84" s="53"/>
      <c r="B84" s="31"/>
      <c r="C84" s="31"/>
      <c r="D84" s="31"/>
      <c r="E84" s="31"/>
      <c r="F84" s="42"/>
      <c r="G84" s="42"/>
      <c r="H84" s="34"/>
      <c r="I84" s="30"/>
      <c r="J84" s="54"/>
      <c r="K84" s="54"/>
    </row>
    <row r="85" spans="1:11" x14ac:dyDescent="0.2">
      <c r="A85" s="53"/>
      <c r="B85" s="31"/>
      <c r="C85" s="31"/>
      <c r="D85" s="31"/>
      <c r="E85" s="31"/>
      <c r="F85" s="42"/>
      <c r="G85" s="42"/>
      <c r="H85" s="34"/>
      <c r="I85" s="30"/>
      <c r="J85" s="54"/>
      <c r="K85" s="54"/>
    </row>
    <row r="86" spans="1:11" x14ac:dyDescent="0.2">
      <c r="A86" s="53"/>
      <c r="B86" s="31"/>
      <c r="C86" s="31"/>
      <c r="D86" s="31"/>
      <c r="E86" s="31"/>
      <c r="F86" s="42"/>
      <c r="G86" s="42"/>
      <c r="H86" s="34"/>
      <c r="I86" s="30"/>
      <c r="J86" s="54"/>
      <c r="K86" s="54"/>
    </row>
    <row r="87" spans="1:11" x14ac:dyDescent="0.2">
      <c r="A87" s="53"/>
      <c r="B87" s="31"/>
      <c r="C87" s="31"/>
      <c r="D87" s="31"/>
      <c r="E87" s="31"/>
      <c r="F87" s="42"/>
      <c r="G87" s="42"/>
      <c r="H87" s="34"/>
      <c r="I87" s="30"/>
      <c r="J87" s="54"/>
      <c r="K87" s="54"/>
    </row>
    <row r="88" spans="1:11" x14ac:dyDescent="0.2">
      <c r="A88" s="53"/>
      <c r="B88" s="31"/>
      <c r="C88" s="31"/>
      <c r="D88" s="31"/>
      <c r="E88" s="31"/>
      <c r="F88" s="42"/>
      <c r="G88" s="42"/>
      <c r="H88" s="34"/>
      <c r="I88" s="30"/>
      <c r="J88" s="54"/>
      <c r="K88" s="54"/>
    </row>
    <row r="89" spans="1:11" x14ac:dyDescent="0.2">
      <c r="A89" s="53"/>
      <c r="B89" s="31"/>
      <c r="C89" s="31"/>
      <c r="D89" s="31"/>
      <c r="E89" s="31"/>
      <c r="F89" s="42"/>
      <c r="G89" s="42"/>
      <c r="H89" s="34"/>
      <c r="I89" s="30"/>
      <c r="J89" s="54"/>
      <c r="K89" s="54"/>
    </row>
    <row r="90" spans="1:11" x14ac:dyDescent="0.2">
      <c r="A90" s="53"/>
      <c r="B90" s="31"/>
      <c r="C90" s="31"/>
      <c r="D90" s="31"/>
      <c r="E90" s="31"/>
      <c r="F90" s="42"/>
      <c r="G90" s="42"/>
      <c r="H90" s="34"/>
      <c r="I90" s="30"/>
      <c r="J90" s="54"/>
      <c r="K90" s="54"/>
    </row>
    <row r="91" spans="1:11" x14ac:dyDescent="0.2">
      <c r="A91" s="53"/>
      <c r="B91" s="31"/>
      <c r="C91" s="31"/>
      <c r="D91" s="31"/>
      <c r="E91" s="31"/>
      <c r="F91" s="42"/>
      <c r="G91" s="42"/>
      <c r="H91" s="34"/>
      <c r="I91" s="30"/>
      <c r="J91" s="54"/>
      <c r="K91" s="54"/>
    </row>
    <row r="92" spans="1:11" x14ac:dyDescent="0.2">
      <c r="A92" s="53"/>
      <c r="B92" s="31"/>
      <c r="C92" s="31"/>
      <c r="D92" s="31"/>
      <c r="E92" s="31"/>
      <c r="F92" s="42"/>
      <c r="G92" s="42"/>
      <c r="H92" s="34"/>
      <c r="I92" s="30"/>
      <c r="J92" s="54"/>
      <c r="K92" s="54"/>
    </row>
    <row r="93" spans="1:11" x14ac:dyDescent="0.2">
      <c r="A93" s="53"/>
      <c r="B93" s="31"/>
      <c r="C93" s="31"/>
      <c r="D93" s="31"/>
      <c r="E93" s="31"/>
      <c r="F93" s="42"/>
      <c r="G93" s="42"/>
      <c r="H93" s="34"/>
      <c r="I93" s="30"/>
      <c r="J93" s="54"/>
      <c r="K93" s="54"/>
    </row>
    <row r="94" spans="1:11" x14ac:dyDescent="0.2">
      <c r="A94" s="53"/>
      <c r="B94" s="31"/>
      <c r="C94" s="31"/>
      <c r="D94" s="31"/>
      <c r="E94" s="31"/>
      <c r="F94" s="42"/>
      <c r="G94" s="42"/>
      <c r="H94" s="34"/>
      <c r="I94" s="30"/>
      <c r="J94" s="54"/>
      <c r="K94" s="54"/>
    </row>
    <row r="95" spans="1:11" x14ac:dyDescent="0.2">
      <c r="A95" s="53"/>
      <c r="B95" s="31"/>
      <c r="C95" s="31"/>
      <c r="D95" s="31"/>
      <c r="E95" s="31"/>
      <c r="F95" s="42"/>
      <c r="G95" s="42"/>
      <c r="H95" s="34"/>
      <c r="I95" s="30"/>
      <c r="J95" s="54"/>
      <c r="K95" s="54"/>
    </row>
    <row r="96" spans="1:11" x14ac:dyDescent="0.2">
      <c r="A96" s="53"/>
      <c r="B96" s="31"/>
      <c r="C96" s="31"/>
      <c r="D96" s="31"/>
      <c r="E96" s="31"/>
      <c r="F96" s="42"/>
      <c r="G96" s="42"/>
      <c r="H96" s="34"/>
      <c r="I96" s="30"/>
      <c r="J96" s="54"/>
      <c r="K96" s="54"/>
    </row>
    <row r="97" spans="1:11" x14ac:dyDescent="0.2">
      <c r="A97" s="53"/>
      <c r="B97" s="31"/>
      <c r="C97" s="31"/>
      <c r="D97" s="31"/>
      <c r="E97" s="31"/>
      <c r="F97" s="42"/>
      <c r="G97" s="42"/>
      <c r="H97" s="34"/>
      <c r="I97" s="30"/>
      <c r="J97" s="54"/>
      <c r="K97" s="54"/>
    </row>
    <row r="98" spans="1:11" x14ac:dyDescent="0.2">
      <c r="A98" s="53"/>
      <c r="B98" s="31"/>
      <c r="C98" s="31"/>
      <c r="D98" s="31"/>
      <c r="E98" s="31"/>
      <c r="F98" s="42"/>
      <c r="G98" s="42"/>
      <c r="H98" s="34"/>
      <c r="I98" s="30"/>
      <c r="J98" s="54"/>
      <c r="K98" s="54"/>
    </row>
    <row r="99" spans="1:11" x14ac:dyDescent="0.2">
      <c r="A99" s="53"/>
      <c r="B99" s="31"/>
      <c r="C99" s="31"/>
      <c r="D99" s="31"/>
      <c r="E99" s="31"/>
      <c r="F99" s="42"/>
      <c r="G99" s="42"/>
      <c r="H99" s="34"/>
      <c r="I99" s="30"/>
      <c r="J99" s="54"/>
      <c r="K99" s="54"/>
    </row>
    <row r="100" spans="1:11" x14ac:dyDescent="0.2">
      <c r="A100" s="53"/>
      <c r="B100" s="31"/>
      <c r="C100" s="31"/>
      <c r="D100" s="31"/>
      <c r="E100" s="31"/>
      <c r="F100" s="42"/>
      <c r="G100" s="42"/>
      <c r="H100" s="34"/>
      <c r="I100" s="30"/>
      <c r="J100" s="54"/>
      <c r="K100" s="54"/>
    </row>
    <row r="101" spans="1:11" x14ac:dyDescent="0.2">
      <c r="A101" s="53"/>
      <c r="B101" s="31"/>
      <c r="C101" s="31"/>
      <c r="D101" s="31"/>
      <c r="E101" s="31"/>
      <c r="F101" s="42"/>
      <c r="G101" s="42"/>
      <c r="H101" s="34"/>
      <c r="I101" s="30"/>
      <c r="J101" s="54"/>
      <c r="K101" s="54"/>
    </row>
    <row r="102" spans="1:11" x14ac:dyDescent="0.2">
      <c r="A102" s="53"/>
      <c r="B102" s="31"/>
      <c r="C102" s="31"/>
      <c r="D102" s="31"/>
      <c r="E102" s="31"/>
      <c r="F102" s="42"/>
      <c r="G102" s="42"/>
      <c r="H102" s="34"/>
      <c r="I102" s="30"/>
      <c r="J102" s="54"/>
      <c r="K102" s="54"/>
    </row>
    <row r="103" spans="1:11" x14ac:dyDescent="0.2">
      <c r="A103" s="53"/>
      <c r="B103" s="31"/>
      <c r="C103" s="31"/>
      <c r="D103" s="31"/>
      <c r="E103" s="31"/>
      <c r="F103" s="42"/>
      <c r="G103" s="42"/>
      <c r="H103" s="34"/>
      <c r="I103" s="30"/>
      <c r="J103" s="54"/>
      <c r="K103" s="54"/>
    </row>
    <row r="104" spans="1:11" x14ac:dyDescent="0.2">
      <c r="A104" s="53"/>
      <c r="B104" s="31"/>
      <c r="C104" s="31"/>
      <c r="D104" s="31"/>
      <c r="E104" s="31"/>
      <c r="F104" s="42"/>
      <c r="G104" s="42"/>
      <c r="H104" s="34"/>
      <c r="I104" s="30"/>
      <c r="J104" s="54"/>
      <c r="K104" s="54"/>
    </row>
    <row r="105" spans="1:11" x14ac:dyDescent="0.2">
      <c r="A105" s="53"/>
      <c r="B105" s="31"/>
      <c r="C105" s="31"/>
      <c r="D105" s="31"/>
      <c r="E105" s="31"/>
      <c r="F105" s="42"/>
      <c r="G105" s="42"/>
      <c r="H105" s="34"/>
      <c r="I105" s="30"/>
      <c r="J105" s="54"/>
      <c r="K105" s="54"/>
    </row>
  </sheetData>
  <mergeCells count="9">
    <mergeCell ref="B8:G8"/>
    <mergeCell ref="B9:G9"/>
    <mergeCell ref="B10:G10"/>
    <mergeCell ref="H24:J24"/>
    <mergeCell ref="B1:I1"/>
    <mergeCell ref="B2:G2"/>
    <mergeCell ref="B3:G3"/>
    <mergeCell ref="B6:G6"/>
    <mergeCell ref="B7:G7"/>
  </mergeCells>
  <dataValidations count="13">
    <dataValidation operator="equal" allowBlank="1" showErrorMessage="1" sqref="B1:B2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3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Canvas." sqref="B6:B10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 in the &quot;Assigned To&quot; column on each Sprint Backlog tab of this spreadsheet." sqref="H6:H10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6:I10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6:B30 B37:B41 B48:B105" xr:uid="{00000000-0002-0000-0000-000005000000}">
      <formula1>0</formula1>
      <formula2>0</formula2>
    </dataValidation>
    <dataValidation operator="equal" allowBlank="1" showInputMessage="1" showErrorMessage="1" promptTitle="Required Sprint" sqref="B31:B36 C26:C105" xr:uid="{00000000-0002-0000-0000-000006000000}">
      <formula1>0</formula1>
      <formula2>0</formula2>
    </dataValidation>
    <dataValidation operator="equal" allowBlank="1" showInputMessage="1" showErrorMessage="1" promptTitle="Max Bonus Points" sqref="D26:D105" xr:uid="{00000000-0002-0000-0000-000007000000}">
      <formula1>0</formula1>
      <formula2>0</formula2>
    </dataValidation>
    <dataValidation type="list" operator="equal" allowBlank="1" showInputMessage="1" showErrorMessage="1" promptTitle="Estimate" sqref="E26:E10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6:F105" xr:uid="{00000000-0002-0000-0000-000009000000}">
      <formula1>"1,2,3,4,5,6"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6:G105" xr:uid="{00000000-0002-0000-0000-00000A000000}">
      <formula1>"In Work,In Test,Finished in Sprint 1,Finished in Sprint 2,Finished in Sprint 3,Finished in Sprint 4,Finished in Sprint 5,Finished in Sprint 6"</formula1>
      <formula2>0</formula2>
    </dataValidation>
    <dataValidation type="list" operator="equal" allowBlank="1" showErrorMessage="1" sqref="H54" xr:uid="{00000000-0002-0000-0000-00000B000000}">
      <formula1>"Customer,Sales Staff,Inventory,Manager,Director"</formula1>
      <formula2>0</formula2>
    </dataValidation>
    <dataValidation type="list" operator="equal" allowBlank="1" showErrorMessage="1" sqref="H26:H41 H48:H53 H55:H105" xr:uid="{00000000-0002-0000-0000-00000C000000}">
      <formula1>"All,Administrator,Teacher,Parent,Student,"</formula1>
      <formula2>0</formula2>
    </dataValidation>
  </dataValidations>
  <hyperlinks>
    <hyperlink ref="A2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zoomScale="110" zoomScaleNormal="110" workbookViewId="0">
      <selection activeCell="D26" sqref="D26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28.85546875" customWidth="1"/>
    <col min="6" max="6" width="51.85546875" style="55" customWidth="1"/>
  </cols>
  <sheetData>
    <row r="1" spans="1:6" s="58" customFormat="1" ht="18" x14ac:dyDescent="0.25">
      <c r="A1" s="56" t="s">
        <v>12</v>
      </c>
      <c r="B1" s="56">
        <v>1</v>
      </c>
      <c r="C1" s="56"/>
      <c r="D1" s="57" t="s">
        <v>3</v>
      </c>
      <c r="F1" s="59"/>
    </row>
    <row r="2" spans="1:6" s="58" customFormat="1" x14ac:dyDescent="0.2">
      <c r="A2" s="56" t="s">
        <v>112</v>
      </c>
      <c r="B2" s="60">
        <v>44257</v>
      </c>
      <c r="C2" s="56"/>
      <c r="D2" s="61" t="s">
        <v>113</v>
      </c>
      <c r="E2" s="56"/>
      <c r="F2" s="59"/>
    </row>
    <row r="3" spans="1:6" s="58" customFormat="1" x14ac:dyDescent="0.2">
      <c r="A3" s="56" t="s">
        <v>114</v>
      </c>
      <c r="B3" s="60">
        <f>B2+7</f>
        <v>44264</v>
      </c>
      <c r="C3" s="56"/>
      <c r="D3" s="56"/>
      <c r="E3" s="56"/>
      <c r="F3" s="59"/>
    </row>
    <row r="4" spans="1:6" s="58" customFormat="1" x14ac:dyDescent="0.2">
      <c r="A4" s="56" t="s">
        <v>115</v>
      </c>
      <c r="B4" s="62" t="s">
        <v>116</v>
      </c>
      <c r="C4" s="56"/>
      <c r="D4" s="56"/>
      <c r="E4" s="56"/>
      <c r="F4" s="59"/>
    </row>
    <row r="5" spans="1:6" s="58" customFormat="1" x14ac:dyDescent="0.2">
      <c r="A5" s="56"/>
      <c r="B5" s="62"/>
      <c r="C5" s="56"/>
      <c r="D5" s="56"/>
      <c r="E5" s="56"/>
      <c r="F5" s="59"/>
    </row>
    <row r="6" spans="1:6" s="58" customFormat="1" x14ac:dyDescent="0.2">
      <c r="A6" s="56"/>
      <c r="B6" s="63" t="s">
        <v>13</v>
      </c>
      <c r="C6" s="56" t="s">
        <v>117</v>
      </c>
      <c r="D6" s="56"/>
      <c r="E6" s="56"/>
      <c r="F6" s="59"/>
    </row>
    <row r="7" spans="1:6" s="58" customFormat="1" x14ac:dyDescent="0.2">
      <c r="A7" s="56" t="s">
        <v>118</v>
      </c>
      <c r="B7" s="56">
        <v>10</v>
      </c>
      <c r="C7" s="56"/>
      <c r="D7" s="56"/>
      <c r="E7" s="56"/>
      <c r="F7" s="59"/>
    </row>
    <row r="8" spans="1:6" s="58" customFormat="1" x14ac:dyDescent="0.2">
      <c r="A8" s="56" t="s">
        <v>119</v>
      </c>
      <c r="B8" s="56">
        <v>10</v>
      </c>
      <c r="C8" s="56">
        <f>COUNTIF(E$17:E$995, "Completed Day 1")</f>
        <v>0</v>
      </c>
      <c r="D8" s="56"/>
      <c r="E8" s="56"/>
      <c r="F8" s="59"/>
    </row>
    <row r="9" spans="1:6" s="58" customFormat="1" x14ac:dyDescent="0.2">
      <c r="A9" s="56" t="s">
        <v>120</v>
      </c>
      <c r="B9" s="56">
        <v>10</v>
      </c>
      <c r="C9" s="56">
        <f>COUNTIF(E$17:E$995, "Completed Day 2")</f>
        <v>0</v>
      </c>
      <c r="D9" s="56"/>
      <c r="E9" s="56"/>
      <c r="F9" s="59"/>
    </row>
    <row r="10" spans="1:6" s="58" customFormat="1" x14ac:dyDescent="0.2">
      <c r="A10" s="56" t="s">
        <v>121</v>
      </c>
      <c r="B10" s="56">
        <v>10</v>
      </c>
      <c r="C10" s="56">
        <f>COUNTIF(E$17:E$995, "Completed Day 3")</f>
        <v>0</v>
      </c>
      <c r="D10" s="56"/>
      <c r="E10" s="56"/>
      <c r="F10" s="59"/>
    </row>
    <row r="11" spans="1:6" s="58" customFormat="1" x14ac:dyDescent="0.2">
      <c r="A11" s="56" t="s">
        <v>122</v>
      </c>
      <c r="B11" s="56">
        <v>10</v>
      </c>
      <c r="C11" s="56">
        <f>COUNTIF(E$17:E$995, "Completed Day 4")</f>
        <v>0</v>
      </c>
      <c r="D11" s="56"/>
      <c r="E11" s="56"/>
      <c r="F11" s="59"/>
    </row>
    <row r="12" spans="1:6" s="58" customFormat="1" x14ac:dyDescent="0.2">
      <c r="A12" s="56" t="s">
        <v>123</v>
      </c>
      <c r="B12" s="56">
        <v>10</v>
      </c>
      <c r="C12" s="56">
        <f>COUNTIF(E$17:E$995, "Completed Day 5")</f>
        <v>0</v>
      </c>
      <c r="D12" s="56"/>
      <c r="E12" s="56"/>
      <c r="F12" s="59"/>
    </row>
    <row r="13" spans="1:6" s="58" customFormat="1" x14ac:dyDescent="0.2">
      <c r="A13" s="56" t="s">
        <v>124</v>
      </c>
      <c r="B13" s="56">
        <v>10</v>
      </c>
      <c r="C13" s="56">
        <f>COUNTIF(E$17:E$995, "Completed Day 6")</f>
        <v>0</v>
      </c>
      <c r="D13" s="56"/>
      <c r="E13" s="56"/>
      <c r="F13" s="59"/>
    </row>
    <row r="14" spans="1:6" s="58" customFormat="1" x14ac:dyDescent="0.2">
      <c r="A14" s="56" t="s">
        <v>125</v>
      </c>
      <c r="B14" s="56">
        <f>B13-C14</f>
        <v>0</v>
      </c>
      <c r="C14" s="56">
        <v>10</v>
      </c>
      <c r="D14" s="56"/>
      <c r="E14" s="56"/>
      <c r="F14" s="59"/>
    </row>
    <row r="15" spans="1:6" s="58" customFormat="1" x14ac:dyDescent="0.2">
      <c r="A15" s="56"/>
      <c r="B15" s="56"/>
      <c r="C15" s="56"/>
      <c r="D15" s="24" t="s">
        <v>126</v>
      </c>
      <c r="E15" s="56"/>
      <c r="F15" s="59"/>
    </row>
    <row r="16" spans="1:6" x14ac:dyDescent="0.2">
      <c r="A16" s="64" t="s">
        <v>127</v>
      </c>
      <c r="B16" s="64" t="s">
        <v>26</v>
      </c>
      <c r="C16" s="64" t="s">
        <v>128</v>
      </c>
      <c r="D16" s="64" t="s">
        <v>129</v>
      </c>
      <c r="E16" s="64" t="s">
        <v>31</v>
      </c>
      <c r="F16" s="65" t="s">
        <v>35</v>
      </c>
    </row>
    <row r="17" spans="1:6" x14ac:dyDescent="0.2">
      <c r="A17" s="7">
        <v>1</v>
      </c>
      <c r="B17" s="66" t="s">
        <v>36</v>
      </c>
      <c r="C17" s="67"/>
      <c r="D17" s="68" t="s">
        <v>130</v>
      </c>
      <c r="E17" s="69" t="s">
        <v>131</v>
      </c>
      <c r="F17" s="70"/>
    </row>
    <row r="18" spans="1:6" x14ac:dyDescent="0.2">
      <c r="A18" s="7">
        <v>2</v>
      </c>
      <c r="B18" s="66" t="s">
        <v>36</v>
      </c>
      <c r="C18" s="67"/>
      <c r="D18" s="68" t="s">
        <v>132</v>
      </c>
      <c r="E18" s="69" t="s">
        <v>131</v>
      </c>
      <c r="F18" s="70"/>
    </row>
    <row r="19" spans="1:6" x14ac:dyDescent="0.2">
      <c r="A19" s="7">
        <v>3</v>
      </c>
      <c r="B19" s="66" t="s">
        <v>36</v>
      </c>
      <c r="C19" s="67"/>
      <c r="D19" s="68" t="s">
        <v>133</v>
      </c>
      <c r="E19" s="69" t="s">
        <v>131</v>
      </c>
      <c r="F19" s="70"/>
    </row>
    <row r="20" spans="1:6" x14ac:dyDescent="0.2">
      <c r="A20" s="7">
        <v>4</v>
      </c>
      <c r="B20" s="66" t="s">
        <v>42</v>
      </c>
      <c r="C20" s="67"/>
      <c r="D20" s="68" t="s">
        <v>134</v>
      </c>
      <c r="E20" s="69" t="s">
        <v>131</v>
      </c>
      <c r="F20" s="70"/>
    </row>
    <row r="21" spans="1:6" x14ac:dyDescent="0.2">
      <c r="A21" s="7">
        <v>5</v>
      </c>
      <c r="B21" s="66" t="s">
        <v>42</v>
      </c>
      <c r="C21" s="67"/>
      <c r="D21" s="68" t="s">
        <v>135</v>
      </c>
      <c r="E21" s="69" t="s">
        <v>131</v>
      </c>
      <c r="F21" s="70"/>
    </row>
    <row r="22" spans="1:6" x14ac:dyDescent="0.2">
      <c r="A22" s="7">
        <v>6</v>
      </c>
      <c r="B22" s="66" t="s">
        <v>42</v>
      </c>
      <c r="C22" s="67"/>
      <c r="D22" s="68" t="s">
        <v>136</v>
      </c>
      <c r="E22" s="69" t="s">
        <v>131</v>
      </c>
      <c r="F22" s="70"/>
    </row>
    <row r="23" spans="1:6" x14ac:dyDescent="0.2">
      <c r="A23" s="7">
        <v>7</v>
      </c>
      <c r="B23" s="66" t="s">
        <v>46</v>
      </c>
      <c r="C23" s="67"/>
      <c r="D23" s="68" t="s">
        <v>137</v>
      </c>
      <c r="E23" s="69" t="s">
        <v>131</v>
      </c>
      <c r="F23" s="70"/>
    </row>
    <row r="24" spans="1:6" x14ac:dyDescent="0.2">
      <c r="A24" s="7">
        <v>8</v>
      </c>
      <c r="B24" s="66" t="s">
        <v>46</v>
      </c>
      <c r="C24" s="67"/>
      <c r="D24" s="68" t="s">
        <v>138</v>
      </c>
      <c r="E24" s="69" t="s">
        <v>131</v>
      </c>
      <c r="F24" s="70"/>
    </row>
    <row r="25" spans="1:6" x14ac:dyDescent="0.2">
      <c r="A25" s="7">
        <v>9</v>
      </c>
      <c r="B25" s="66" t="s">
        <v>46</v>
      </c>
      <c r="C25" s="67"/>
      <c r="D25" s="68" t="s">
        <v>139</v>
      </c>
      <c r="E25" s="69" t="s">
        <v>131</v>
      </c>
      <c r="F25" s="70"/>
    </row>
    <row r="26" spans="1:6" x14ac:dyDescent="0.2">
      <c r="A26" s="7">
        <v>10</v>
      </c>
      <c r="B26" s="66" t="s">
        <v>50</v>
      </c>
      <c r="C26" s="67"/>
      <c r="D26" s="68" t="s">
        <v>140</v>
      </c>
      <c r="E26" s="69" t="s">
        <v>131</v>
      </c>
      <c r="F26" s="70"/>
    </row>
    <row r="27" spans="1:6" x14ac:dyDescent="0.2">
      <c r="A27" s="7">
        <v>11</v>
      </c>
      <c r="B27" s="71"/>
      <c r="C27" s="7"/>
      <c r="D27" s="72"/>
      <c r="E27" s="73"/>
      <c r="F27" s="70"/>
    </row>
    <row r="28" spans="1:6" x14ac:dyDescent="0.2">
      <c r="A28" s="7">
        <v>12</v>
      </c>
      <c r="B28" s="71"/>
      <c r="C28" s="7"/>
      <c r="D28" s="72"/>
      <c r="E28" s="73"/>
      <c r="F28" s="70"/>
    </row>
    <row r="29" spans="1:6" x14ac:dyDescent="0.2">
      <c r="A29" s="7">
        <v>13</v>
      </c>
      <c r="B29" s="71"/>
      <c r="C29" s="7"/>
      <c r="D29" s="72"/>
      <c r="E29" s="73"/>
      <c r="F29" s="70"/>
    </row>
    <row r="30" spans="1:6" x14ac:dyDescent="0.2">
      <c r="A30" s="7">
        <v>14</v>
      </c>
      <c r="B30" s="71"/>
      <c r="C30" s="7"/>
      <c r="D30" s="72"/>
      <c r="E30" s="73"/>
      <c r="F30" s="70"/>
    </row>
    <row r="31" spans="1:6" x14ac:dyDescent="0.2">
      <c r="A31" s="7">
        <v>15</v>
      </c>
      <c r="B31" s="71"/>
      <c r="C31" s="7"/>
      <c r="D31" s="72"/>
      <c r="E31" s="73"/>
      <c r="F31" s="70"/>
    </row>
    <row r="32" spans="1:6" x14ac:dyDescent="0.2">
      <c r="A32" s="7">
        <v>16</v>
      </c>
      <c r="B32" s="71"/>
      <c r="C32" s="7"/>
      <c r="D32" s="72"/>
      <c r="E32" s="73"/>
      <c r="F32" s="70"/>
    </row>
    <row r="33" spans="1:6" x14ac:dyDescent="0.2">
      <c r="A33" s="7">
        <v>17</v>
      </c>
      <c r="B33" s="71"/>
      <c r="C33" s="7"/>
      <c r="D33" s="72"/>
      <c r="E33" s="73"/>
      <c r="F33" s="70"/>
    </row>
    <row r="34" spans="1:6" x14ac:dyDescent="0.2">
      <c r="A34" s="7">
        <v>18</v>
      </c>
      <c r="B34" s="71"/>
      <c r="C34" s="7"/>
      <c r="D34" s="72"/>
      <c r="E34" s="73"/>
      <c r="F34" s="70"/>
    </row>
    <row r="35" spans="1:6" x14ac:dyDescent="0.2">
      <c r="A35" s="7">
        <v>19</v>
      </c>
      <c r="B35" s="71"/>
      <c r="C35" s="7"/>
      <c r="D35" s="72"/>
      <c r="E35" s="73"/>
      <c r="F35" s="70"/>
    </row>
    <row r="36" spans="1:6" x14ac:dyDescent="0.2">
      <c r="A36" s="7">
        <v>20</v>
      </c>
      <c r="B36" s="71"/>
      <c r="C36" s="7"/>
      <c r="D36" s="72"/>
      <c r="E36" s="73"/>
      <c r="F36" s="70"/>
    </row>
    <row r="37" spans="1:6" x14ac:dyDescent="0.2">
      <c r="A37" s="7">
        <v>21</v>
      </c>
      <c r="B37" s="71"/>
      <c r="C37" s="7"/>
      <c r="D37" s="72"/>
      <c r="E37" s="73"/>
      <c r="F37" s="70"/>
    </row>
    <row r="38" spans="1:6" x14ac:dyDescent="0.2">
      <c r="A38" s="7">
        <v>22</v>
      </c>
      <c r="B38" s="71"/>
      <c r="C38" s="7"/>
      <c r="D38" s="72"/>
      <c r="E38" s="73"/>
      <c r="F38" s="70"/>
    </row>
    <row r="39" spans="1:6" x14ac:dyDescent="0.2">
      <c r="A39" s="7">
        <v>23</v>
      </c>
      <c r="B39" s="71"/>
      <c r="C39" s="7"/>
      <c r="D39" s="72"/>
      <c r="E39" s="73"/>
      <c r="F39" s="70"/>
    </row>
    <row r="40" spans="1:6" x14ac:dyDescent="0.2">
      <c r="A40" s="7">
        <v>24</v>
      </c>
      <c r="B40" s="71"/>
      <c r="C40" s="7"/>
      <c r="D40" s="72"/>
      <c r="E40" s="73"/>
      <c r="F40" s="70"/>
    </row>
    <row r="41" spans="1:6" x14ac:dyDescent="0.2">
      <c r="A41" s="7">
        <v>25</v>
      </c>
      <c r="B41" s="71"/>
      <c r="C41" s="7"/>
      <c r="D41" s="72"/>
      <c r="E41" s="73"/>
      <c r="F41" s="70"/>
    </row>
    <row r="42" spans="1:6" x14ac:dyDescent="0.2">
      <c r="A42" s="7">
        <v>26</v>
      </c>
      <c r="B42" s="71"/>
      <c r="C42" s="7"/>
      <c r="D42" s="72"/>
      <c r="E42" s="73"/>
      <c r="F42" s="70"/>
    </row>
    <row r="43" spans="1:6" x14ac:dyDescent="0.2">
      <c r="A43" s="7">
        <v>27</v>
      </c>
      <c r="B43" s="71"/>
      <c r="C43" s="7"/>
      <c r="D43" s="72"/>
      <c r="E43" s="73"/>
      <c r="F43" s="70"/>
    </row>
    <row r="44" spans="1:6" x14ac:dyDescent="0.2">
      <c r="A44" s="7">
        <v>28</v>
      </c>
      <c r="B44" s="71"/>
      <c r="C44" s="7"/>
      <c r="D44" s="72"/>
      <c r="E44" s="73"/>
      <c r="F44" s="70"/>
    </row>
    <row r="45" spans="1:6" x14ac:dyDescent="0.2">
      <c r="A45" s="7">
        <v>29</v>
      </c>
      <c r="B45" s="71"/>
      <c r="C45" s="7"/>
      <c r="D45" s="72"/>
      <c r="E45" s="73"/>
      <c r="F45" s="70"/>
    </row>
    <row r="46" spans="1:6" x14ac:dyDescent="0.2">
      <c r="A46" s="7">
        <v>30</v>
      </c>
      <c r="B46" s="71"/>
      <c r="C46" s="7"/>
      <c r="D46" s="72"/>
      <c r="E46" s="73"/>
      <c r="F46" s="70"/>
    </row>
    <row r="47" spans="1:6" x14ac:dyDescent="0.2">
      <c r="A47" s="7">
        <v>31</v>
      </c>
      <c r="B47" s="71"/>
      <c r="C47" s="7"/>
      <c r="D47" s="72"/>
      <c r="E47" s="73"/>
      <c r="F47" s="70"/>
    </row>
    <row r="48" spans="1:6" x14ac:dyDescent="0.2">
      <c r="A48" s="7">
        <v>32</v>
      </c>
      <c r="B48" s="71"/>
      <c r="C48" s="7"/>
      <c r="D48" s="72"/>
      <c r="E48" s="73"/>
      <c r="F48" s="70"/>
    </row>
    <row r="49" spans="1:6" x14ac:dyDescent="0.2">
      <c r="A49" s="7">
        <v>33</v>
      </c>
      <c r="B49" s="71"/>
      <c r="C49" s="7"/>
      <c r="D49" s="72"/>
      <c r="E49" s="73"/>
      <c r="F49" s="70"/>
    </row>
    <row r="50" spans="1:6" x14ac:dyDescent="0.2">
      <c r="A50" s="7">
        <v>34</v>
      </c>
      <c r="B50" s="71"/>
      <c r="C50" s="7"/>
      <c r="D50" s="72"/>
      <c r="E50" s="73"/>
      <c r="F50" s="70"/>
    </row>
    <row r="51" spans="1:6" x14ac:dyDescent="0.2">
      <c r="A51" s="7">
        <v>35</v>
      </c>
      <c r="B51" s="71"/>
      <c r="C51" s="7"/>
      <c r="D51" s="72"/>
      <c r="E51" s="73"/>
      <c r="F51" s="70"/>
    </row>
    <row r="52" spans="1:6" x14ac:dyDescent="0.2">
      <c r="A52" s="7">
        <v>36</v>
      </c>
      <c r="B52" s="71"/>
      <c r="C52" s="7"/>
      <c r="D52" s="72"/>
      <c r="E52" s="73"/>
      <c r="F52" s="70"/>
    </row>
    <row r="53" spans="1:6" x14ac:dyDescent="0.2">
      <c r="A53" s="7">
        <v>37</v>
      </c>
      <c r="B53" s="71"/>
      <c r="C53" s="7"/>
      <c r="D53" s="72"/>
      <c r="E53" s="73"/>
      <c r="F53" s="70"/>
    </row>
    <row r="54" spans="1:6" x14ac:dyDescent="0.2">
      <c r="A54" s="7">
        <v>38</v>
      </c>
      <c r="B54" s="71"/>
      <c r="C54" s="7"/>
      <c r="D54" s="72"/>
      <c r="E54" s="73"/>
      <c r="F54" s="70"/>
    </row>
    <row r="55" spans="1:6" x14ac:dyDescent="0.2">
      <c r="A55" s="7">
        <v>39</v>
      </c>
      <c r="B55" s="71"/>
      <c r="C55" s="7"/>
      <c r="D55" s="72"/>
      <c r="E55" s="73"/>
      <c r="F55" s="70"/>
    </row>
    <row r="56" spans="1:6" x14ac:dyDescent="0.2">
      <c r="A56" s="7">
        <v>40</v>
      </c>
      <c r="B56" s="71"/>
      <c r="C56" s="7"/>
      <c r="D56" s="72"/>
      <c r="E56" s="73"/>
      <c r="F56" s="70"/>
    </row>
    <row r="57" spans="1:6" x14ac:dyDescent="0.2">
      <c r="A57" s="7">
        <v>41</v>
      </c>
      <c r="B57" s="71"/>
      <c r="C57" s="7"/>
      <c r="D57" s="72"/>
      <c r="E57" s="73"/>
      <c r="F57" s="70"/>
    </row>
    <row r="58" spans="1:6" x14ac:dyDescent="0.2">
      <c r="A58" s="7">
        <v>42</v>
      </c>
      <c r="B58" s="71"/>
      <c r="C58" s="7"/>
      <c r="D58" s="72"/>
      <c r="E58" s="73"/>
      <c r="F58" s="70"/>
    </row>
    <row r="59" spans="1:6" x14ac:dyDescent="0.2">
      <c r="A59" s="7">
        <v>43</v>
      </c>
      <c r="B59" s="71"/>
      <c r="C59" s="7"/>
      <c r="D59" s="72"/>
      <c r="E59" s="73"/>
      <c r="F59" s="70"/>
    </row>
    <row r="60" spans="1:6" x14ac:dyDescent="0.2">
      <c r="A60" s="7">
        <v>44</v>
      </c>
      <c r="B60" s="71"/>
      <c r="C60" s="7"/>
      <c r="D60" s="72"/>
      <c r="E60" s="73"/>
      <c r="F60" s="70"/>
    </row>
    <row r="61" spans="1:6" x14ac:dyDescent="0.2">
      <c r="A61" s="7">
        <v>45</v>
      </c>
      <c r="B61" s="71"/>
      <c r="C61" s="7"/>
      <c r="D61" s="72"/>
      <c r="E61" s="73"/>
      <c r="F61" s="70"/>
    </row>
    <row r="62" spans="1:6" x14ac:dyDescent="0.2">
      <c r="A62" s="7">
        <v>46</v>
      </c>
      <c r="B62" s="71"/>
      <c r="C62" s="7"/>
      <c r="D62" s="72"/>
      <c r="E62" s="73"/>
      <c r="F62" s="70"/>
    </row>
    <row r="63" spans="1:6" x14ac:dyDescent="0.2">
      <c r="A63" s="7">
        <v>47</v>
      </c>
      <c r="B63" s="71"/>
      <c r="C63" s="7"/>
      <c r="D63" s="72"/>
      <c r="E63" s="73"/>
      <c r="F63" s="70"/>
    </row>
    <row r="64" spans="1:6" x14ac:dyDescent="0.2">
      <c r="A64" s="7">
        <v>48</v>
      </c>
      <c r="B64" s="71"/>
      <c r="C64" s="7"/>
      <c r="D64" s="72"/>
      <c r="E64" s="73"/>
      <c r="F64" s="70"/>
    </row>
    <row r="65" spans="1:6" x14ac:dyDescent="0.2">
      <c r="A65" s="7">
        <v>49</v>
      </c>
      <c r="B65" s="71"/>
      <c r="C65" s="7"/>
      <c r="D65" s="72"/>
      <c r="E65" s="73"/>
      <c r="F65" s="70"/>
    </row>
    <row r="66" spans="1:6" x14ac:dyDescent="0.2">
      <c r="A66" s="7">
        <v>50</v>
      </c>
      <c r="B66" s="71"/>
      <c r="C66" s="7"/>
      <c r="D66" s="72"/>
      <c r="E66" s="73"/>
      <c r="F66" s="70"/>
    </row>
    <row r="67" spans="1:6" x14ac:dyDescent="0.2">
      <c r="A67" s="7">
        <v>51</v>
      </c>
      <c r="B67" s="71"/>
      <c r="C67" s="7"/>
      <c r="D67" s="72"/>
      <c r="E67" s="73"/>
      <c r="F67" s="70"/>
    </row>
    <row r="68" spans="1:6" x14ac:dyDescent="0.2">
      <c r="A68" s="7">
        <v>52</v>
      </c>
      <c r="B68" s="71"/>
      <c r="C68" s="7"/>
      <c r="D68" s="72"/>
      <c r="E68" s="73"/>
      <c r="F68" s="70"/>
    </row>
    <row r="69" spans="1:6" x14ac:dyDescent="0.2">
      <c r="A69" s="7">
        <v>53</v>
      </c>
      <c r="B69" s="71"/>
      <c r="C69" s="7"/>
      <c r="D69" s="72"/>
      <c r="E69" s="73"/>
      <c r="F69" s="70"/>
    </row>
    <row r="70" spans="1:6" x14ac:dyDescent="0.2">
      <c r="A70" s="7">
        <v>54</v>
      </c>
      <c r="B70" s="71"/>
      <c r="C70" s="7"/>
      <c r="D70" s="72"/>
      <c r="E70" s="73"/>
      <c r="F70" s="70"/>
    </row>
    <row r="71" spans="1:6" x14ac:dyDescent="0.2">
      <c r="A71" s="7">
        <v>55</v>
      </c>
      <c r="B71" s="71"/>
      <c r="C71" s="7"/>
      <c r="D71" s="72"/>
      <c r="E71" s="73"/>
      <c r="F71" s="70"/>
    </row>
    <row r="72" spans="1:6" x14ac:dyDescent="0.2">
      <c r="A72" s="7">
        <v>56</v>
      </c>
      <c r="B72" s="71"/>
      <c r="C72" s="7"/>
      <c r="D72" s="72"/>
      <c r="E72" s="73"/>
      <c r="F72" s="70"/>
    </row>
    <row r="73" spans="1:6" x14ac:dyDescent="0.2">
      <c r="A73" s="7">
        <v>57</v>
      </c>
      <c r="B73" s="71"/>
      <c r="C73" s="7"/>
      <c r="D73" s="72"/>
      <c r="E73" s="73"/>
      <c r="F73" s="70"/>
    </row>
    <row r="74" spans="1:6" x14ac:dyDescent="0.2">
      <c r="A74" s="7">
        <v>58</v>
      </c>
      <c r="B74" s="71"/>
      <c r="C74" s="7"/>
      <c r="D74" s="72"/>
      <c r="E74" s="73"/>
      <c r="F74" s="70"/>
    </row>
    <row r="75" spans="1:6" x14ac:dyDescent="0.2">
      <c r="A75" s="7">
        <v>59</v>
      </c>
      <c r="B75" s="71"/>
      <c r="C75" s="7"/>
      <c r="D75" s="72"/>
      <c r="E75" s="73"/>
      <c r="F75" s="70"/>
    </row>
    <row r="76" spans="1:6" x14ac:dyDescent="0.2">
      <c r="A76" s="7">
        <v>60</v>
      </c>
      <c r="B76" s="71"/>
      <c r="C76" s="7"/>
      <c r="D76" s="72"/>
      <c r="E76" s="73"/>
      <c r="F76" s="70"/>
    </row>
    <row r="77" spans="1:6" x14ac:dyDescent="0.2">
      <c r="A77" s="7">
        <v>61</v>
      </c>
      <c r="B77" s="71"/>
      <c r="C77" s="7"/>
      <c r="D77" s="72"/>
      <c r="E77" s="73"/>
      <c r="F77" s="70"/>
    </row>
    <row r="78" spans="1:6" x14ac:dyDescent="0.2">
      <c r="A78" s="7">
        <v>62</v>
      </c>
      <c r="B78" s="71"/>
      <c r="C78" s="7"/>
      <c r="D78" s="72"/>
      <c r="E78" s="73"/>
      <c r="F78" s="70"/>
    </row>
    <row r="79" spans="1:6" x14ac:dyDescent="0.2">
      <c r="A79" s="7">
        <v>63</v>
      </c>
      <c r="B79" s="71"/>
      <c r="C79" s="7"/>
      <c r="D79" s="72"/>
      <c r="E79" s="73"/>
      <c r="F79" s="70"/>
    </row>
    <row r="80" spans="1:6" x14ac:dyDescent="0.2">
      <c r="A80" s="7">
        <v>64</v>
      </c>
      <c r="B80" s="71"/>
      <c r="C80" s="7"/>
      <c r="D80" s="72"/>
      <c r="E80" s="73"/>
      <c r="F80" s="70"/>
    </row>
    <row r="81" spans="1:6" x14ac:dyDescent="0.2">
      <c r="A81" s="7">
        <v>65</v>
      </c>
      <c r="B81" s="71"/>
      <c r="C81" s="7"/>
      <c r="D81" s="72"/>
      <c r="E81" s="73"/>
      <c r="F81" s="70"/>
    </row>
    <row r="82" spans="1:6" x14ac:dyDescent="0.2">
      <c r="A82" s="7">
        <v>66</v>
      </c>
      <c r="B82" s="71"/>
      <c r="C82" s="7"/>
      <c r="D82" s="72"/>
      <c r="E82" s="73"/>
      <c r="F82" s="70"/>
    </row>
    <row r="83" spans="1:6" x14ac:dyDescent="0.2">
      <c r="A83" s="7">
        <v>67</v>
      </c>
      <c r="B83" s="71"/>
      <c r="C83" s="7"/>
      <c r="D83" s="72"/>
      <c r="E83" s="73"/>
      <c r="F83" s="70"/>
    </row>
    <row r="84" spans="1:6" x14ac:dyDescent="0.2">
      <c r="A84" s="7">
        <v>68</v>
      </c>
      <c r="B84" s="71"/>
      <c r="C84" s="7"/>
      <c r="D84" s="72"/>
      <c r="E84" s="73"/>
      <c r="F84" s="70"/>
    </row>
    <row r="85" spans="1:6" x14ac:dyDescent="0.2">
      <c r="A85" s="7">
        <v>69</v>
      </c>
      <c r="B85" s="71"/>
      <c r="C85" s="7"/>
      <c r="D85" s="72"/>
      <c r="E85" s="73"/>
      <c r="F85" s="70"/>
    </row>
    <row r="86" spans="1:6" x14ac:dyDescent="0.2">
      <c r="A86" s="7">
        <v>70</v>
      </c>
      <c r="B86" s="71"/>
      <c r="C86" s="7"/>
      <c r="D86" s="72"/>
      <c r="E86" s="73"/>
      <c r="F86" s="70"/>
    </row>
    <row r="87" spans="1:6" x14ac:dyDescent="0.2">
      <c r="A87" s="7">
        <v>71</v>
      </c>
      <c r="B87" s="71"/>
      <c r="C87" s="7"/>
      <c r="D87" s="72"/>
      <c r="E87" s="73"/>
      <c r="F87" s="70"/>
    </row>
    <row r="88" spans="1:6" x14ac:dyDescent="0.2">
      <c r="A88" s="7">
        <v>72</v>
      </c>
      <c r="B88" s="71"/>
      <c r="C88" s="7"/>
      <c r="D88" s="72"/>
      <c r="E88" s="73"/>
      <c r="F88" s="70"/>
    </row>
    <row r="89" spans="1:6" x14ac:dyDescent="0.2">
      <c r="A89" s="7">
        <v>73</v>
      </c>
      <c r="B89" s="71"/>
      <c r="C89" s="7"/>
      <c r="D89" s="72"/>
      <c r="E89" s="73"/>
      <c r="F89" s="70"/>
    </row>
    <row r="90" spans="1:6" x14ac:dyDescent="0.2">
      <c r="A90" s="7">
        <v>74</v>
      </c>
      <c r="B90" s="71"/>
      <c r="C90" s="7"/>
      <c r="D90" s="72"/>
      <c r="E90" s="73"/>
      <c r="F90" s="70"/>
    </row>
    <row r="91" spans="1:6" x14ac:dyDescent="0.2">
      <c r="A91" s="7">
        <v>75</v>
      </c>
      <c r="B91" s="71"/>
      <c r="C91" s="7"/>
      <c r="D91" s="72"/>
      <c r="E91" s="73"/>
      <c r="F91" s="70"/>
    </row>
    <row r="92" spans="1:6" x14ac:dyDescent="0.2">
      <c r="A92" s="7">
        <v>76</v>
      </c>
      <c r="B92" s="71"/>
      <c r="C92" s="7"/>
      <c r="D92" s="72"/>
      <c r="E92" s="73"/>
      <c r="F92" s="70"/>
    </row>
    <row r="93" spans="1:6" x14ac:dyDescent="0.2">
      <c r="A93" s="7">
        <v>77</v>
      </c>
      <c r="B93" s="71"/>
      <c r="C93" s="7"/>
      <c r="D93" s="72"/>
      <c r="E93" s="73"/>
      <c r="F93" s="70"/>
    </row>
    <row r="94" spans="1:6" x14ac:dyDescent="0.2">
      <c r="A94" s="7">
        <v>78</v>
      </c>
      <c r="B94" s="71"/>
      <c r="C94" s="7"/>
      <c r="D94" s="72"/>
      <c r="E94" s="73"/>
      <c r="F94" s="70"/>
    </row>
    <row r="95" spans="1:6" x14ac:dyDescent="0.2">
      <c r="A95" s="7">
        <v>79</v>
      </c>
      <c r="B95" s="71"/>
      <c r="C95" s="7"/>
      <c r="D95" s="72"/>
      <c r="E95" s="73"/>
      <c r="F95" s="70"/>
    </row>
    <row r="96" spans="1:6" x14ac:dyDescent="0.2">
      <c r="A96" s="7">
        <v>80</v>
      </c>
      <c r="B96" s="71"/>
      <c r="C96" s="7"/>
      <c r="D96" s="72"/>
      <c r="E96" s="73"/>
      <c r="F96" s="70"/>
    </row>
    <row r="97" spans="1:6" x14ac:dyDescent="0.2">
      <c r="A97" s="7">
        <v>81</v>
      </c>
      <c r="B97" s="71"/>
      <c r="C97" s="7"/>
      <c r="D97" s="72"/>
      <c r="E97" s="73"/>
      <c r="F97" s="70"/>
    </row>
    <row r="98" spans="1:6" x14ac:dyDescent="0.2">
      <c r="A98" s="7">
        <v>82</v>
      </c>
      <c r="B98" s="71"/>
      <c r="C98" s="7"/>
      <c r="D98" s="72"/>
      <c r="E98" s="73"/>
      <c r="F98" s="70"/>
    </row>
    <row r="99" spans="1:6" x14ac:dyDescent="0.2">
      <c r="A99" s="7">
        <v>83</v>
      </c>
      <c r="B99" s="71"/>
      <c r="C99" s="7"/>
      <c r="D99" s="72"/>
      <c r="E99" s="73"/>
      <c r="F99" s="70"/>
    </row>
    <row r="100" spans="1:6" x14ac:dyDescent="0.2">
      <c r="A100" s="7">
        <v>84</v>
      </c>
      <c r="B100" s="71"/>
      <c r="C100" s="7"/>
      <c r="D100" s="72"/>
      <c r="E100" s="73"/>
      <c r="F100" s="70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operator="equal" allowBlank="1" showInputMessage="1" showErrorMessage="1" promptTitle="Task Description" sqref="D17:D100" xr:uid="{00000000-0002-0000-0100-000001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100-000002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3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100-000004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100-000005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zoomScale="110" zoomScaleNormal="110" workbookViewId="0">
      <selection activeCell="D13" sqref="D13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6" s="58" customFormat="1" ht="18" x14ac:dyDescent="0.25">
      <c r="A1" s="56" t="s">
        <v>12</v>
      </c>
      <c r="B1" s="56">
        <f>'Sprint 01 Backlog'!B1+1</f>
        <v>2</v>
      </c>
      <c r="C1" s="56"/>
      <c r="D1" s="57" t="s">
        <v>3</v>
      </c>
      <c r="F1" s="56"/>
    </row>
    <row r="2" spans="1:6" s="58" customFormat="1" x14ac:dyDescent="0.2">
      <c r="A2" s="56" t="s">
        <v>112</v>
      </c>
      <c r="B2" s="60">
        <f>'Sprint 01 Backlog'!B3</f>
        <v>44264</v>
      </c>
      <c r="C2" s="56"/>
      <c r="D2" s="61" t="s">
        <v>113</v>
      </c>
      <c r="E2" s="56"/>
      <c r="F2" s="56"/>
    </row>
    <row r="3" spans="1:6" s="58" customFormat="1" x14ac:dyDescent="0.2">
      <c r="A3" s="56" t="s">
        <v>114</v>
      </c>
      <c r="B3" s="60">
        <f>B2+14</f>
        <v>44278</v>
      </c>
      <c r="C3" s="56"/>
      <c r="D3" s="56"/>
      <c r="E3" s="56"/>
      <c r="F3" s="56"/>
    </row>
    <row r="4" spans="1:6" s="58" customFormat="1" x14ac:dyDescent="0.2">
      <c r="A4" s="56" t="s">
        <v>115</v>
      </c>
      <c r="B4" s="62" t="s">
        <v>116</v>
      </c>
      <c r="C4" s="56"/>
      <c r="D4" s="56"/>
      <c r="E4" s="56"/>
      <c r="F4" s="56"/>
    </row>
    <row r="5" spans="1:6" s="58" customFormat="1" x14ac:dyDescent="0.2">
      <c r="A5" s="56"/>
      <c r="B5" s="62"/>
      <c r="C5" s="56"/>
      <c r="D5" s="56"/>
      <c r="E5" s="56"/>
      <c r="F5" s="56"/>
    </row>
    <row r="6" spans="1:6" s="58" customFormat="1" x14ac:dyDescent="0.2">
      <c r="A6" s="56"/>
      <c r="B6" s="63" t="s">
        <v>13</v>
      </c>
      <c r="C6" s="56" t="s">
        <v>117</v>
      </c>
      <c r="D6" s="56"/>
      <c r="E6" s="56"/>
      <c r="F6" s="56"/>
    </row>
    <row r="7" spans="1:6" s="58" customFormat="1" x14ac:dyDescent="0.2">
      <c r="A7" s="56" t="s">
        <v>118</v>
      </c>
      <c r="B7" s="56">
        <f>COUNTA(D17:D995)</f>
        <v>11</v>
      </c>
      <c r="C7" s="56"/>
      <c r="D7" s="56"/>
      <c r="E7" s="56"/>
      <c r="F7" s="56"/>
    </row>
    <row r="8" spans="1:6" s="58" customFormat="1" x14ac:dyDescent="0.2">
      <c r="A8" s="56" t="s">
        <v>119</v>
      </c>
      <c r="B8" s="56">
        <f t="shared" ref="B8:B14" si="0">B7-C8</f>
        <v>11</v>
      </c>
      <c r="C8" s="56">
        <f>COUNTIF(E$17:E$995, "Completed Day 1")</f>
        <v>0</v>
      </c>
      <c r="D8" s="56"/>
      <c r="E8" s="56"/>
      <c r="F8" s="56"/>
    </row>
    <row r="9" spans="1:6" s="58" customFormat="1" x14ac:dyDescent="0.2">
      <c r="A9" s="56" t="s">
        <v>120</v>
      </c>
      <c r="B9" s="56">
        <f t="shared" si="0"/>
        <v>11</v>
      </c>
      <c r="C9" s="56">
        <f>COUNTIF(E$17:E$995, "Completed Day 2")</f>
        <v>0</v>
      </c>
      <c r="D9" s="56"/>
      <c r="E9" s="56"/>
      <c r="F9" s="56"/>
    </row>
    <row r="10" spans="1:6" s="58" customFormat="1" x14ac:dyDescent="0.2">
      <c r="A10" s="56" t="s">
        <v>121</v>
      </c>
      <c r="B10" s="56">
        <f t="shared" si="0"/>
        <v>11</v>
      </c>
      <c r="C10" s="56">
        <f>COUNTIF(E$17:E$995, "Completed Day 3")</f>
        <v>0</v>
      </c>
      <c r="D10" s="56"/>
      <c r="E10" s="56"/>
      <c r="F10" s="56"/>
    </row>
    <row r="11" spans="1:6" s="58" customFormat="1" x14ac:dyDescent="0.2">
      <c r="A11" s="56" t="s">
        <v>122</v>
      </c>
      <c r="B11" s="56">
        <f t="shared" si="0"/>
        <v>11</v>
      </c>
      <c r="C11" s="56">
        <f>COUNTIF(E$17:E$995, "Completed Day 4")</f>
        <v>0</v>
      </c>
      <c r="D11" s="56"/>
      <c r="E11" s="56"/>
      <c r="F11" s="56"/>
    </row>
    <row r="12" spans="1:6" s="58" customFormat="1" x14ac:dyDescent="0.2">
      <c r="A12" s="56" t="s">
        <v>123</v>
      </c>
      <c r="B12" s="56">
        <f t="shared" si="0"/>
        <v>11</v>
      </c>
      <c r="C12" s="56">
        <f>COUNTIF(E$17:E$995, "Completed Day 5")</f>
        <v>0</v>
      </c>
      <c r="D12" s="56"/>
      <c r="E12" s="56"/>
      <c r="F12" s="56"/>
    </row>
    <row r="13" spans="1:6" s="58" customFormat="1" x14ac:dyDescent="0.2">
      <c r="A13" s="56" t="s">
        <v>124</v>
      </c>
      <c r="B13" s="56">
        <f t="shared" si="0"/>
        <v>11</v>
      </c>
      <c r="C13" s="56">
        <f>COUNTIF(E$17:E$995, "Completed Day 6")</f>
        <v>0</v>
      </c>
      <c r="D13" s="56"/>
      <c r="E13" s="56"/>
      <c r="F13" s="56"/>
    </row>
    <row r="14" spans="1:6" s="58" customFormat="1" x14ac:dyDescent="0.2">
      <c r="A14" s="56" t="s">
        <v>125</v>
      </c>
      <c r="B14" s="56">
        <f t="shared" si="0"/>
        <v>0</v>
      </c>
      <c r="C14" s="56">
        <f>COUNTIF(E$17:E$995, "Completed Day 7")</f>
        <v>11</v>
      </c>
      <c r="D14" s="56"/>
      <c r="E14" s="56"/>
      <c r="F14" s="56"/>
    </row>
    <row r="15" spans="1:6" s="58" customFormat="1" x14ac:dyDescent="0.2">
      <c r="A15" s="56"/>
      <c r="B15" s="56"/>
      <c r="C15" s="56"/>
      <c r="D15" s="24" t="s">
        <v>141</v>
      </c>
      <c r="E15" s="56"/>
      <c r="F15" s="56"/>
    </row>
    <row r="16" spans="1:6" x14ac:dyDescent="0.2">
      <c r="A16" s="64" t="s">
        <v>127</v>
      </c>
      <c r="B16" s="64" t="s">
        <v>26</v>
      </c>
      <c r="C16" s="64" t="s">
        <v>128</v>
      </c>
      <c r="D16" s="64" t="s">
        <v>142</v>
      </c>
      <c r="E16" s="64" t="s">
        <v>31</v>
      </c>
      <c r="F16" s="64" t="s">
        <v>35</v>
      </c>
    </row>
    <row r="17" spans="1:6" x14ac:dyDescent="0.2">
      <c r="A17" s="7">
        <v>1</v>
      </c>
      <c r="B17" s="66" t="s">
        <v>59</v>
      </c>
      <c r="C17" s="67"/>
      <c r="D17" s="68" t="s">
        <v>143</v>
      </c>
      <c r="E17" s="69" t="s">
        <v>131</v>
      </c>
      <c r="F17" s="70"/>
    </row>
    <row r="18" spans="1:6" x14ac:dyDescent="0.2">
      <c r="A18" s="7">
        <v>2</v>
      </c>
      <c r="B18" s="66" t="s">
        <v>59</v>
      </c>
      <c r="C18" s="67"/>
      <c r="D18" s="68" t="s">
        <v>144</v>
      </c>
      <c r="E18" s="69" t="s">
        <v>131</v>
      </c>
      <c r="F18" s="70"/>
    </row>
    <row r="19" spans="1:6" x14ac:dyDescent="0.2">
      <c r="A19" s="7">
        <v>3</v>
      </c>
      <c r="B19" s="66" t="s">
        <v>59</v>
      </c>
      <c r="C19" s="67"/>
      <c r="D19" s="68" t="s">
        <v>145</v>
      </c>
      <c r="E19" s="69" t="s">
        <v>131</v>
      </c>
      <c r="F19" s="70"/>
    </row>
    <row r="20" spans="1:6" x14ac:dyDescent="0.2">
      <c r="A20" s="7">
        <v>4</v>
      </c>
      <c r="B20" s="66" t="s">
        <v>65</v>
      </c>
      <c r="C20" s="67"/>
      <c r="D20" s="68" t="s">
        <v>146</v>
      </c>
      <c r="E20" s="69" t="s">
        <v>131</v>
      </c>
      <c r="F20" s="70"/>
    </row>
    <row r="21" spans="1:6" x14ac:dyDescent="0.2">
      <c r="A21" s="7">
        <v>5</v>
      </c>
      <c r="B21" s="66" t="s">
        <v>59</v>
      </c>
      <c r="C21" s="67"/>
      <c r="D21" s="68" t="s">
        <v>147</v>
      </c>
      <c r="E21" s="69" t="s">
        <v>131</v>
      </c>
      <c r="F21" s="70"/>
    </row>
    <row r="22" spans="1:6" x14ac:dyDescent="0.2">
      <c r="A22" s="7">
        <v>6</v>
      </c>
      <c r="B22" s="66" t="s">
        <v>69</v>
      </c>
      <c r="C22" s="67"/>
      <c r="D22" s="68" t="s">
        <v>148</v>
      </c>
      <c r="E22" s="69" t="s">
        <v>131</v>
      </c>
      <c r="F22" s="70"/>
    </row>
    <row r="23" spans="1:6" x14ac:dyDescent="0.2">
      <c r="A23" s="7">
        <v>7</v>
      </c>
      <c r="B23" s="66" t="s">
        <v>65</v>
      </c>
      <c r="C23" s="67"/>
      <c r="D23" s="68" t="s">
        <v>149</v>
      </c>
      <c r="E23" s="69" t="s">
        <v>131</v>
      </c>
      <c r="F23" s="70"/>
    </row>
    <row r="24" spans="1:6" x14ac:dyDescent="0.2">
      <c r="A24" s="7">
        <v>8</v>
      </c>
      <c r="B24" s="66" t="s">
        <v>74</v>
      </c>
      <c r="C24" s="67"/>
      <c r="D24" s="68" t="s">
        <v>150</v>
      </c>
      <c r="E24" s="69" t="s">
        <v>131</v>
      </c>
      <c r="F24" s="70"/>
    </row>
    <row r="25" spans="1:6" x14ac:dyDescent="0.2">
      <c r="A25" s="7">
        <v>9</v>
      </c>
      <c r="B25" s="66" t="s">
        <v>76</v>
      </c>
      <c r="C25" s="67"/>
      <c r="D25" s="68" t="s">
        <v>151</v>
      </c>
      <c r="E25" s="69" t="s">
        <v>131</v>
      </c>
      <c r="F25" s="70"/>
    </row>
    <row r="26" spans="1:6" ht="25.5" x14ac:dyDescent="0.2">
      <c r="A26" s="7">
        <v>10</v>
      </c>
      <c r="B26" s="66" t="s">
        <v>59</v>
      </c>
      <c r="C26" s="67"/>
      <c r="D26" s="68" t="s">
        <v>152</v>
      </c>
      <c r="E26" s="69" t="s">
        <v>131</v>
      </c>
      <c r="F26" s="70"/>
    </row>
    <row r="27" spans="1:6" x14ac:dyDescent="0.2">
      <c r="A27" s="7">
        <v>11</v>
      </c>
      <c r="B27" s="66" t="s">
        <v>59</v>
      </c>
      <c r="C27" s="67"/>
      <c r="D27" s="68" t="s">
        <v>153</v>
      </c>
      <c r="E27" s="69" t="s">
        <v>131</v>
      </c>
      <c r="F27" s="70"/>
    </row>
    <row r="28" spans="1:6" x14ac:dyDescent="0.2">
      <c r="A28" s="7">
        <v>12</v>
      </c>
      <c r="B28" s="66"/>
      <c r="C28" s="67"/>
      <c r="D28" s="68"/>
      <c r="E28" s="69"/>
      <c r="F28" s="70"/>
    </row>
    <row r="29" spans="1:6" x14ac:dyDescent="0.2">
      <c r="A29" s="7">
        <v>13</v>
      </c>
      <c r="B29" s="71"/>
      <c r="C29" s="7"/>
      <c r="D29" s="72"/>
      <c r="E29" s="73"/>
      <c r="F29" s="70"/>
    </row>
    <row r="30" spans="1:6" x14ac:dyDescent="0.2">
      <c r="A30" s="7">
        <v>14</v>
      </c>
      <c r="B30" s="71"/>
      <c r="C30" s="7"/>
      <c r="D30" s="72"/>
      <c r="E30" s="73"/>
      <c r="F30" s="70"/>
    </row>
    <row r="31" spans="1:6" x14ac:dyDescent="0.2">
      <c r="A31" s="7">
        <v>15</v>
      </c>
      <c r="B31" s="71"/>
      <c r="C31" s="7"/>
      <c r="D31" s="72"/>
      <c r="E31" s="73"/>
      <c r="F31" s="70"/>
    </row>
    <row r="32" spans="1:6" x14ac:dyDescent="0.2">
      <c r="A32" s="7">
        <v>16</v>
      </c>
      <c r="B32" s="71"/>
      <c r="C32" s="7"/>
      <c r="D32" s="72"/>
      <c r="E32" s="73"/>
      <c r="F32" s="70"/>
    </row>
    <row r="33" spans="1:6" x14ac:dyDescent="0.2">
      <c r="A33" s="7">
        <v>17</v>
      </c>
      <c r="B33" s="71"/>
      <c r="C33" s="7"/>
      <c r="D33" s="72"/>
      <c r="E33" s="73"/>
      <c r="F33" s="70"/>
    </row>
    <row r="34" spans="1:6" x14ac:dyDescent="0.2">
      <c r="A34" s="7">
        <v>18</v>
      </c>
      <c r="B34" s="71"/>
      <c r="C34" s="7"/>
      <c r="D34" s="72"/>
      <c r="E34" s="73"/>
      <c r="F34" s="70"/>
    </row>
    <row r="35" spans="1:6" x14ac:dyDescent="0.2">
      <c r="A35" s="7">
        <v>19</v>
      </c>
      <c r="B35" s="71"/>
      <c r="C35" s="7"/>
      <c r="D35" s="72"/>
      <c r="E35" s="73"/>
      <c r="F35" s="70"/>
    </row>
    <row r="36" spans="1:6" x14ac:dyDescent="0.2">
      <c r="A36" s="7">
        <v>20</v>
      </c>
      <c r="B36" s="71"/>
      <c r="C36" s="7"/>
      <c r="D36" s="72"/>
      <c r="E36" s="73"/>
      <c r="F36" s="70"/>
    </row>
    <row r="37" spans="1:6" x14ac:dyDescent="0.2">
      <c r="A37" s="7">
        <v>21</v>
      </c>
      <c r="B37" s="71"/>
      <c r="C37" s="7"/>
      <c r="D37" s="72"/>
      <c r="E37" s="73"/>
      <c r="F37" s="70"/>
    </row>
    <row r="38" spans="1:6" x14ac:dyDescent="0.2">
      <c r="A38" s="7">
        <v>22</v>
      </c>
      <c r="B38" s="71"/>
      <c r="C38" s="7"/>
      <c r="D38" s="72"/>
      <c r="E38" s="73"/>
      <c r="F38" s="70"/>
    </row>
    <row r="39" spans="1:6" x14ac:dyDescent="0.2">
      <c r="A39" s="7">
        <v>23</v>
      </c>
      <c r="B39" s="71"/>
      <c r="C39" s="7"/>
      <c r="D39" s="72"/>
      <c r="E39" s="73"/>
      <c r="F39" s="70"/>
    </row>
    <row r="40" spans="1:6" x14ac:dyDescent="0.2">
      <c r="A40" s="7">
        <v>24</v>
      </c>
      <c r="B40" s="71"/>
      <c r="C40" s="7"/>
      <c r="D40" s="72"/>
      <c r="E40" s="73"/>
      <c r="F40" s="70"/>
    </row>
    <row r="41" spans="1:6" x14ac:dyDescent="0.2">
      <c r="A41" s="7">
        <v>25</v>
      </c>
      <c r="B41" s="71"/>
      <c r="C41" s="7"/>
      <c r="D41" s="72"/>
      <c r="E41" s="73"/>
      <c r="F41" s="70"/>
    </row>
    <row r="42" spans="1:6" x14ac:dyDescent="0.2">
      <c r="A42" s="7">
        <v>26</v>
      </c>
      <c r="B42" s="71"/>
      <c r="C42" s="7"/>
      <c r="D42" s="72"/>
      <c r="E42" s="73"/>
      <c r="F42" s="70"/>
    </row>
    <row r="43" spans="1:6" x14ac:dyDescent="0.2">
      <c r="A43" s="7">
        <v>27</v>
      </c>
      <c r="B43" s="71"/>
      <c r="C43" s="7"/>
      <c r="D43" s="72"/>
      <c r="E43" s="73"/>
      <c r="F43" s="70"/>
    </row>
    <row r="44" spans="1:6" x14ac:dyDescent="0.2">
      <c r="A44" s="7">
        <v>28</v>
      </c>
      <c r="B44" s="71"/>
      <c r="C44" s="7"/>
      <c r="D44" s="72"/>
      <c r="E44" s="73"/>
      <c r="F44" s="70"/>
    </row>
    <row r="45" spans="1:6" x14ac:dyDescent="0.2">
      <c r="A45" s="7">
        <v>29</v>
      </c>
      <c r="B45" s="71"/>
      <c r="C45" s="7"/>
      <c r="D45" s="72"/>
      <c r="E45" s="73"/>
      <c r="F45" s="70"/>
    </row>
    <row r="46" spans="1:6" x14ac:dyDescent="0.2">
      <c r="A46" s="7">
        <v>30</v>
      </c>
      <c r="B46" s="71"/>
      <c r="C46" s="7"/>
      <c r="D46" s="72"/>
      <c r="E46" s="73"/>
      <c r="F46" s="70"/>
    </row>
    <row r="47" spans="1:6" x14ac:dyDescent="0.2">
      <c r="A47" s="7">
        <v>31</v>
      </c>
      <c r="B47" s="71"/>
      <c r="C47" s="7"/>
      <c r="D47" s="72"/>
      <c r="E47" s="73"/>
      <c r="F47" s="70"/>
    </row>
    <row r="48" spans="1:6" x14ac:dyDescent="0.2">
      <c r="A48" s="7">
        <v>32</v>
      </c>
      <c r="B48" s="71"/>
      <c r="C48" s="7"/>
      <c r="D48" s="72"/>
      <c r="E48" s="73"/>
      <c r="F48" s="70"/>
    </row>
    <row r="49" spans="1:6" x14ac:dyDescent="0.2">
      <c r="A49" s="7">
        <v>33</v>
      </c>
      <c r="B49" s="71"/>
      <c r="C49" s="7"/>
      <c r="D49" s="72"/>
      <c r="E49" s="73"/>
      <c r="F49" s="70"/>
    </row>
    <row r="50" spans="1:6" x14ac:dyDescent="0.2">
      <c r="A50" s="7">
        <v>34</v>
      </c>
      <c r="B50" s="71"/>
      <c r="C50" s="7"/>
      <c r="D50" s="72"/>
      <c r="E50" s="73"/>
      <c r="F50" s="70"/>
    </row>
    <row r="51" spans="1:6" x14ac:dyDescent="0.2">
      <c r="A51" s="7">
        <v>35</v>
      </c>
      <c r="B51" s="71"/>
      <c r="C51" s="7"/>
      <c r="D51" s="72"/>
      <c r="E51" s="73"/>
      <c r="F51" s="70"/>
    </row>
    <row r="52" spans="1:6" x14ac:dyDescent="0.2">
      <c r="A52" s="7">
        <v>36</v>
      </c>
      <c r="B52" s="71"/>
      <c r="C52" s="7"/>
      <c r="D52" s="72"/>
      <c r="E52" s="73"/>
      <c r="F52" s="70"/>
    </row>
    <row r="53" spans="1:6" x14ac:dyDescent="0.2">
      <c r="A53" s="7">
        <v>37</v>
      </c>
      <c r="B53" s="71"/>
      <c r="C53" s="7"/>
      <c r="D53" s="72"/>
      <c r="E53" s="73"/>
      <c r="F53" s="70"/>
    </row>
    <row r="54" spans="1:6" x14ac:dyDescent="0.2">
      <c r="A54" s="7">
        <v>38</v>
      </c>
      <c r="B54" s="71"/>
      <c r="C54" s="7"/>
      <c r="D54" s="72"/>
      <c r="E54" s="73"/>
      <c r="F54" s="70"/>
    </row>
    <row r="55" spans="1:6" x14ac:dyDescent="0.2">
      <c r="A55" s="7">
        <v>39</v>
      </c>
      <c r="B55" s="71"/>
      <c r="C55" s="7"/>
      <c r="D55" s="72"/>
      <c r="E55" s="73"/>
      <c r="F55" s="70"/>
    </row>
    <row r="56" spans="1:6" x14ac:dyDescent="0.2">
      <c r="A56" s="7">
        <v>40</v>
      </c>
      <c r="B56" s="71"/>
      <c r="C56" s="7"/>
      <c r="D56" s="72"/>
      <c r="E56" s="73"/>
      <c r="F56" s="70"/>
    </row>
    <row r="57" spans="1:6" x14ac:dyDescent="0.2">
      <c r="A57" s="7">
        <v>41</v>
      </c>
      <c r="B57" s="71"/>
      <c r="C57" s="7"/>
      <c r="D57" s="72"/>
      <c r="E57" s="73"/>
      <c r="F57" s="70"/>
    </row>
    <row r="58" spans="1:6" x14ac:dyDescent="0.2">
      <c r="A58" s="7">
        <v>42</v>
      </c>
      <c r="B58" s="71"/>
      <c r="C58" s="7"/>
      <c r="D58" s="72"/>
      <c r="E58" s="73"/>
      <c r="F58" s="70"/>
    </row>
    <row r="59" spans="1:6" x14ac:dyDescent="0.2">
      <c r="A59" s="7">
        <v>43</v>
      </c>
      <c r="B59" s="71"/>
      <c r="C59" s="7"/>
      <c r="D59" s="72"/>
      <c r="E59" s="73"/>
      <c r="F59" s="70"/>
    </row>
    <row r="60" spans="1:6" x14ac:dyDescent="0.2">
      <c r="A60" s="7">
        <v>44</v>
      </c>
      <c r="B60" s="71"/>
      <c r="C60" s="7"/>
      <c r="D60" s="72"/>
      <c r="E60" s="73"/>
      <c r="F60" s="70"/>
    </row>
    <row r="61" spans="1:6" x14ac:dyDescent="0.2">
      <c r="A61" s="7">
        <v>45</v>
      </c>
      <c r="B61" s="71"/>
      <c r="C61" s="7"/>
      <c r="D61" s="72"/>
      <c r="E61" s="73"/>
      <c r="F61" s="70"/>
    </row>
    <row r="62" spans="1:6" x14ac:dyDescent="0.2">
      <c r="A62" s="7">
        <v>46</v>
      </c>
      <c r="B62" s="71"/>
      <c r="C62" s="7"/>
      <c r="D62" s="72"/>
      <c r="E62" s="73"/>
      <c r="F62" s="70"/>
    </row>
    <row r="63" spans="1:6" x14ac:dyDescent="0.2">
      <c r="A63" s="7">
        <v>47</v>
      </c>
      <c r="B63" s="71"/>
      <c r="C63" s="7"/>
      <c r="D63" s="72"/>
      <c r="E63" s="73"/>
      <c r="F63" s="70"/>
    </row>
    <row r="64" spans="1:6" x14ac:dyDescent="0.2">
      <c r="A64" s="7">
        <v>48</v>
      </c>
      <c r="B64" s="71"/>
      <c r="C64" s="7"/>
      <c r="D64" s="72"/>
      <c r="E64" s="73"/>
      <c r="F64" s="70"/>
    </row>
    <row r="65" spans="1:6" x14ac:dyDescent="0.2">
      <c r="A65" s="7">
        <v>49</v>
      </c>
      <c r="B65" s="71"/>
      <c r="C65" s="7"/>
      <c r="D65" s="72"/>
      <c r="E65" s="73"/>
      <c r="F65" s="70"/>
    </row>
    <row r="66" spans="1:6" x14ac:dyDescent="0.2">
      <c r="A66" s="7">
        <v>50</v>
      </c>
      <c r="B66" s="71"/>
      <c r="C66" s="7"/>
      <c r="D66" s="72"/>
      <c r="E66" s="73"/>
      <c r="F66" s="70"/>
    </row>
    <row r="67" spans="1:6" x14ac:dyDescent="0.2">
      <c r="A67" s="7">
        <v>51</v>
      </c>
      <c r="B67" s="71"/>
      <c r="C67" s="7"/>
      <c r="D67" s="72"/>
      <c r="E67" s="73"/>
      <c r="F67" s="70"/>
    </row>
    <row r="68" spans="1:6" x14ac:dyDescent="0.2">
      <c r="A68" s="7">
        <v>52</v>
      </c>
      <c r="B68" s="71"/>
      <c r="C68" s="7"/>
      <c r="D68" s="72"/>
      <c r="E68" s="73"/>
      <c r="F68" s="70"/>
    </row>
    <row r="69" spans="1:6" x14ac:dyDescent="0.2">
      <c r="A69" s="7">
        <v>53</v>
      </c>
      <c r="B69" s="71"/>
      <c r="C69" s="7"/>
      <c r="D69" s="72"/>
      <c r="E69" s="73"/>
      <c r="F69" s="70"/>
    </row>
    <row r="70" spans="1:6" x14ac:dyDescent="0.2">
      <c r="A70" s="7">
        <v>54</v>
      </c>
      <c r="B70" s="71"/>
      <c r="C70" s="7"/>
      <c r="D70" s="72"/>
      <c r="E70" s="73"/>
      <c r="F70" s="70"/>
    </row>
    <row r="71" spans="1:6" x14ac:dyDescent="0.2">
      <c r="A71" s="7">
        <v>55</v>
      </c>
      <c r="B71" s="71"/>
      <c r="C71" s="7"/>
      <c r="D71" s="72"/>
      <c r="E71" s="73"/>
      <c r="F71" s="70"/>
    </row>
    <row r="72" spans="1:6" x14ac:dyDescent="0.2">
      <c r="A72" s="7">
        <v>56</v>
      </c>
      <c r="B72" s="71"/>
      <c r="C72" s="7"/>
      <c r="D72" s="72"/>
      <c r="E72" s="73"/>
      <c r="F72" s="70"/>
    </row>
    <row r="73" spans="1:6" x14ac:dyDescent="0.2">
      <c r="A73" s="7">
        <v>57</v>
      </c>
      <c r="B73" s="71"/>
      <c r="C73" s="7"/>
      <c r="D73" s="72"/>
      <c r="E73" s="73"/>
      <c r="F73" s="70"/>
    </row>
    <row r="74" spans="1:6" x14ac:dyDescent="0.2">
      <c r="A74" s="7">
        <v>58</v>
      </c>
      <c r="B74" s="71"/>
      <c r="C74" s="7"/>
      <c r="D74" s="72"/>
      <c r="E74" s="73"/>
      <c r="F74" s="70"/>
    </row>
    <row r="75" spans="1:6" x14ac:dyDescent="0.2">
      <c r="A75" s="7">
        <v>59</v>
      </c>
      <c r="B75" s="71"/>
      <c r="C75" s="7"/>
      <c r="D75" s="72"/>
      <c r="E75" s="73"/>
      <c r="F75" s="70"/>
    </row>
    <row r="76" spans="1:6" x14ac:dyDescent="0.2">
      <c r="A76" s="7">
        <v>60</v>
      </c>
      <c r="B76" s="71"/>
      <c r="C76" s="7"/>
      <c r="D76" s="72"/>
      <c r="E76" s="73"/>
      <c r="F76" s="70"/>
    </row>
    <row r="77" spans="1:6" x14ac:dyDescent="0.2">
      <c r="A77" s="7">
        <v>61</v>
      </c>
      <c r="B77" s="71"/>
      <c r="C77" s="7"/>
      <c r="D77" s="72"/>
      <c r="E77" s="73"/>
      <c r="F77" s="70"/>
    </row>
    <row r="78" spans="1:6" x14ac:dyDescent="0.2">
      <c r="A78" s="7">
        <v>62</v>
      </c>
      <c r="B78" s="71"/>
      <c r="C78" s="7"/>
      <c r="D78" s="72"/>
      <c r="E78" s="73"/>
      <c r="F78" s="70"/>
    </row>
    <row r="79" spans="1:6" x14ac:dyDescent="0.2">
      <c r="A79" s="7">
        <v>63</v>
      </c>
      <c r="B79" s="71"/>
      <c r="C79" s="7"/>
      <c r="D79" s="72"/>
      <c r="E79" s="73"/>
      <c r="F79" s="70"/>
    </row>
    <row r="80" spans="1:6" x14ac:dyDescent="0.2">
      <c r="A80" s="7">
        <v>64</v>
      </c>
      <c r="B80" s="71"/>
      <c r="C80" s="7"/>
      <c r="D80" s="72"/>
      <c r="E80" s="73"/>
      <c r="F80" s="70"/>
    </row>
    <row r="81" spans="1:6" x14ac:dyDescent="0.2">
      <c r="A81" s="7">
        <v>65</v>
      </c>
      <c r="B81" s="71"/>
      <c r="C81" s="7"/>
      <c r="D81" s="72"/>
      <c r="E81" s="73"/>
      <c r="F81" s="70"/>
    </row>
    <row r="82" spans="1:6" x14ac:dyDescent="0.2">
      <c r="A82" s="7">
        <v>66</v>
      </c>
      <c r="B82" s="71"/>
      <c r="C82" s="7"/>
      <c r="D82" s="72"/>
      <c r="E82" s="73"/>
      <c r="F82" s="70"/>
    </row>
    <row r="83" spans="1:6" x14ac:dyDescent="0.2">
      <c r="A83" s="7">
        <v>67</v>
      </c>
      <c r="B83" s="71"/>
      <c r="C83" s="7"/>
      <c r="D83" s="72"/>
      <c r="E83" s="73"/>
      <c r="F83" s="70"/>
    </row>
    <row r="84" spans="1:6" x14ac:dyDescent="0.2">
      <c r="A84" s="7">
        <v>68</v>
      </c>
      <c r="B84" s="71"/>
      <c r="C84" s="7"/>
      <c r="D84" s="72"/>
      <c r="E84" s="73"/>
      <c r="F84" s="70"/>
    </row>
    <row r="85" spans="1:6" x14ac:dyDescent="0.2">
      <c r="A85" s="7">
        <v>69</v>
      </c>
      <c r="B85" s="71"/>
      <c r="C85" s="7"/>
      <c r="D85" s="72"/>
      <c r="E85" s="73"/>
      <c r="F85" s="70"/>
    </row>
    <row r="86" spans="1:6" x14ac:dyDescent="0.2">
      <c r="A86" s="7">
        <v>70</v>
      </c>
      <c r="B86" s="71"/>
      <c r="C86" s="7"/>
      <c r="D86" s="72"/>
      <c r="E86" s="73"/>
      <c r="F86" s="70"/>
    </row>
    <row r="87" spans="1:6" x14ac:dyDescent="0.2">
      <c r="A87" s="7">
        <v>71</v>
      </c>
      <c r="B87" s="71"/>
      <c r="C87" s="7"/>
      <c r="D87" s="72"/>
      <c r="E87" s="73"/>
      <c r="F87" s="70"/>
    </row>
    <row r="88" spans="1:6" x14ac:dyDescent="0.2">
      <c r="A88" s="7">
        <v>72</v>
      </c>
      <c r="B88" s="71"/>
      <c r="C88" s="7"/>
      <c r="D88" s="72"/>
      <c r="E88" s="73"/>
      <c r="F88" s="70"/>
    </row>
    <row r="89" spans="1:6" x14ac:dyDescent="0.2">
      <c r="A89" s="7">
        <v>73</v>
      </c>
      <c r="B89" s="71"/>
      <c r="C89" s="7"/>
      <c r="D89" s="72"/>
      <c r="E89" s="73"/>
      <c r="F89" s="70"/>
    </row>
    <row r="90" spans="1:6" x14ac:dyDescent="0.2">
      <c r="A90" s="7">
        <v>74</v>
      </c>
      <c r="B90" s="71"/>
      <c r="C90" s="7"/>
      <c r="D90" s="72"/>
      <c r="E90" s="73"/>
      <c r="F90" s="70"/>
    </row>
    <row r="91" spans="1:6" x14ac:dyDescent="0.2">
      <c r="A91" s="7">
        <v>75</v>
      </c>
      <c r="B91" s="71"/>
      <c r="C91" s="7"/>
      <c r="D91" s="72"/>
      <c r="E91" s="73"/>
      <c r="F91" s="70"/>
    </row>
    <row r="92" spans="1:6" x14ac:dyDescent="0.2">
      <c r="A92" s="7">
        <v>76</v>
      </c>
      <c r="B92" s="71"/>
      <c r="C92" s="7"/>
      <c r="D92" s="72"/>
      <c r="E92" s="73"/>
      <c r="F92" s="70"/>
    </row>
    <row r="93" spans="1:6" x14ac:dyDescent="0.2">
      <c r="A93" s="7">
        <v>77</v>
      </c>
      <c r="B93" s="71"/>
      <c r="C93" s="7"/>
      <c r="D93" s="72"/>
      <c r="E93" s="73"/>
      <c r="F93" s="70"/>
    </row>
    <row r="94" spans="1:6" x14ac:dyDescent="0.2">
      <c r="A94" s="7">
        <v>78</v>
      </c>
      <c r="B94" s="71"/>
      <c r="C94" s="7"/>
      <c r="D94" s="72"/>
      <c r="E94" s="73"/>
      <c r="F94" s="70"/>
    </row>
    <row r="95" spans="1:6" x14ac:dyDescent="0.2">
      <c r="A95" s="7">
        <v>79</v>
      </c>
      <c r="B95" s="71"/>
      <c r="C95" s="7"/>
      <c r="D95" s="72"/>
      <c r="E95" s="73"/>
      <c r="F95" s="70"/>
    </row>
    <row r="96" spans="1:6" x14ac:dyDescent="0.2">
      <c r="A96" s="7">
        <v>80</v>
      </c>
      <c r="B96" s="71"/>
      <c r="C96" s="7"/>
      <c r="D96" s="72"/>
      <c r="E96" s="73"/>
      <c r="F96" s="70"/>
    </row>
    <row r="97" spans="1:6" x14ac:dyDescent="0.2">
      <c r="A97" s="7">
        <v>81</v>
      </c>
      <c r="B97" s="71"/>
      <c r="C97" s="7"/>
      <c r="D97" s="72"/>
      <c r="E97" s="73"/>
      <c r="F97" s="70"/>
    </row>
    <row r="98" spans="1:6" x14ac:dyDescent="0.2">
      <c r="A98" s="7">
        <v>82</v>
      </c>
      <c r="B98" s="71"/>
      <c r="C98" s="7"/>
      <c r="D98" s="72"/>
      <c r="E98" s="73"/>
      <c r="F98" s="70"/>
    </row>
    <row r="99" spans="1:6" x14ac:dyDescent="0.2">
      <c r="A99" s="7">
        <v>83</v>
      </c>
      <c r="B99" s="71"/>
      <c r="C99" s="7"/>
      <c r="D99" s="72"/>
      <c r="E99" s="73"/>
      <c r="F99" s="70"/>
    </row>
    <row r="100" spans="1:6" x14ac:dyDescent="0.2">
      <c r="A100" s="7">
        <v>84</v>
      </c>
      <c r="B100" s="71"/>
      <c r="C100" s="7"/>
      <c r="D100" s="72"/>
      <c r="E100" s="73"/>
      <c r="F100" s="70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7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200-000003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200-000004000000}">
          <x14:formula1>
            <xm:f>'Product Backlog'!$H$6:$H$10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xr:uid="{00000000-0002-0000-0200-000005000000}">
          <x14:formula1>
            <xm:f>'Product Backlog'!$A$26:$A$105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zoomScale="110" zoomScaleNormal="110" workbookViewId="0">
      <selection activeCell="J32" sqref="J32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6" s="58" customFormat="1" ht="18" x14ac:dyDescent="0.25">
      <c r="A1" s="56" t="s">
        <v>12</v>
      </c>
      <c r="B1" s="56">
        <f>'Sprint 02 Backlog'!B1+1</f>
        <v>3</v>
      </c>
      <c r="C1" s="56"/>
      <c r="D1" s="57" t="s">
        <v>3</v>
      </c>
      <c r="F1" s="56"/>
    </row>
    <row r="2" spans="1:6" s="58" customFormat="1" x14ac:dyDescent="0.2">
      <c r="A2" s="56" t="s">
        <v>112</v>
      </c>
      <c r="B2" s="60">
        <f>'Sprint 02 Backlog'!B2+14</f>
        <v>44278</v>
      </c>
      <c r="C2" s="56"/>
      <c r="D2" s="61" t="s">
        <v>113</v>
      </c>
      <c r="E2" s="56"/>
      <c r="F2" s="56"/>
    </row>
    <row r="3" spans="1:6" s="58" customFormat="1" x14ac:dyDescent="0.2">
      <c r="A3" s="56" t="s">
        <v>114</v>
      </c>
      <c r="B3" s="60">
        <f>B2+7</f>
        <v>44285</v>
      </c>
      <c r="C3" s="56"/>
      <c r="D3" s="56"/>
      <c r="E3" s="56"/>
      <c r="F3" s="56"/>
    </row>
    <row r="4" spans="1:6" s="58" customFormat="1" x14ac:dyDescent="0.2">
      <c r="A4" s="56" t="s">
        <v>115</v>
      </c>
      <c r="B4" s="62" t="s">
        <v>116</v>
      </c>
      <c r="C4" s="56"/>
      <c r="D4" s="56"/>
      <c r="E4" s="56"/>
      <c r="F4" s="56"/>
    </row>
    <row r="5" spans="1:6" s="58" customFormat="1" x14ac:dyDescent="0.2">
      <c r="A5" s="56"/>
      <c r="B5" s="62"/>
      <c r="C5" s="56"/>
      <c r="D5" s="56"/>
      <c r="E5" s="56"/>
      <c r="F5" s="56"/>
    </row>
    <row r="6" spans="1:6" s="58" customFormat="1" x14ac:dyDescent="0.2">
      <c r="A6" s="56"/>
      <c r="B6" s="63" t="s">
        <v>13</v>
      </c>
      <c r="C6" s="56" t="s">
        <v>117</v>
      </c>
      <c r="D6" s="56"/>
      <c r="E6" s="56"/>
      <c r="F6" s="56"/>
    </row>
    <row r="7" spans="1:6" s="58" customFormat="1" x14ac:dyDescent="0.2">
      <c r="A7" s="56" t="s">
        <v>118</v>
      </c>
      <c r="B7" s="56">
        <f>COUNTA(D17:D995)</f>
        <v>15</v>
      </c>
      <c r="C7" s="56"/>
      <c r="D7" s="56"/>
      <c r="E7" s="56"/>
      <c r="F7" s="56"/>
    </row>
    <row r="8" spans="1:6" s="58" customFormat="1" x14ac:dyDescent="0.2">
      <c r="A8" s="56" t="s">
        <v>119</v>
      </c>
      <c r="B8" s="56">
        <f t="shared" ref="B8:B14" si="0">B7-C8</f>
        <v>15</v>
      </c>
      <c r="C8" s="56">
        <f>COUNTIF(E$17:E$995, "Completed Day 1")</f>
        <v>0</v>
      </c>
      <c r="D8" s="56"/>
      <c r="E8" s="56"/>
      <c r="F8" s="56"/>
    </row>
    <row r="9" spans="1:6" s="58" customFormat="1" x14ac:dyDescent="0.2">
      <c r="A9" s="56" t="s">
        <v>120</v>
      </c>
      <c r="B9" s="56">
        <f t="shared" si="0"/>
        <v>15</v>
      </c>
      <c r="C9" s="56">
        <f>COUNTIF(E$17:E$995, "Completed Day 2")</f>
        <v>0</v>
      </c>
      <c r="D9" s="56"/>
      <c r="E9" s="56"/>
      <c r="F9" s="56"/>
    </row>
    <row r="10" spans="1:6" s="58" customFormat="1" x14ac:dyDescent="0.2">
      <c r="A10" s="56" t="s">
        <v>121</v>
      </c>
      <c r="B10" s="56">
        <f t="shared" si="0"/>
        <v>15</v>
      </c>
      <c r="C10" s="56">
        <f>COUNTIF(E$17:E$995, "Completed Day 3")</f>
        <v>0</v>
      </c>
      <c r="D10" s="56"/>
      <c r="E10" s="56"/>
      <c r="F10" s="56"/>
    </row>
    <row r="11" spans="1:6" s="58" customFormat="1" x14ac:dyDescent="0.2">
      <c r="A11" s="56" t="s">
        <v>122</v>
      </c>
      <c r="B11" s="56">
        <f t="shared" si="0"/>
        <v>15</v>
      </c>
      <c r="C11" s="56">
        <f>COUNTIF(E$17:E$995, "Completed Day 4")</f>
        <v>0</v>
      </c>
      <c r="D11" s="56"/>
      <c r="E11" s="56"/>
      <c r="F11" s="56"/>
    </row>
    <row r="12" spans="1:6" s="58" customFormat="1" x14ac:dyDescent="0.2">
      <c r="A12" s="56" t="s">
        <v>123</v>
      </c>
      <c r="B12" s="56">
        <f t="shared" si="0"/>
        <v>15</v>
      </c>
      <c r="C12" s="56">
        <f>COUNTIF(E$17:E$995, "Completed Day 5")</f>
        <v>0</v>
      </c>
      <c r="D12" s="56"/>
      <c r="E12" s="56"/>
      <c r="F12" s="56"/>
    </row>
    <row r="13" spans="1:6" s="58" customFormat="1" x14ac:dyDescent="0.2">
      <c r="A13" s="56" t="s">
        <v>124</v>
      </c>
      <c r="B13" s="56">
        <f t="shared" si="0"/>
        <v>15</v>
      </c>
      <c r="C13" s="56">
        <f>COUNTIF(E$17:E$995, "Completed Day 6")</f>
        <v>0</v>
      </c>
      <c r="D13" s="56"/>
      <c r="E13" s="56"/>
      <c r="F13" s="56"/>
    </row>
    <row r="14" spans="1:6" s="58" customFormat="1" x14ac:dyDescent="0.2">
      <c r="A14" s="56" t="s">
        <v>125</v>
      </c>
      <c r="B14" s="56">
        <f t="shared" si="0"/>
        <v>0</v>
      </c>
      <c r="C14" s="56">
        <f>COUNTIF(E$17:E$995, "Completed Day 7")</f>
        <v>15</v>
      </c>
      <c r="D14" s="56"/>
      <c r="E14" s="56"/>
      <c r="F14" s="56"/>
    </row>
    <row r="15" spans="1:6" s="58" customFormat="1" x14ac:dyDescent="0.2">
      <c r="A15" s="56"/>
      <c r="B15" s="56"/>
      <c r="C15" s="56"/>
      <c r="D15" s="24" t="s">
        <v>141</v>
      </c>
      <c r="E15" s="56"/>
      <c r="F15" s="56"/>
    </row>
    <row r="16" spans="1:6" x14ac:dyDescent="0.2">
      <c r="A16" s="64" t="s">
        <v>127</v>
      </c>
      <c r="B16" s="64" t="s">
        <v>26</v>
      </c>
      <c r="C16" s="64" t="s">
        <v>128</v>
      </c>
      <c r="D16" s="64" t="s">
        <v>142</v>
      </c>
      <c r="E16" s="64" t="s">
        <v>31</v>
      </c>
      <c r="F16" s="64" t="s">
        <v>35</v>
      </c>
    </row>
    <row r="17" spans="1:6" x14ac:dyDescent="0.2">
      <c r="A17" s="7">
        <v>1</v>
      </c>
      <c r="B17" s="71" t="s">
        <v>36</v>
      </c>
      <c r="C17" s="7"/>
      <c r="D17" s="72" t="s">
        <v>154</v>
      </c>
      <c r="E17" s="74" t="s">
        <v>131</v>
      </c>
      <c r="F17" s="70"/>
    </row>
    <row r="18" spans="1:6" x14ac:dyDescent="0.2">
      <c r="A18" s="7">
        <v>2</v>
      </c>
      <c r="B18" s="71" t="s">
        <v>42</v>
      </c>
      <c r="C18" s="7"/>
      <c r="D18" s="72" t="s">
        <v>154</v>
      </c>
      <c r="E18" s="74" t="s">
        <v>131</v>
      </c>
      <c r="F18" s="70"/>
    </row>
    <row r="19" spans="1:6" x14ac:dyDescent="0.2">
      <c r="A19" s="7">
        <v>3</v>
      </c>
      <c r="B19" s="71" t="s">
        <v>46</v>
      </c>
      <c r="C19" s="7"/>
      <c r="D19" s="72" t="s">
        <v>154</v>
      </c>
      <c r="E19" s="74" t="s">
        <v>131</v>
      </c>
      <c r="F19" s="70"/>
    </row>
    <row r="20" spans="1:6" x14ac:dyDescent="0.2">
      <c r="A20" s="7">
        <v>4</v>
      </c>
      <c r="B20" s="71" t="s">
        <v>95</v>
      </c>
      <c r="C20" s="7"/>
      <c r="D20" s="72" t="s">
        <v>155</v>
      </c>
      <c r="E20" s="74" t="s">
        <v>131</v>
      </c>
      <c r="F20" s="70"/>
    </row>
    <row r="21" spans="1:6" x14ac:dyDescent="0.2">
      <c r="A21" s="7">
        <v>5</v>
      </c>
      <c r="B21" s="71" t="s">
        <v>95</v>
      </c>
      <c r="C21" s="7"/>
      <c r="D21" s="72" t="s">
        <v>156</v>
      </c>
      <c r="E21" s="74" t="s">
        <v>131</v>
      </c>
      <c r="F21" s="70"/>
    </row>
    <row r="22" spans="1:6" x14ac:dyDescent="0.2">
      <c r="A22" s="7">
        <v>6</v>
      </c>
      <c r="B22" s="71" t="s">
        <v>95</v>
      </c>
      <c r="C22" s="7"/>
      <c r="D22" s="72" t="s">
        <v>157</v>
      </c>
      <c r="E22" s="74" t="s">
        <v>131</v>
      </c>
      <c r="F22" s="70"/>
    </row>
    <row r="23" spans="1:6" x14ac:dyDescent="0.2">
      <c r="A23" s="7">
        <v>7</v>
      </c>
      <c r="B23" s="71" t="s">
        <v>95</v>
      </c>
      <c r="C23" s="7"/>
      <c r="D23" s="72" t="s">
        <v>158</v>
      </c>
      <c r="E23" s="74" t="s">
        <v>131</v>
      </c>
      <c r="F23" s="70"/>
    </row>
    <row r="24" spans="1:6" x14ac:dyDescent="0.2">
      <c r="A24" s="7">
        <v>8</v>
      </c>
      <c r="B24" s="71" t="s">
        <v>95</v>
      </c>
      <c r="C24" s="7"/>
      <c r="D24" s="72" t="s">
        <v>159</v>
      </c>
      <c r="E24" s="74" t="s">
        <v>131</v>
      </c>
      <c r="F24" s="70"/>
    </row>
    <row r="25" spans="1:6" x14ac:dyDescent="0.2">
      <c r="A25" s="7">
        <v>9</v>
      </c>
      <c r="B25" s="71" t="s">
        <v>95</v>
      </c>
      <c r="C25" s="7"/>
      <c r="D25" s="72" t="s">
        <v>160</v>
      </c>
      <c r="E25" s="74" t="s">
        <v>131</v>
      </c>
      <c r="F25" s="70"/>
    </row>
    <row r="26" spans="1:6" x14ac:dyDescent="0.2">
      <c r="A26" s="7">
        <v>10</v>
      </c>
      <c r="B26" s="71" t="s">
        <v>95</v>
      </c>
      <c r="C26" s="7"/>
      <c r="D26" s="72" t="s">
        <v>161</v>
      </c>
      <c r="E26" s="74" t="s">
        <v>131</v>
      </c>
      <c r="F26" s="70"/>
    </row>
    <row r="27" spans="1:6" x14ac:dyDescent="0.2">
      <c r="A27" s="7">
        <v>11</v>
      </c>
      <c r="B27" s="71" t="s">
        <v>59</v>
      </c>
      <c r="C27" s="7"/>
      <c r="D27" s="72" t="s">
        <v>162</v>
      </c>
      <c r="E27" s="74" t="s">
        <v>131</v>
      </c>
      <c r="F27" s="70"/>
    </row>
    <row r="28" spans="1:6" x14ac:dyDescent="0.2">
      <c r="A28" s="7">
        <v>12</v>
      </c>
      <c r="B28" s="71" t="s">
        <v>59</v>
      </c>
      <c r="C28" s="7"/>
      <c r="D28" s="72" t="s">
        <v>163</v>
      </c>
      <c r="E28" s="74" t="s">
        <v>131</v>
      </c>
      <c r="F28" s="70"/>
    </row>
    <row r="29" spans="1:6" x14ac:dyDescent="0.2">
      <c r="A29" s="7">
        <v>13</v>
      </c>
      <c r="B29" s="71" t="s">
        <v>59</v>
      </c>
      <c r="C29" s="7"/>
      <c r="D29" s="72" t="s">
        <v>164</v>
      </c>
      <c r="E29" s="74" t="s">
        <v>131</v>
      </c>
      <c r="F29" s="70"/>
    </row>
    <row r="30" spans="1:6" x14ac:dyDescent="0.2">
      <c r="A30" s="7">
        <v>14</v>
      </c>
      <c r="B30" s="71" t="s">
        <v>59</v>
      </c>
      <c r="C30" s="7"/>
      <c r="D30" s="72" t="s">
        <v>165</v>
      </c>
      <c r="E30" s="74" t="s">
        <v>131</v>
      </c>
      <c r="F30" s="70"/>
    </row>
    <row r="31" spans="1:6" x14ac:dyDescent="0.2">
      <c r="A31" s="7">
        <v>15</v>
      </c>
      <c r="B31" s="71" t="s">
        <v>59</v>
      </c>
      <c r="C31" s="7"/>
      <c r="D31" s="72" t="s">
        <v>166</v>
      </c>
      <c r="E31" s="74" t="s">
        <v>131</v>
      </c>
      <c r="F31" s="70"/>
    </row>
    <row r="32" spans="1:6" x14ac:dyDescent="0.2">
      <c r="A32" s="7">
        <v>16</v>
      </c>
      <c r="B32" s="71"/>
      <c r="C32" s="7"/>
      <c r="D32" s="72"/>
      <c r="E32" s="74"/>
      <c r="F32" s="70"/>
    </row>
    <row r="33" spans="1:6" x14ac:dyDescent="0.2">
      <c r="A33" s="7">
        <v>17</v>
      </c>
      <c r="B33" s="71"/>
      <c r="C33" s="7"/>
      <c r="D33" s="72"/>
      <c r="E33" s="74"/>
      <c r="F33" s="70"/>
    </row>
    <row r="34" spans="1:6" x14ac:dyDescent="0.2">
      <c r="A34" s="7">
        <v>18</v>
      </c>
      <c r="B34" s="71"/>
      <c r="C34" s="7"/>
      <c r="D34" s="72"/>
      <c r="E34" s="74"/>
      <c r="F34" s="70"/>
    </row>
    <row r="35" spans="1:6" x14ac:dyDescent="0.2">
      <c r="A35" s="7">
        <v>19</v>
      </c>
      <c r="B35" s="71"/>
      <c r="C35" s="7"/>
      <c r="D35" s="72"/>
      <c r="E35" s="74"/>
      <c r="F35" s="70"/>
    </row>
    <row r="36" spans="1:6" x14ac:dyDescent="0.2">
      <c r="A36" s="7">
        <v>20</v>
      </c>
      <c r="B36" s="71"/>
      <c r="C36" s="7"/>
      <c r="D36" s="72"/>
      <c r="E36" s="74"/>
      <c r="F36" s="70"/>
    </row>
    <row r="37" spans="1:6" x14ac:dyDescent="0.2">
      <c r="A37" s="7">
        <v>21</v>
      </c>
      <c r="B37" s="71"/>
      <c r="C37" s="7"/>
      <c r="D37" s="72"/>
      <c r="E37" s="74"/>
      <c r="F37" s="70"/>
    </row>
    <row r="38" spans="1:6" x14ac:dyDescent="0.2">
      <c r="A38" s="7">
        <v>22</v>
      </c>
      <c r="B38" s="71"/>
      <c r="C38" s="7"/>
      <c r="D38" s="72"/>
      <c r="E38" s="74"/>
      <c r="F38" s="70"/>
    </row>
    <row r="39" spans="1:6" x14ac:dyDescent="0.2">
      <c r="A39" s="7">
        <v>23</v>
      </c>
      <c r="B39" s="71"/>
      <c r="C39" s="7"/>
      <c r="D39" s="72"/>
      <c r="E39" s="74"/>
      <c r="F39" s="70"/>
    </row>
    <row r="40" spans="1:6" x14ac:dyDescent="0.2">
      <c r="A40" s="7">
        <v>24</v>
      </c>
      <c r="B40" s="71"/>
      <c r="C40" s="7"/>
      <c r="D40" s="72"/>
      <c r="E40" s="74"/>
      <c r="F40" s="70"/>
    </row>
    <row r="41" spans="1:6" x14ac:dyDescent="0.2">
      <c r="A41" s="7">
        <v>25</v>
      </c>
      <c r="B41" s="71"/>
      <c r="C41" s="7"/>
      <c r="D41" s="72"/>
      <c r="E41" s="74"/>
      <c r="F41" s="70"/>
    </row>
    <row r="42" spans="1:6" x14ac:dyDescent="0.2">
      <c r="A42" s="7">
        <v>26</v>
      </c>
      <c r="B42" s="71"/>
      <c r="C42" s="7"/>
      <c r="D42" s="72"/>
      <c r="E42" s="74"/>
      <c r="F42" s="70"/>
    </row>
    <row r="43" spans="1:6" x14ac:dyDescent="0.2">
      <c r="A43" s="7">
        <v>27</v>
      </c>
      <c r="B43" s="71"/>
      <c r="C43" s="7"/>
      <c r="D43" s="72"/>
      <c r="E43" s="74"/>
      <c r="F43" s="70"/>
    </row>
    <row r="44" spans="1:6" x14ac:dyDescent="0.2">
      <c r="A44" s="7">
        <v>28</v>
      </c>
      <c r="B44" s="71"/>
      <c r="C44" s="7"/>
      <c r="D44" s="72"/>
      <c r="E44" s="74"/>
      <c r="F44" s="70"/>
    </row>
    <row r="45" spans="1:6" x14ac:dyDescent="0.2">
      <c r="A45" s="7">
        <v>29</v>
      </c>
      <c r="B45" s="71"/>
      <c r="C45" s="7"/>
      <c r="D45" s="72"/>
      <c r="E45" s="74"/>
      <c r="F45" s="70"/>
    </row>
    <row r="46" spans="1:6" x14ac:dyDescent="0.2">
      <c r="A46" s="7">
        <v>30</v>
      </c>
      <c r="B46" s="71"/>
      <c r="C46" s="7"/>
      <c r="D46" s="72"/>
      <c r="E46" s="74"/>
      <c r="F46" s="70"/>
    </row>
    <row r="47" spans="1:6" x14ac:dyDescent="0.2">
      <c r="A47" s="7">
        <v>31</v>
      </c>
      <c r="B47" s="71"/>
      <c r="C47" s="7"/>
      <c r="D47" s="72"/>
      <c r="E47" s="74"/>
      <c r="F47" s="70"/>
    </row>
    <row r="48" spans="1:6" x14ac:dyDescent="0.2">
      <c r="A48" s="7">
        <v>32</v>
      </c>
      <c r="B48" s="71"/>
      <c r="C48" s="7"/>
      <c r="D48" s="72"/>
      <c r="E48" s="74"/>
      <c r="F48" s="70"/>
    </row>
    <row r="49" spans="1:6" x14ac:dyDescent="0.2">
      <c r="A49" s="7">
        <v>33</v>
      </c>
      <c r="B49" s="71"/>
      <c r="C49" s="7"/>
      <c r="D49" s="72"/>
      <c r="E49" s="74"/>
      <c r="F49" s="70"/>
    </row>
    <row r="50" spans="1:6" x14ac:dyDescent="0.2">
      <c r="A50" s="7">
        <v>34</v>
      </c>
      <c r="B50" s="71"/>
      <c r="C50" s="7"/>
      <c r="D50" s="72"/>
      <c r="E50" s="74"/>
      <c r="F50" s="70"/>
    </row>
    <row r="51" spans="1:6" x14ac:dyDescent="0.2">
      <c r="A51" s="7">
        <v>35</v>
      </c>
      <c r="B51" s="71"/>
      <c r="C51" s="7"/>
      <c r="D51" s="72"/>
      <c r="E51" s="74"/>
      <c r="F51" s="70"/>
    </row>
    <row r="52" spans="1:6" x14ac:dyDescent="0.2">
      <c r="A52" s="7">
        <v>36</v>
      </c>
      <c r="B52" s="71"/>
      <c r="C52" s="7"/>
      <c r="D52" s="72"/>
      <c r="E52" s="74"/>
      <c r="F52" s="70"/>
    </row>
    <row r="53" spans="1:6" x14ac:dyDescent="0.2">
      <c r="A53" s="7">
        <v>37</v>
      </c>
      <c r="B53" s="71"/>
      <c r="C53" s="7"/>
      <c r="D53" s="72"/>
      <c r="E53" s="74"/>
      <c r="F53" s="70"/>
    </row>
    <row r="54" spans="1:6" x14ac:dyDescent="0.2">
      <c r="A54" s="7">
        <v>38</v>
      </c>
      <c r="B54" s="71"/>
      <c r="C54" s="7"/>
      <c r="D54" s="72"/>
      <c r="E54" s="74"/>
      <c r="F54" s="70"/>
    </row>
    <row r="55" spans="1:6" x14ac:dyDescent="0.2">
      <c r="A55" s="7">
        <v>39</v>
      </c>
      <c r="B55" s="71"/>
      <c r="C55" s="7"/>
      <c r="D55" s="72"/>
      <c r="E55" s="74"/>
      <c r="F55" s="70"/>
    </row>
    <row r="56" spans="1:6" x14ac:dyDescent="0.2">
      <c r="A56" s="7">
        <v>40</v>
      </c>
      <c r="B56" s="71"/>
      <c r="C56" s="7"/>
      <c r="D56" s="72"/>
      <c r="E56" s="74"/>
      <c r="F56" s="70"/>
    </row>
    <row r="57" spans="1:6" x14ac:dyDescent="0.2">
      <c r="A57" s="7">
        <v>41</v>
      </c>
      <c r="B57" s="71"/>
      <c r="C57" s="7"/>
      <c r="D57" s="72"/>
      <c r="E57" s="74"/>
      <c r="F57" s="70"/>
    </row>
    <row r="58" spans="1:6" x14ac:dyDescent="0.2">
      <c r="A58" s="7">
        <v>42</v>
      </c>
      <c r="B58" s="71"/>
      <c r="C58" s="7"/>
      <c r="D58" s="72"/>
      <c r="E58" s="74"/>
      <c r="F58" s="70"/>
    </row>
    <row r="59" spans="1:6" x14ac:dyDescent="0.2">
      <c r="A59" s="7">
        <v>43</v>
      </c>
      <c r="B59" s="71"/>
      <c r="C59" s="7"/>
      <c r="D59" s="72"/>
      <c r="E59" s="74"/>
      <c r="F59" s="70"/>
    </row>
    <row r="60" spans="1:6" x14ac:dyDescent="0.2">
      <c r="A60" s="7">
        <v>44</v>
      </c>
      <c r="B60" s="71"/>
      <c r="C60" s="7"/>
      <c r="D60" s="72"/>
      <c r="E60" s="74"/>
      <c r="F60" s="70"/>
    </row>
    <row r="61" spans="1:6" x14ac:dyDescent="0.2">
      <c r="A61" s="7">
        <v>45</v>
      </c>
      <c r="B61" s="71"/>
      <c r="C61" s="7"/>
      <c r="D61" s="72"/>
      <c r="E61" s="74"/>
      <c r="F61" s="70"/>
    </row>
    <row r="62" spans="1:6" x14ac:dyDescent="0.2">
      <c r="A62" s="7">
        <v>46</v>
      </c>
      <c r="B62" s="71"/>
      <c r="C62" s="7"/>
      <c r="D62" s="72"/>
      <c r="E62" s="74"/>
      <c r="F62" s="70"/>
    </row>
    <row r="63" spans="1:6" x14ac:dyDescent="0.2">
      <c r="A63" s="7">
        <v>47</v>
      </c>
      <c r="B63" s="71"/>
      <c r="C63" s="7"/>
      <c r="D63" s="72"/>
      <c r="E63" s="74"/>
      <c r="F63" s="70"/>
    </row>
    <row r="64" spans="1:6" x14ac:dyDescent="0.2">
      <c r="A64" s="7">
        <v>48</v>
      </c>
      <c r="B64" s="71"/>
      <c r="C64" s="7"/>
      <c r="D64" s="72"/>
      <c r="E64" s="74"/>
      <c r="F64" s="70"/>
    </row>
    <row r="65" spans="1:6" x14ac:dyDescent="0.2">
      <c r="A65" s="7">
        <v>49</v>
      </c>
      <c r="B65" s="71"/>
      <c r="C65" s="7"/>
      <c r="D65" s="72"/>
      <c r="E65" s="74"/>
      <c r="F65" s="70"/>
    </row>
    <row r="66" spans="1:6" x14ac:dyDescent="0.2">
      <c r="A66" s="7">
        <v>50</v>
      </c>
      <c r="B66" s="71"/>
      <c r="C66" s="7"/>
      <c r="D66" s="72"/>
      <c r="E66" s="74"/>
      <c r="F66" s="70"/>
    </row>
    <row r="67" spans="1:6" x14ac:dyDescent="0.2">
      <c r="A67" s="7">
        <v>51</v>
      </c>
      <c r="B67" s="71"/>
      <c r="C67" s="7"/>
      <c r="D67" s="72"/>
      <c r="E67" s="74"/>
      <c r="F67" s="70"/>
    </row>
    <row r="68" spans="1:6" x14ac:dyDescent="0.2">
      <c r="A68" s="7">
        <v>52</v>
      </c>
      <c r="B68" s="71"/>
      <c r="C68" s="7"/>
      <c r="D68" s="72"/>
      <c r="E68" s="74"/>
      <c r="F68" s="70"/>
    </row>
    <row r="69" spans="1:6" x14ac:dyDescent="0.2">
      <c r="A69" s="7">
        <v>53</v>
      </c>
      <c r="B69" s="71"/>
      <c r="C69" s="7"/>
      <c r="D69" s="72"/>
      <c r="E69" s="74"/>
      <c r="F69" s="70"/>
    </row>
    <row r="70" spans="1:6" x14ac:dyDescent="0.2">
      <c r="A70" s="7">
        <v>54</v>
      </c>
      <c r="B70" s="71"/>
      <c r="C70" s="7"/>
      <c r="D70" s="72"/>
      <c r="E70" s="74"/>
      <c r="F70" s="70"/>
    </row>
    <row r="71" spans="1:6" x14ac:dyDescent="0.2">
      <c r="A71" s="7">
        <v>55</v>
      </c>
      <c r="B71" s="71"/>
      <c r="C71" s="7"/>
      <c r="D71" s="72"/>
      <c r="E71" s="74"/>
      <c r="F71" s="70"/>
    </row>
    <row r="72" spans="1:6" x14ac:dyDescent="0.2">
      <c r="A72" s="7">
        <v>56</v>
      </c>
      <c r="B72" s="71"/>
      <c r="C72" s="7"/>
      <c r="D72" s="72"/>
      <c r="E72" s="74"/>
      <c r="F72" s="70"/>
    </row>
    <row r="73" spans="1:6" x14ac:dyDescent="0.2">
      <c r="A73" s="7">
        <v>57</v>
      </c>
      <c r="B73" s="71"/>
      <c r="C73" s="7"/>
      <c r="D73" s="72"/>
      <c r="E73" s="74"/>
      <c r="F73" s="70"/>
    </row>
    <row r="74" spans="1:6" x14ac:dyDescent="0.2">
      <c r="A74" s="7">
        <v>58</v>
      </c>
      <c r="B74" s="71"/>
      <c r="C74" s="7"/>
      <c r="D74" s="72"/>
      <c r="E74" s="74"/>
      <c r="F74" s="70"/>
    </row>
    <row r="75" spans="1:6" x14ac:dyDescent="0.2">
      <c r="A75" s="7">
        <v>59</v>
      </c>
      <c r="B75" s="71"/>
      <c r="C75" s="7"/>
      <c r="D75" s="72"/>
      <c r="E75" s="74"/>
      <c r="F75" s="70"/>
    </row>
    <row r="76" spans="1:6" x14ac:dyDescent="0.2">
      <c r="A76" s="7">
        <v>60</v>
      </c>
      <c r="B76" s="71"/>
      <c r="C76" s="7"/>
      <c r="D76" s="72"/>
      <c r="E76" s="74"/>
      <c r="F76" s="70"/>
    </row>
    <row r="77" spans="1:6" x14ac:dyDescent="0.2">
      <c r="A77" s="7">
        <v>61</v>
      </c>
      <c r="B77" s="71"/>
      <c r="C77" s="7"/>
      <c r="D77" s="72"/>
      <c r="E77" s="74"/>
      <c r="F77" s="70"/>
    </row>
    <row r="78" spans="1:6" x14ac:dyDescent="0.2">
      <c r="A78" s="7">
        <v>62</v>
      </c>
      <c r="B78" s="71"/>
      <c r="C78" s="7"/>
      <c r="D78" s="72"/>
      <c r="E78" s="74"/>
      <c r="F78" s="70"/>
    </row>
    <row r="79" spans="1:6" x14ac:dyDescent="0.2">
      <c r="A79" s="7">
        <v>63</v>
      </c>
      <c r="B79" s="71"/>
      <c r="C79" s="7"/>
      <c r="D79" s="72"/>
      <c r="E79" s="74"/>
      <c r="F79" s="70"/>
    </row>
    <row r="80" spans="1:6" x14ac:dyDescent="0.2">
      <c r="A80" s="7">
        <v>64</v>
      </c>
      <c r="B80" s="71"/>
      <c r="C80" s="7"/>
      <c r="D80" s="72"/>
      <c r="E80" s="74"/>
      <c r="F80" s="70"/>
    </row>
    <row r="81" spans="1:6" x14ac:dyDescent="0.2">
      <c r="A81" s="7">
        <v>65</v>
      </c>
      <c r="B81" s="71"/>
      <c r="C81" s="7"/>
      <c r="D81" s="72"/>
      <c r="E81" s="74"/>
      <c r="F81" s="70"/>
    </row>
    <row r="82" spans="1:6" x14ac:dyDescent="0.2">
      <c r="A82" s="7">
        <v>66</v>
      </c>
      <c r="B82" s="71"/>
      <c r="C82" s="7"/>
      <c r="D82" s="72"/>
      <c r="E82" s="74"/>
      <c r="F82" s="70"/>
    </row>
    <row r="83" spans="1:6" x14ac:dyDescent="0.2">
      <c r="A83" s="7">
        <v>67</v>
      </c>
      <c r="B83" s="71"/>
      <c r="C83" s="7"/>
      <c r="D83" s="72"/>
      <c r="E83" s="74"/>
      <c r="F83" s="70"/>
    </row>
    <row r="84" spans="1:6" x14ac:dyDescent="0.2">
      <c r="A84" s="7">
        <v>68</v>
      </c>
      <c r="B84" s="71"/>
      <c r="C84" s="7"/>
      <c r="D84" s="72"/>
      <c r="E84" s="74"/>
      <c r="F84" s="70"/>
    </row>
    <row r="85" spans="1:6" x14ac:dyDescent="0.2">
      <c r="A85" s="7">
        <v>69</v>
      </c>
      <c r="B85" s="71"/>
      <c r="C85" s="7"/>
      <c r="D85" s="72"/>
      <c r="E85" s="74"/>
      <c r="F85" s="70"/>
    </row>
    <row r="86" spans="1:6" x14ac:dyDescent="0.2">
      <c r="A86" s="7">
        <v>70</v>
      </c>
      <c r="B86" s="71"/>
      <c r="C86" s="7"/>
      <c r="D86" s="72"/>
      <c r="E86" s="74"/>
      <c r="F86" s="70"/>
    </row>
    <row r="87" spans="1:6" x14ac:dyDescent="0.2">
      <c r="A87" s="7">
        <v>71</v>
      </c>
      <c r="B87" s="71"/>
      <c r="C87" s="7"/>
      <c r="D87" s="72"/>
      <c r="E87" s="74"/>
      <c r="F87" s="70"/>
    </row>
    <row r="88" spans="1:6" x14ac:dyDescent="0.2">
      <c r="A88" s="7">
        <v>72</v>
      </c>
      <c r="B88" s="71"/>
      <c r="C88" s="7"/>
      <c r="D88" s="72"/>
      <c r="E88" s="74"/>
      <c r="F88" s="70"/>
    </row>
    <row r="89" spans="1:6" x14ac:dyDescent="0.2">
      <c r="A89" s="7">
        <v>73</v>
      </c>
      <c r="B89" s="71"/>
      <c r="C89" s="7"/>
      <c r="D89" s="72"/>
      <c r="E89" s="74"/>
      <c r="F89" s="70"/>
    </row>
    <row r="90" spans="1:6" x14ac:dyDescent="0.2">
      <c r="A90" s="7">
        <v>74</v>
      </c>
      <c r="B90" s="71"/>
      <c r="C90" s="7"/>
      <c r="D90" s="72"/>
      <c r="E90" s="74"/>
      <c r="F90" s="70"/>
    </row>
    <row r="91" spans="1:6" x14ac:dyDescent="0.2">
      <c r="A91" s="7">
        <v>75</v>
      </c>
      <c r="B91" s="71"/>
      <c r="C91" s="7"/>
      <c r="D91" s="72"/>
      <c r="E91" s="74"/>
      <c r="F91" s="70"/>
    </row>
    <row r="92" spans="1:6" x14ac:dyDescent="0.2">
      <c r="A92" s="7">
        <v>76</v>
      </c>
      <c r="B92" s="71"/>
      <c r="C92" s="7"/>
      <c r="D92" s="72"/>
      <c r="E92" s="74"/>
      <c r="F92" s="70"/>
    </row>
    <row r="93" spans="1:6" x14ac:dyDescent="0.2">
      <c r="A93" s="7">
        <v>77</v>
      </c>
      <c r="B93" s="71"/>
      <c r="C93" s="7"/>
      <c r="D93" s="72"/>
      <c r="E93" s="74"/>
      <c r="F93" s="70"/>
    </row>
    <row r="94" spans="1:6" x14ac:dyDescent="0.2">
      <c r="A94" s="7">
        <v>78</v>
      </c>
      <c r="B94" s="71"/>
      <c r="C94" s="7"/>
      <c r="D94" s="72"/>
      <c r="E94" s="74"/>
      <c r="F94" s="70"/>
    </row>
    <row r="95" spans="1:6" x14ac:dyDescent="0.2">
      <c r="A95" s="7">
        <v>79</v>
      </c>
      <c r="B95" s="71"/>
      <c r="C95" s="7"/>
      <c r="D95" s="72"/>
      <c r="E95" s="74"/>
      <c r="F95" s="70"/>
    </row>
    <row r="96" spans="1:6" x14ac:dyDescent="0.2">
      <c r="A96" s="7">
        <v>80</v>
      </c>
      <c r="B96" s="71"/>
      <c r="C96" s="7"/>
      <c r="D96" s="72"/>
      <c r="E96" s="74"/>
      <c r="F96" s="70"/>
    </row>
    <row r="97" spans="1:6" x14ac:dyDescent="0.2">
      <c r="A97" s="7">
        <v>81</v>
      </c>
      <c r="B97" s="71"/>
      <c r="C97" s="7"/>
      <c r="D97" s="72"/>
      <c r="E97" s="74"/>
      <c r="F97" s="70"/>
    </row>
    <row r="98" spans="1:6" x14ac:dyDescent="0.2">
      <c r="A98" s="7">
        <v>82</v>
      </c>
      <c r="B98" s="71"/>
      <c r="C98" s="7"/>
      <c r="D98" s="72"/>
      <c r="E98" s="74"/>
      <c r="F98" s="70"/>
    </row>
    <row r="99" spans="1:6" x14ac:dyDescent="0.2">
      <c r="A99" s="7">
        <v>83</v>
      </c>
      <c r="B99" s="71"/>
      <c r="C99" s="7"/>
      <c r="D99" s="72"/>
      <c r="E99" s="74"/>
      <c r="F99" s="70"/>
    </row>
    <row r="100" spans="1:6" x14ac:dyDescent="0.2">
      <c r="A100" s="7">
        <v>84</v>
      </c>
      <c r="B100" s="71"/>
      <c r="C100" s="7"/>
      <c r="D100" s="72"/>
      <c r="E100" s="74"/>
      <c r="F100" s="70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operator="equal" allowBlank="1" showInputMessage="1" showErrorMessage="1" promptTitle="Task Description" sqref="D17:D100" xr:uid="{00000000-0002-0000-0300-000001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300-000002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3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300-000004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300-000005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tabSelected="1" zoomScale="110" zoomScaleNormal="110" workbookViewId="0">
      <selection activeCell="F47" sqref="F47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6" s="58" customFormat="1" ht="18" x14ac:dyDescent="0.25">
      <c r="A1" s="56" t="s">
        <v>12</v>
      </c>
      <c r="B1" s="56">
        <f>'Sprint 03 Backlog'!B1+1</f>
        <v>4</v>
      </c>
      <c r="C1" s="56"/>
      <c r="D1" s="57" t="s">
        <v>3</v>
      </c>
      <c r="F1" s="56"/>
    </row>
    <row r="2" spans="1:6" s="58" customFormat="1" x14ac:dyDescent="0.2">
      <c r="A2" s="56" t="s">
        <v>112</v>
      </c>
      <c r="B2" s="60">
        <f>'Sprint 03 Backlog'!B2+14</f>
        <v>44292</v>
      </c>
      <c r="C2" s="56"/>
      <c r="D2" s="61" t="s">
        <v>113</v>
      </c>
      <c r="E2" s="56"/>
      <c r="F2" s="56"/>
    </row>
    <row r="3" spans="1:6" s="58" customFormat="1" x14ac:dyDescent="0.2">
      <c r="A3" s="56" t="s">
        <v>114</v>
      </c>
      <c r="B3" s="60">
        <f>B2+7</f>
        <v>44299</v>
      </c>
      <c r="C3" s="56"/>
      <c r="D3" s="56"/>
      <c r="E3" s="56"/>
      <c r="F3" s="56"/>
    </row>
    <row r="4" spans="1:6" s="58" customFormat="1" x14ac:dyDescent="0.2">
      <c r="A4" s="56" t="s">
        <v>115</v>
      </c>
      <c r="B4" s="62" t="s">
        <v>116</v>
      </c>
      <c r="C4" s="56"/>
      <c r="D4" s="56"/>
      <c r="E4" s="56"/>
      <c r="F4" s="56"/>
    </row>
    <row r="5" spans="1:6" s="58" customFormat="1" x14ac:dyDescent="0.2">
      <c r="A5" s="56"/>
      <c r="B5" s="62"/>
      <c r="C5" s="56"/>
      <c r="D5" s="56"/>
      <c r="E5" s="56"/>
      <c r="F5" s="56"/>
    </row>
    <row r="6" spans="1:6" s="58" customFormat="1" x14ac:dyDescent="0.2">
      <c r="A6" s="56"/>
      <c r="B6" s="63" t="s">
        <v>13</v>
      </c>
      <c r="C6" s="56" t="s">
        <v>117</v>
      </c>
      <c r="D6" s="56"/>
      <c r="E6" s="56"/>
      <c r="F6" s="56"/>
    </row>
    <row r="7" spans="1:6" s="58" customFormat="1" x14ac:dyDescent="0.2">
      <c r="A7" s="56" t="s">
        <v>118</v>
      </c>
      <c r="B7" s="56">
        <f>COUNTA(D17:D995)</f>
        <v>27</v>
      </c>
      <c r="C7" s="56"/>
      <c r="D7" s="56"/>
      <c r="E7" s="56"/>
      <c r="F7" s="56"/>
    </row>
    <row r="8" spans="1:6" s="58" customFormat="1" x14ac:dyDescent="0.2">
      <c r="A8" s="56" t="s">
        <v>119</v>
      </c>
      <c r="B8" s="56">
        <f t="shared" ref="B8:B14" si="0">B7-C8</f>
        <v>27</v>
      </c>
      <c r="C8" s="56">
        <f>COUNTIF(E$17:E$995, "Completed Day 1")</f>
        <v>0</v>
      </c>
      <c r="D8" s="56"/>
      <c r="E8" s="56"/>
      <c r="F8" s="56"/>
    </row>
    <row r="9" spans="1:6" s="58" customFormat="1" x14ac:dyDescent="0.2">
      <c r="A9" s="56" t="s">
        <v>120</v>
      </c>
      <c r="B9" s="56">
        <f t="shared" si="0"/>
        <v>27</v>
      </c>
      <c r="C9" s="56">
        <f>COUNTIF(E$17:E$995, "Completed Day 2")</f>
        <v>0</v>
      </c>
      <c r="D9" s="56"/>
      <c r="E9" s="56"/>
      <c r="F9" s="56"/>
    </row>
    <row r="10" spans="1:6" s="58" customFormat="1" x14ac:dyDescent="0.2">
      <c r="A10" s="56" t="s">
        <v>121</v>
      </c>
      <c r="B10" s="56">
        <f t="shared" si="0"/>
        <v>27</v>
      </c>
      <c r="C10" s="56">
        <f>COUNTIF(E$17:E$995, "Completed Day 3")</f>
        <v>0</v>
      </c>
      <c r="D10" s="56"/>
      <c r="E10" s="56"/>
      <c r="F10" s="56"/>
    </row>
    <row r="11" spans="1:6" s="58" customFormat="1" x14ac:dyDescent="0.2">
      <c r="A11" s="56" t="s">
        <v>122</v>
      </c>
      <c r="B11" s="56">
        <f t="shared" si="0"/>
        <v>27</v>
      </c>
      <c r="C11" s="56">
        <f>COUNTIF(E$17:E$995, "Completed Day 4")</f>
        <v>0</v>
      </c>
      <c r="D11" s="56"/>
      <c r="E11" s="56"/>
      <c r="F11" s="56"/>
    </row>
    <row r="12" spans="1:6" s="58" customFormat="1" x14ac:dyDescent="0.2">
      <c r="A12" s="56" t="s">
        <v>123</v>
      </c>
      <c r="B12" s="56">
        <f t="shared" si="0"/>
        <v>27</v>
      </c>
      <c r="C12" s="56">
        <f>COUNTIF(E$17:E$995, "Completed Day 5")</f>
        <v>0</v>
      </c>
      <c r="D12" s="56"/>
      <c r="E12" s="56"/>
      <c r="F12" s="56"/>
    </row>
    <row r="13" spans="1:6" s="58" customFormat="1" x14ac:dyDescent="0.2">
      <c r="A13" s="56" t="s">
        <v>124</v>
      </c>
      <c r="B13" s="56">
        <f t="shared" si="0"/>
        <v>27</v>
      </c>
      <c r="C13" s="56">
        <f>COUNTIF(E$17:E$995, "Completed Day 6")</f>
        <v>0</v>
      </c>
      <c r="D13" s="56"/>
      <c r="E13" s="56"/>
      <c r="F13" s="56"/>
    </row>
    <row r="14" spans="1:6" s="58" customFormat="1" x14ac:dyDescent="0.2">
      <c r="A14" s="56" t="s">
        <v>125</v>
      </c>
      <c r="B14" s="56">
        <f t="shared" si="0"/>
        <v>-3</v>
      </c>
      <c r="C14" s="56">
        <f>COUNTIF(E$17:E$995, "Completed Day 7")</f>
        <v>30</v>
      </c>
      <c r="D14" s="56"/>
      <c r="E14" s="56"/>
      <c r="F14" s="56"/>
    </row>
    <row r="15" spans="1:6" s="58" customFormat="1" x14ac:dyDescent="0.2">
      <c r="A15" s="56"/>
      <c r="B15" s="56"/>
      <c r="C15" s="56"/>
      <c r="D15" s="24" t="s">
        <v>141</v>
      </c>
      <c r="E15" s="56"/>
      <c r="F15" s="56"/>
    </row>
    <row r="16" spans="1:6" x14ac:dyDescent="0.2">
      <c r="A16" s="64" t="s">
        <v>127</v>
      </c>
      <c r="B16" s="64" t="s">
        <v>26</v>
      </c>
      <c r="C16" s="64" t="s">
        <v>128</v>
      </c>
      <c r="D16" s="64" t="s">
        <v>142</v>
      </c>
      <c r="E16" s="64" t="s">
        <v>31</v>
      </c>
      <c r="F16" s="64" t="s">
        <v>35</v>
      </c>
    </row>
    <row r="17" spans="1:6" x14ac:dyDescent="0.2">
      <c r="A17" s="7">
        <v>1</v>
      </c>
      <c r="B17" s="71" t="s">
        <v>104</v>
      </c>
      <c r="C17" s="7"/>
      <c r="D17" s="75" t="s">
        <v>167</v>
      </c>
      <c r="E17" s="73" t="s">
        <v>131</v>
      </c>
      <c r="F17" s="70"/>
    </row>
    <row r="18" spans="1:6" x14ac:dyDescent="0.2">
      <c r="A18" s="7">
        <v>2</v>
      </c>
      <c r="B18" s="71" t="s">
        <v>104</v>
      </c>
      <c r="C18" s="7"/>
      <c r="D18" s="75" t="s">
        <v>168</v>
      </c>
      <c r="E18" s="73" t="s">
        <v>131</v>
      </c>
      <c r="F18" s="70"/>
    </row>
    <row r="19" spans="1:6" x14ac:dyDescent="0.2">
      <c r="A19" s="7">
        <v>3</v>
      </c>
      <c r="B19" s="71" t="s">
        <v>104</v>
      </c>
      <c r="C19" s="7"/>
      <c r="D19" s="75" t="s">
        <v>169</v>
      </c>
      <c r="E19" s="73" t="s">
        <v>131</v>
      </c>
      <c r="F19" s="70"/>
    </row>
    <row r="20" spans="1:6" x14ac:dyDescent="0.2">
      <c r="A20" s="7">
        <v>4</v>
      </c>
      <c r="B20" s="71"/>
      <c r="C20" s="7"/>
      <c r="D20" s="75"/>
      <c r="E20" s="73" t="s">
        <v>131</v>
      </c>
      <c r="F20" s="70"/>
    </row>
    <row r="21" spans="1:6" x14ac:dyDescent="0.2">
      <c r="A21" s="7">
        <v>5</v>
      </c>
      <c r="B21" s="71" t="s">
        <v>106</v>
      </c>
      <c r="C21" s="7"/>
      <c r="D21" s="75" t="s">
        <v>170</v>
      </c>
      <c r="E21" s="73" t="s">
        <v>131</v>
      </c>
      <c r="F21" s="70"/>
    </row>
    <row r="22" spans="1:6" x14ac:dyDescent="0.2">
      <c r="A22" s="7">
        <v>6</v>
      </c>
      <c r="B22" s="71" t="s">
        <v>106</v>
      </c>
      <c r="C22" s="7"/>
      <c r="D22" s="75" t="s">
        <v>168</v>
      </c>
      <c r="E22" s="73" t="s">
        <v>131</v>
      </c>
      <c r="F22" s="70"/>
    </row>
    <row r="23" spans="1:6" x14ac:dyDescent="0.2">
      <c r="A23" s="7">
        <v>7</v>
      </c>
      <c r="B23" s="71" t="s">
        <v>106</v>
      </c>
      <c r="C23" s="7"/>
      <c r="D23" s="75" t="s">
        <v>171</v>
      </c>
      <c r="E23" s="73" t="s">
        <v>131</v>
      </c>
      <c r="F23" s="70"/>
    </row>
    <row r="24" spans="1:6" x14ac:dyDescent="0.2">
      <c r="A24" s="7">
        <v>8</v>
      </c>
      <c r="B24" s="71" t="s">
        <v>106</v>
      </c>
      <c r="C24" s="7"/>
      <c r="D24" s="75" t="s">
        <v>172</v>
      </c>
      <c r="E24" s="73" t="s">
        <v>131</v>
      </c>
      <c r="F24" s="70"/>
    </row>
    <row r="25" spans="1:6" x14ac:dyDescent="0.2">
      <c r="A25" s="7">
        <v>9</v>
      </c>
      <c r="B25" s="71"/>
      <c r="C25" s="7"/>
      <c r="D25" s="75"/>
      <c r="E25" s="73"/>
      <c r="F25" s="70"/>
    </row>
    <row r="26" spans="1:6" x14ac:dyDescent="0.2">
      <c r="A26" s="7">
        <v>10</v>
      </c>
      <c r="B26" s="71" t="s">
        <v>103</v>
      </c>
      <c r="C26" s="7"/>
      <c r="D26" s="75" t="s">
        <v>173</v>
      </c>
      <c r="E26" s="73" t="s">
        <v>131</v>
      </c>
      <c r="F26" s="70"/>
    </row>
    <row r="27" spans="1:6" x14ac:dyDescent="0.2">
      <c r="A27" s="7">
        <v>11</v>
      </c>
      <c r="B27" s="71" t="s">
        <v>103</v>
      </c>
      <c r="C27" s="7"/>
      <c r="D27" s="75" t="s">
        <v>168</v>
      </c>
      <c r="E27" s="73" t="s">
        <v>131</v>
      </c>
      <c r="F27" s="70"/>
    </row>
    <row r="28" spans="1:6" x14ac:dyDescent="0.2">
      <c r="A28" s="7">
        <v>12</v>
      </c>
      <c r="B28" s="71" t="s">
        <v>103</v>
      </c>
      <c r="C28" s="7"/>
      <c r="D28" s="75" t="s">
        <v>174</v>
      </c>
      <c r="E28" s="73" t="s">
        <v>131</v>
      </c>
      <c r="F28" s="70"/>
    </row>
    <row r="29" spans="1:6" x14ac:dyDescent="0.2">
      <c r="A29" s="7">
        <v>13</v>
      </c>
      <c r="B29" s="71" t="s">
        <v>103</v>
      </c>
      <c r="C29" s="7"/>
      <c r="D29" s="75" t="s">
        <v>175</v>
      </c>
      <c r="E29" s="73" t="s">
        <v>131</v>
      </c>
      <c r="F29" s="70"/>
    </row>
    <row r="30" spans="1:6" x14ac:dyDescent="0.2">
      <c r="A30" s="7">
        <v>14</v>
      </c>
      <c r="B30" s="71"/>
      <c r="C30" s="7"/>
      <c r="D30" s="75"/>
      <c r="E30" s="73"/>
      <c r="F30" s="70"/>
    </row>
    <row r="31" spans="1:6" x14ac:dyDescent="0.2">
      <c r="A31" s="7">
        <v>15</v>
      </c>
      <c r="B31" s="71" t="s">
        <v>105</v>
      </c>
      <c r="C31" s="7"/>
      <c r="D31" s="75" t="s">
        <v>176</v>
      </c>
      <c r="E31" s="73" t="s">
        <v>131</v>
      </c>
      <c r="F31" s="70"/>
    </row>
    <row r="32" spans="1:6" x14ac:dyDescent="0.2">
      <c r="A32" s="7">
        <v>16</v>
      </c>
      <c r="B32" s="71" t="s">
        <v>105</v>
      </c>
      <c r="C32" s="7"/>
      <c r="D32" s="75" t="s">
        <v>168</v>
      </c>
      <c r="E32" s="73" t="s">
        <v>131</v>
      </c>
      <c r="F32" s="70"/>
    </row>
    <row r="33" spans="1:6" x14ac:dyDescent="0.2">
      <c r="A33" s="7">
        <v>17</v>
      </c>
      <c r="B33" s="71" t="s">
        <v>105</v>
      </c>
      <c r="C33" s="7"/>
      <c r="D33" s="75" t="s">
        <v>177</v>
      </c>
      <c r="E33" s="73" t="s">
        <v>131</v>
      </c>
      <c r="F33" s="70"/>
    </row>
    <row r="34" spans="1:6" x14ac:dyDescent="0.2">
      <c r="A34" s="7">
        <v>18</v>
      </c>
      <c r="B34" s="71" t="s">
        <v>105</v>
      </c>
      <c r="C34" s="7"/>
      <c r="D34" s="75" t="s">
        <v>178</v>
      </c>
      <c r="E34" s="73" t="s">
        <v>131</v>
      </c>
      <c r="F34" s="70"/>
    </row>
    <row r="35" spans="1:6" x14ac:dyDescent="0.2">
      <c r="A35" s="7">
        <v>19</v>
      </c>
      <c r="B35" s="71"/>
      <c r="C35" s="7"/>
      <c r="D35" s="75"/>
      <c r="E35" s="73" t="s">
        <v>131</v>
      </c>
      <c r="F35" s="70"/>
    </row>
    <row r="36" spans="1:6" x14ac:dyDescent="0.2">
      <c r="A36" s="7">
        <v>20</v>
      </c>
      <c r="B36" s="71" t="s">
        <v>59</v>
      </c>
      <c r="C36" s="7"/>
      <c r="D36" s="75" t="s">
        <v>179</v>
      </c>
      <c r="E36" s="73" t="s">
        <v>131</v>
      </c>
      <c r="F36" s="70"/>
    </row>
    <row r="37" spans="1:6" x14ac:dyDescent="0.2">
      <c r="A37" s="7">
        <v>21</v>
      </c>
      <c r="B37" s="71" t="s">
        <v>59</v>
      </c>
      <c r="C37" s="7"/>
      <c r="D37" s="75" t="s">
        <v>180</v>
      </c>
      <c r="E37" s="73" t="s">
        <v>131</v>
      </c>
      <c r="F37" s="70"/>
    </row>
    <row r="38" spans="1:6" x14ac:dyDescent="0.2">
      <c r="A38" s="7">
        <v>22</v>
      </c>
      <c r="B38" s="71" t="s">
        <v>59</v>
      </c>
      <c r="C38" s="7"/>
      <c r="D38" s="75" t="s">
        <v>181</v>
      </c>
      <c r="E38" s="73" t="s">
        <v>131</v>
      </c>
      <c r="F38" s="70"/>
    </row>
    <row r="39" spans="1:6" x14ac:dyDescent="0.2">
      <c r="A39" s="7">
        <v>23</v>
      </c>
      <c r="B39" s="71"/>
      <c r="C39" s="7"/>
      <c r="D39" s="75"/>
      <c r="E39" s="73"/>
      <c r="F39" s="70"/>
    </row>
    <row r="40" spans="1:6" x14ac:dyDescent="0.2">
      <c r="A40" s="7">
        <v>24</v>
      </c>
      <c r="B40" s="71" t="s">
        <v>59</v>
      </c>
      <c r="C40" s="7"/>
      <c r="D40" s="75" t="s">
        <v>182</v>
      </c>
      <c r="E40" s="73" t="s">
        <v>131</v>
      </c>
      <c r="F40" s="70"/>
    </row>
    <row r="41" spans="1:6" x14ac:dyDescent="0.2">
      <c r="A41" s="7">
        <v>25</v>
      </c>
      <c r="B41" s="71" t="s">
        <v>59</v>
      </c>
      <c r="C41" s="7"/>
      <c r="D41" s="75" t="s">
        <v>183</v>
      </c>
      <c r="E41" s="73" t="s">
        <v>131</v>
      </c>
      <c r="F41" s="70"/>
    </row>
    <row r="42" spans="1:6" x14ac:dyDescent="0.2">
      <c r="A42" s="7">
        <v>26</v>
      </c>
      <c r="B42" s="71" t="s">
        <v>59</v>
      </c>
      <c r="C42" s="7"/>
      <c r="D42" s="75" t="s">
        <v>184</v>
      </c>
      <c r="E42" s="73" t="s">
        <v>131</v>
      </c>
      <c r="F42" s="70"/>
    </row>
    <row r="43" spans="1:6" x14ac:dyDescent="0.2">
      <c r="A43" s="7">
        <v>27</v>
      </c>
      <c r="B43" s="71" t="s">
        <v>59</v>
      </c>
      <c r="C43" s="7"/>
      <c r="D43" s="75" t="s">
        <v>185</v>
      </c>
      <c r="E43" s="73" t="s">
        <v>131</v>
      </c>
      <c r="F43" s="70"/>
    </row>
    <row r="44" spans="1:6" x14ac:dyDescent="0.2">
      <c r="A44" s="7">
        <v>28</v>
      </c>
      <c r="B44" s="71"/>
      <c r="C44" s="7"/>
      <c r="D44" s="75"/>
      <c r="E44" s="73" t="s">
        <v>131</v>
      </c>
      <c r="F44" s="70"/>
    </row>
    <row r="45" spans="1:6" x14ac:dyDescent="0.2">
      <c r="A45" s="7">
        <v>29</v>
      </c>
      <c r="B45" s="71" t="s">
        <v>59</v>
      </c>
      <c r="C45" s="7"/>
      <c r="D45" s="75" t="s">
        <v>186</v>
      </c>
      <c r="E45" s="73" t="s">
        <v>131</v>
      </c>
      <c r="F45" s="70"/>
    </row>
    <row r="46" spans="1:6" x14ac:dyDescent="0.2">
      <c r="A46" s="7">
        <v>30</v>
      </c>
      <c r="B46" s="71" t="s">
        <v>59</v>
      </c>
      <c r="C46" s="7"/>
      <c r="D46" s="75" t="s">
        <v>187</v>
      </c>
      <c r="E46" s="73" t="s">
        <v>131</v>
      </c>
      <c r="F46" s="70"/>
    </row>
    <row r="47" spans="1:6" x14ac:dyDescent="0.2">
      <c r="A47" s="7">
        <v>31</v>
      </c>
      <c r="B47" s="71"/>
      <c r="C47" s="7"/>
      <c r="D47" s="75"/>
      <c r="E47" s="73"/>
      <c r="F47" s="70"/>
    </row>
    <row r="48" spans="1:6" ht="25.5" x14ac:dyDescent="0.2">
      <c r="A48" s="7">
        <v>32</v>
      </c>
      <c r="B48" s="71" t="s">
        <v>59</v>
      </c>
      <c r="C48" s="7"/>
      <c r="D48" s="75" t="s">
        <v>188</v>
      </c>
      <c r="E48" s="73" t="s">
        <v>131</v>
      </c>
      <c r="F48" s="70"/>
    </row>
    <row r="49" spans="1:6" ht="25.5" x14ac:dyDescent="0.2">
      <c r="A49" s="7">
        <v>33</v>
      </c>
      <c r="B49" s="71" t="s">
        <v>59</v>
      </c>
      <c r="C49" s="7"/>
      <c r="D49" s="75" t="s">
        <v>189</v>
      </c>
      <c r="E49" s="73" t="s">
        <v>131</v>
      </c>
      <c r="F49" s="70"/>
    </row>
    <row r="50" spans="1:6" x14ac:dyDescent="0.2">
      <c r="A50" s="7">
        <v>34</v>
      </c>
      <c r="B50" s="71" t="s">
        <v>59</v>
      </c>
      <c r="C50" s="7"/>
      <c r="D50" s="75" t="s">
        <v>190</v>
      </c>
      <c r="E50" s="73" t="s">
        <v>131</v>
      </c>
      <c r="F50" s="70"/>
    </row>
    <row r="51" spans="1:6" x14ac:dyDescent="0.2">
      <c r="A51" s="7">
        <v>35</v>
      </c>
      <c r="B51" s="71"/>
      <c r="C51" s="7"/>
      <c r="D51" s="72"/>
      <c r="E51" s="73"/>
      <c r="F51" s="70"/>
    </row>
    <row r="52" spans="1:6" x14ac:dyDescent="0.2">
      <c r="A52" s="7">
        <v>36</v>
      </c>
      <c r="B52" s="71"/>
      <c r="C52" s="7"/>
      <c r="D52" s="72"/>
      <c r="E52" s="73"/>
      <c r="F52" s="70"/>
    </row>
    <row r="53" spans="1:6" x14ac:dyDescent="0.2">
      <c r="A53" s="7">
        <v>37</v>
      </c>
      <c r="B53" s="71"/>
      <c r="C53" s="7"/>
      <c r="D53" s="72"/>
      <c r="E53" s="73"/>
      <c r="F53" s="70"/>
    </row>
    <row r="54" spans="1:6" x14ac:dyDescent="0.2">
      <c r="A54" s="7">
        <v>38</v>
      </c>
      <c r="B54" s="71"/>
      <c r="C54" s="7"/>
      <c r="D54" s="72"/>
      <c r="E54" s="73"/>
      <c r="F54" s="70"/>
    </row>
    <row r="55" spans="1:6" x14ac:dyDescent="0.2">
      <c r="A55" s="7">
        <v>39</v>
      </c>
      <c r="B55" s="71"/>
      <c r="C55" s="7"/>
      <c r="D55" s="72"/>
      <c r="E55" s="73"/>
      <c r="F55" s="70"/>
    </row>
    <row r="56" spans="1:6" x14ac:dyDescent="0.2">
      <c r="A56" s="7">
        <v>40</v>
      </c>
      <c r="B56" s="71"/>
      <c r="C56" s="7"/>
      <c r="D56" s="72"/>
      <c r="E56" s="73"/>
      <c r="F56" s="70"/>
    </row>
    <row r="57" spans="1:6" x14ac:dyDescent="0.2">
      <c r="A57" s="7">
        <v>41</v>
      </c>
      <c r="B57" s="71"/>
      <c r="C57" s="7"/>
      <c r="D57" s="72"/>
      <c r="E57" s="73"/>
      <c r="F57" s="70"/>
    </row>
    <row r="58" spans="1:6" x14ac:dyDescent="0.2">
      <c r="A58" s="7">
        <v>42</v>
      </c>
      <c r="B58" s="71"/>
      <c r="C58" s="7"/>
      <c r="D58" s="72"/>
      <c r="E58" s="73"/>
      <c r="F58" s="70"/>
    </row>
    <row r="59" spans="1:6" x14ac:dyDescent="0.2">
      <c r="A59" s="7">
        <v>43</v>
      </c>
      <c r="B59" s="71"/>
      <c r="C59" s="7"/>
      <c r="D59" s="72"/>
      <c r="E59" s="73"/>
      <c r="F59" s="70"/>
    </row>
    <row r="60" spans="1:6" x14ac:dyDescent="0.2">
      <c r="A60" s="7">
        <v>44</v>
      </c>
      <c r="B60" s="71"/>
      <c r="C60" s="7"/>
      <c r="D60" s="72"/>
      <c r="E60" s="73"/>
      <c r="F60" s="70"/>
    </row>
    <row r="61" spans="1:6" x14ac:dyDescent="0.2">
      <c r="A61" s="7">
        <v>45</v>
      </c>
      <c r="B61" s="71"/>
      <c r="C61" s="7"/>
      <c r="D61" s="72"/>
      <c r="E61" s="73"/>
      <c r="F61" s="70"/>
    </row>
    <row r="62" spans="1:6" x14ac:dyDescent="0.2">
      <c r="A62" s="7">
        <v>46</v>
      </c>
      <c r="B62" s="71"/>
      <c r="C62" s="7"/>
      <c r="D62" s="72"/>
      <c r="E62" s="73"/>
      <c r="F62" s="70"/>
    </row>
    <row r="63" spans="1:6" x14ac:dyDescent="0.2">
      <c r="A63" s="7">
        <v>47</v>
      </c>
      <c r="B63" s="71"/>
      <c r="C63" s="7"/>
      <c r="D63" s="72"/>
      <c r="E63" s="73"/>
      <c r="F63" s="70"/>
    </row>
    <row r="64" spans="1:6" x14ac:dyDescent="0.2">
      <c r="A64" s="7">
        <v>48</v>
      </c>
      <c r="B64" s="71"/>
      <c r="C64" s="7"/>
      <c r="D64" s="72"/>
      <c r="E64" s="73"/>
      <c r="F64" s="70"/>
    </row>
    <row r="65" spans="1:6" x14ac:dyDescent="0.2">
      <c r="A65" s="7">
        <v>49</v>
      </c>
      <c r="B65" s="71"/>
      <c r="C65" s="7"/>
      <c r="D65" s="72"/>
      <c r="E65" s="73"/>
      <c r="F65" s="70"/>
    </row>
    <row r="66" spans="1:6" x14ac:dyDescent="0.2">
      <c r="A66" s="7">
        <v>50</v>
      </c>
      <c r="B66" s="71"/>
      <c r="C66" s="7"/>
      <c r="D66" s="72"/>
      <c r="E66" s="73"/>
      <c r="F66" s="70"/>
    </row>
    <row r="67" spans="1:6" x14ac:dyDescent="0.2">
      <c r="A67" s="7">
        <v>51</v>
      </c>
      <c r="B67" s="71"/>
      <c r="C67" s="7"/>
      <c r="D67" s="72"/>
      <c r="E67" s="73"/>
      <c r="F67" s="70"/>
    </row>
    <row r="68" spans="1:6" x14ac:dyDescent="0.2">
      <c r="A68" s="7">
        <v>52</v>
      </c>
      <c r="B68" s="71"/>
      <c r="C68" s="7"/>
      <c r="D68" s="72"/>
      <c r="E68" s="73"/>
      <c r="F68" s="70"/>
    </row>
    <row r="69" spans="1:6" x14ac:dyDescent="0.2">
      <c r="A69" s="7">
        <v>53</v>
      </c>
      <c r="B69" s="71"/>
      <c r="C69" s="7"/>
      <c r="D69" s="72"/>
      <c r="E69" s="73"/>
      <c r="F69" s="70"/>
    </row>
    <row r="70" spans="1:6" x14ac:dyDescent="0.2">
      <c r="A70" s="7">
        <v>54</v>
      </c>
      <c r="B70" s="71"/>
      <c r="C70" s="7"/>
      <c r="D70" s="72"/>
      <c r="E70" s="73"/>
      <c r="F70" s="70"/>
    </row>
    <row r="71" spans="1:6" x14ac:dyDescent="0.2">
      <c r="A71" s="7">
        <v>55</v>
      </c>
      <c r="B71" s="71"/>
      <c r="C71" s="7"/>
      <c r="D71" s="72"/>
      <c r="E71" s="73"/>
      <c r="F71" s="70"/>
    </row>
    <row r="72" spans="1:6" x14ac:dyDescent="0.2">
      <c r="A72" s="7">
        <v>56</v>
      </c>
      <c r="B72" s="71"/>
      <c r="C72" s="7"/>
      <c r="D72" s="72"/>
      <c r="E72" s="73"/>
      <c r="F72" s="70"/>
    </row>
    <row r="73" spans="1:6" x14ac:dyDescent="0.2">
      <c r="A73" s="7">
        <v>57</v>
      </c>
      <c r="B73" s="71"/>
      <c r="C73" s="7"/>
      <c r="D73" s="72"/>
      <c r="E73" s="73"/>
      <c r="F73" s="70"/>
    </row>
    <row r="74" spans="1:6" x14ac:dyDescent="0.2">
      <c r="A74" s="7">
        <v>58</v>
      </c>
      <c r="B74" s="71"/>
      <c r="C74" s="7"/>
      <c r="D74" s="72"/>
      <c r="E74" s="73"/>
      <c r="F74" s="70"/>
    </row>
    <row r="75" spans="1:6" x14ac:dyDescent="0.2">
      <c r="A75" s="7">
        <v>59</v>
      </c>
      <c r="B75" s="71"/>
      <c r="C75" s="7"/>
      <c r="D75" s="72"/>
      <c r="E75" s="73"/>
      <c r="F75" s="70"/>
    </row>
    <row r="76" spans="1:6" x14ac:dyDescent="0.2">
      <c r="A76" s="7">
        <v>60</v>
      </c>
      <c r="B76" s="71"/>
      <c r="C76" s="7"/>
      <c r="D76" s="72"/>
      <c r="E76" s="73"/>
      <c r="F76" s="70"/>
    </row>
    <row r="77" spans="1:6" x14ac:dyDescent="0.2">
      <c r="A77" s="7">
        <v>61</v>
      </c>
      <c r="B77" s="71"/>
      <c r="C77" s="7"/>
      <c r="D77" s="72"/>
      <c r="E77" s="73"/>
      <c r="F77" s="70"/>
    </row>
    <row r="78" spans="1:6" x14ac:dyDescent="0.2">
      <c r="A78" s="7">
        <v>62</v>
      </c>
      <c r="B78" s="71"/>
      <c r="C78" s="7"/>
      <c r="D78" s="72"/>
      <c r="E78" s="73"/>
      <c r="F78" s="70"/>
    </row>
    <row r="79" spans="1:6" x14ac:dyDescent="0.2">
      <c r="A79" s="7">
        <v>63</v>
      </c>
      <c r="B79" s="71"/>
      <c r="C79" s="7"/>
      <c r="D79" s="72"/>
      <c r="E79" s="73"/>
      <c r="F79" s="70"/>
    </row>
    <row r="80" spans="1:6" x14ac:dyDescent="0.2">
      <c r="A80" s="7">
        <v>64</v>
      </c>
      <c r="B80" s="71"/>
      <c r="C80" s="7"/>
      <c r="D80" s="72"/>
      <c r="E80" s="73"/>
      <c r="F80" s="70"/>
    </row>
    <row r="81" spans="1:6" x14ac:dyDescent="0.2">
      <c r="A81" s="7">
        <v>65</v>
      </c>
      <c r="B81" s="71"/>
      <c r="C81" s="7"/>
      <c r="D81" s="72"/>
      <c r="E81" s="73"/>
      <c r="F81" s="70"/>
    </row>
    <row r="82" spans="1:6" x14ac:dyDescent="0.2">
      <c r="A82" s="7">
        <v>66</v>
      </c>
      <c r="B82" s="71"/>
      <c r="C82" s="7"/>
      <c r="D82" s="72"/>
      <c r="E82" s="73"/>
      <c r="F82" s="70"/>
    </row>
    <row r="83" spans="1:6" x14ac:dyDescent="0.2">
      <c r="A83" s="7">
        <v>67</v>
      </c>
      <c r="B83" s="71"/>
      <c r="C83" s="7"/>
      <c r="D83" s="72"/>
      <c r="E83" s="73"/>
      <c r="F83" s="70"/>
    </row>
    <row r="84" spans="1:6" x14ac:dyDescent="0.2">
      <c r="A84" s="7">
        <v>68</v>
      </c>
      <c r="B84" s="71"/>
      <c r="C84" s="7"/>
      <c r="D84" s="72"/>
      <c r="E84" s="73"/>
      <c r="F84" s="70"/>
    </row>
    <row r="85" spans="1:6" x14ac:dyDescent="0.2">
      <c r="A85" s="7">
        <v>69</v>
      </c>
      <c r="B85" s="71"/>
      <c r="C85" s="7"/>
      <c r="D85" s="72"/>
      <c r="E85" s="73"/>
      <c r="F85" s="70"/>
    </row>
    <row r="86" spans="1:6" x14ac:dyDescent="0.2">
      <c r="A86" s="7">
        <v>70</v>
      </c>
      <c r="B86" s="71"/>
      <c r="C86" s="7"/>
      <c r="D86" s="72"/>
      <c r="E86" s="73"/>
      <c r="F86" s="70"/>
    </row>
    <row r="87" spans="1:6" x14ac:dyDescent="0.2">
      <c r="A87" s="7">
        <v>71</v>
      </c>
      <c r="B87" s="71"/>
      <c r="C87" s="7"/>
      <c r="D87" s="72"/>
      <c r="E87" s="73"/>
      <c r="F87" s="70"/>
    </row>
    <row r="88" spans="1:6" x14ac:dyDescent="0.2">
      <c r="A88" s="7">
        <v>72</v>
      </c>
      <c r="B88" s="71"/>
      <c r="C88" s="7"/>
      <c r="D88" s="72"/>
      <c r="E88" s="73"/>
      <c r="F88" s="70"/>
    </row>
    <row r="89" spans="1:6" x14ac:dyDescent="0.2">
      <c r="A89" s="7">
        <v>73</v>
      </c>
      <c r="B89" s="71"/>
      <c r="C89" s="7"/>
      <c r="D89" s="72"/>
      <c r="E89" s="73"/>
      <c r="F89" s="70"/>
    </row>
    <row r="90" spans="1:6" x14ac:dyDescent="0.2">
      <c r="A90" s="7">
        <v>74</v>
      </c>
      <c r="B90" s="71"/>
      <c r="C90" s="7"/>
      <c r="D90" s="72"/>
      <c r="E90" s="73"/>
      <c r="F90" s="70"/>
    </row>
    <row r="91" spans="1:6" x14ac:dyDescent="0.2">
      <c r="A91" s="7">
        <v>75</v>
      </c>
      <c r="B91" s="71"/>
      <c r="C91" s="7"/>
      <c r="D91" s="72"/>
      <c r="E91" s="73"/>
      <c r="F91" s="70"/>
    </row>
    <row r="92" spans="1:6" x14ac:dyDescent="0.2">
      <c r="A92" s="7">
        <v>76</v>
      </c>
      <c r="B92" s="71"/>
      <c r="C92" s="7"/>
      <c r="D92" s="72"/>
      <c r="E92" s="73"/>
      <c r="F92" s="70"/>
    </row>
    <row r="93" spans="1:6" x14ac:dyDescent="0.2">
      <c r="A93" s="7">
        <v>77</v>
      </c>
      <c r="B93" s="71"/>
      <c r="C93" s="7"/>
      <c r="D93" s="72"/>
      <c r="E93" s="73"/>
      <c r="F93" s="70"/>
    </row>
    <row r="94" spans="1:6" x14ac:dyDescent="0.2">
      <c r="A94" s="7">
        <v>78</v>
      </c>
      <c r="B94" s="71"/>
      <c r="C94" s="7"/>
      <c r="D94" s="72"/>
      <c r="E94" s="73"/>
      <c r="F94" s="70"/>
    </row>
    <row r="95" spans="1:6" x14ac:dyDescent="0.2">
      <c r="A95" s="7">
        <v>79</v>
      </c>
      <c r="B95" s="71"/>
      <c r="C95" s="7"/>
      <c r="D95" s="72"/>
      <c r="E95" s="73"/>
      <c r="F95" s="70"/>
    </row>
    <row r="96" spans="1:6" x14ac:dyDescent="0.2">
      <c r="A96" s="7">
        <v>80</v>
      </c>
      <c r="B96" s="71"/>
      <c r="C96" s="7"/>
      <c r="D96" s="72"/>
      <c r="E96" s="73"/>
      <c r="F96" s="70"/>
    </row>
    <row r="97" spans="1:6" x14ac:dyDescent="0.2">
      <c r="A97" s="7">
        <v>81</v>
      </c>
      <c r="B97" s="71"/>
      <c r="C97" s="7"/>
      <c r="D97" s="72"/>
      <c r="E97" s="73"/>
      <c r="F97" s="70"/>
    </row>
    <row r="98" spans="1:6" x14ac:dyDescent="0.2">
      <c r="A98" s="7">
        <v>82</v>
      </c>
      <c r="B98" s="71"/>
      <c r="C98" s="7"/>
      <c r="D98" s="72"/>
      <c r="E98" s="73"/>
      <c r="F98" s="70"/>
    </row>
    <row r="99" spans="1:6" x14ac:dyDescent="0.2">
      <c r="A99" s="7">
        <v>83</v>
      </c>
      <c r="B99" s="71"/>
      <c r="C99" s="7"/>
      <c r="D99" s="72"/>
      <c r="E99" s="73"/>
      <c r="F99" s="70"/>
    </row>
    <row r="100" spans="1:6" x14ac:dyDescent="0.2">
      <c r="A100" s="7">
        <v>84</v>
      </c>
      <c r="B100" s="71"/>
      <c r="C100" s="7"/>
      <c r="D100" s="72"/>
      <c r="E100" s="73"/>
      <c r="F100" s="70"/>
    </row>
  </sheetData>
  <phoneticPr fontId="9" type="noConversion"/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operator="equal" allowBlank="1" showInputMessage="1" showErrorMessage="1" promptTitle="Task Description" sqref="D17:D100" xr:uid="{00000000-0002-0000-0400-000001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400-000002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3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400-000005000000}">
          <x14:formula1>
            <xm:f>'Product Backlog'!$H$6:$H$10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xr:uid="{00000000-0002-0000-0400-000004000000}">
          <x14:formula1>
            <xm:f>'Product Backlog'!$A$26:$A$105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"/>
  <sheetViews>
    <sheetView zoomScale="110" zoomScaleNormal="110" workbookViewId="0">
      <selection activeCell="D17" sqref="D17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6" s="58" customFormat="1" ht="18" x14ac:dyDescent="0.25">
      <c r="A1" s="56" t="s">
        <v>12</v>
      </c>
      <c r="B1" s="56">
        <v>5</v>
      </c>
      <c r="C1" s="56"/>
      <c r="D1" s="57" t="s">
        <v>3</v>
      </c>
      <c r="F1" s="56"/>
    </row>
    <row r="2" spans="1:6" s="58" customFormat="1" x14ac:dyDescent="0.2">
      <c r="A2" s="56" t="s">
        <v>112</v>
      </c>
      <c r="B2" s="60">
        <f>'Sprint 04 Backlog'!B2+7</f>
        <v>44299</v>
      </c>
      <c r="C2" s="56"/>
      <c r="D2" s="61" t="s">
        <v>113</v>
      </c>
      <c r="E2" s="56"/>
      <c r="F2" s="56"/>
    </row>
    <row r="3" spans="1:6" s="58" customFormat="1" x14ac:dyDescent="0.2">
      <c r="A3" s="56" t="s">
        <v>114</v>
      </c>
      <c r="B3" s="60">
        <f>B2+7</f>
        <v>44306</v>
      </c>
      <c r="C3" s="56"/>
      <c r="D3" s="56"/>
      <c r="E3" s="56"/>
      <c r="F3" s="56"/>
    </row>
    <row r="4" spans="1:6" s="58" customFormat="1" x14ac:dyDescent="0.2">
      <c r="A4" s="56" t="s">
        <v>115</v>
      </c>
      <c r="B4" s="62" t="s">
        <v>116</v>
      </c>
      <c r="C4" s="56"/>
      <c r="D4" s="56"/>
      <c r="E4" s="56"/>
      <c r="F4" s="56"/>
    </row>
    <row r="5" spans="1:6" s="58" customFormat="1" x14ac:dyDescent="0.2">
      <c r="A5" s="56"/>
      <c r="B5" s="62"/>
      <c r="C5" s="56"/>
      <c r="D5" s="56"/>
      <c r="E5" s="56"/>
      <c r="F5" s="56"/>
    </row>
    <row r="6" spans="1:6" s="58" customFormat="1" x14ac:dyDescent="0.2">
      <c r="A6" s="56"/>
      <c r="B6" s="63" t="s">
        <v>13</v>
      </c>
      <c r="C6" s="56" t="s">
        <v>117</v>
      </c>
      <c r="D6" s="56"/>
      <c r="E6" s="56"/>
      <c r="F6" s="56"/>
    </row>
    <row r="7" spans="1:6" s="58" customFormat="1" x14ac:dyDescent="0.2">
      <c r="A7" s="56" t="s">
        <v>118</v>
      </c>
      <c r="B7" s="56">
        <f>COUNTA(D17:D995)</f>
        <v>0</v>
      </c>
      <c r="C7" s="56"/>
      <c r="D7" s="56"/>
      <c r="E7" s="56"/>
      <c r="F7" s="56"/>
    </row>
    <row r="8" spans="1:6" s="58" customFormat="1" x14ac:dyDescent="0.2">
      <c r="A8" s="56" t="s">
        <v>119</v>
      </c>
      <c r="B8" s="56">
        <f t="shared" ref="B8:B14" si="0">B7-C8</f>
        <v>0</v>
      </c>
      <c r="C8" s="56">
        <f>COUNTIF(E$17:E$995, "Completed Day 1")</f>
        <v>0</v>
      </c>
      <c r="D8" s="56"/>
      <c r="E8" s="56"/>
      <c r="F8" s="56"/>
    </row>
    <row r="9" spans="1:6" s="58" customFormat="1" x14ac:dyDescent="0.2">
      <c r="A9" s="56" t="s">
        <v>120</v>
      </c>
      <c r="B9" s="56">
        <f t="shared" si="0"/>
        <v>0</v>
      </c>
      <c r="C9" s="56">
        <f>COUNTIF(E$17:E$995, "Completed Day 2")</f>
        <v>0</v>
      </c>
      <c r="D9" s="56"/>
      <c r="E9" s="56"/>
      <c r="F9" s="56"/>
    </row>
    <row r="10" spans="1:6" s="58" customFormat="1" x14ac:dyDescent="0.2">
      <c r="A10" s="56" t="s">
        <v>121</v>
      </c>
      <c r="B10" s="56">
        <f t="shared" si="0"/>
        <v>0</v>
      </c>
      <c r="C10" s="56">
        <f>COUNTIF(E$17:E$995, "Completed Day 3")</f>
        <v>0</v>
      </c>
      <c r="D10" s="56"/>
      <c r="E10" s="56"/>
      <c r="F10" s="56"/>
    </row>
    <row r="11" spans="1:6" s="58" customFormat="1" x14ac:dyDescent="0.2">
      <c r="A11" s="56" t="s">
        <v>122</v>
      </c>
      <c r="B11" s="56">
        <f t="shared" si="0"/>
        <v>0</v>
      </c>
      <c r="C11" s="56">
        <f>COUNTIF(E$17:E$995, "Completed Day 4")</f>
        <v>0</v>
      </c>
      <c r="D11" s="56"/>
      <c r="E11" s="56"/>
      <c r="F11" s="56"/>
    </row>
    <row r="12" spans="1:6" s="58" customFormat="1" x14ac:dyDescent="0.2">
      <c r="A12" s="56" t="s">
        <v>123</v>
      </c>
      <c r="B12" s="56">
        <f t="shared" si="0"/>
        <v>0</v>
      </c>
      <c r="C12" s="56">
        <f>COUNTIF(E$17:E$995, "Completed Day 5")</f>
        <v>0</v>
      </c>
      <c r="D12" s="56"/>
      <c r="E12" s="56"/>
      <c r="F12" s="56"/>
    </row>
    <row r="13" spans="1:6" s="58" customFormat="1" x14ac:dyDescent="0.2">
      <c r="A13" s="56" t="s">
        <v>124</v>
      </c>
      <c r="B13" s="56">
        <f t="shared" si="0"/>
        <v>0</v>
      </c>
      <c r="C13" s="56">
        <f>COUNTIF(E$17:E$995, "Completed Day 6")</f>
        <v>0</v>
      </c>
      <c r="D13" s="56"/>
      <c r="E13" s="56"/>
      <c r="F13" s="56"/>
    </row>
    <row r="14" spans="1:6" s="58" customFormat="1" x14ac:dyDescent="0.2">
      <c r="A14" s="56" t="s">
        <v>125</v>
      </c>
      <c r="B14" s="56">
        <f t="shared" si="0"/>
        <v>0</v>
      </c>
      <c r="C14" s="56">
        <f>COUNTIF(E$17:E$995, "Completed Day 7")</f>
        <v>0</v>
      </c>
      <c r="D14" s="56"/>
      <c r="E14" s="56"/>
      <c r="F14" s="56"/>
    </row>
    <row r="15" spans="1:6" s="58" customFormat="1" x14ac:dyDescent="0.2">
      <c r="A15" s="56"/>
      <c r="B15" s="56"/>
      <c r="C15" s="56"/>
      <c r="D15" s="24" t="s">
        <v>141</v>
      </c>
      <c r="E15" s="56"/>
      <c r="F15" s="56"/>
    </row>
    <row r="16" spans="1:6" x14ac:dyDescent="0.2">
      <c r="A16" s="64" t="s">
        <v>127</v>
      </c>
      <c r="B16" s="64" t="s">
        <v>26</v>
      </c>
      <c r="C16" s="64" t="s">
        <v>128</v>
      </c>
      <c r="D16" s="64" t="s">
        <v>142</v>
      </c>
      <c r="E16" s="64" t="s">
        <v>31</v>
      </c>
      <c r="F16" s="64" t="s">
        <v>35</v>
      </c>
    </row>
    <row r="17" spans="1:6" x14ac:dyDescent="0.2">
      <c r="A17" s="7">
        <v>1</v>
      </c>
      <c r="B17" s="71"/>
      <c r="C17" s="7"/>
      <c r="D17" s="72"/>
      <c r="E17" s="73"/>
      <c r="F17" s="70"/>
    </row>
    <row r="18" spans="1:6" x14ac:dyDescent="0.2">
      <c r="A18" s="7">
        <v>2</v>
      </c>
      <c r="B18" s="71"/>
      <c r="C18" s="7"/>
      <c r="D18" s="72"/>
      <c r="E18" s="73"/>
      <c r="F18" s="70"/>
    </row>
    <row r="19" spans="1:6" x14ac:dyDescent="0.2">
      <c r="A19" s="7">
        <v>3</v>
      </c>
      <c r="B19" s="71"/>
      <c r="C19" s="7"/>
      <c r="D19" s="72"/>
      <c r="E19" s="73"/>
      <c r="F19" s="70"/>
    </row>
    <row r="20" spans="1:6" x14ac:dyDescent="0.2">
      <c r="A20" s="7">
        <v>4</v>
      </c>
      <c r="B20" s="71"/>
      <c r="C20" s="7"/>
      <c r="D20" s="72"/>
      <c r="E20" s="73"/>
      <c r="F20" s="70"/>
    </row>
    <row r="21" spans="1:6" x14ac:dyDescent="0.2">
      <c r="A21" s="7">
        <v>5</v>
      </c>
      <c r="B21" s="71"/>
      <c r="C21" s="7"/>
      <c r="D21" s="72"/>
      <c r="E21" s="73"/>
      <c r="F21" s="70"/>
    </row>
    <row r="22" spans="1:6" x14ac:dyDescent="0.2">
      <c r="A22" s="7">
        <v>6</v>
      </c>
      <c r="B22" s="71"/>
      <c r="C22" s="7"/>
      <c r="D22" s="72"/>
      <c r="E22" s="73"/>
      <c r="F22" s="70"/>
    </row>
    <row r="23" spans="1:6" x14ac:dyDescent="0.2">
      <c r="A23" s="7">
        <v>7</v>
      </c>
      <c r="B23" s="71"/>
      <c r="C23" s="7"/>
      <c r="D23" s="72"/>
      <c r="E23" s="73"/>
      <c r="F23" s="70"/>
    </row>
    <row r="24" spans="1:6" x14ac:dyDescent="0.2">
      <c r="A24" s="7">
        <v>8</v>
      </c>
      <c r="B24" s="71"/>
      <c r="C24" s="7"/>
      <c r="D24" s="72"/>
      <c r="E24" s="73"/>
      <c r="F24" s="70"/>
    </row>
    <row r="25" spans="1:6" x14ac:dyDescent="0.2">
      <c r="A25" s="7">
        <v>9</v>
      </c>
      <c r="B25" s="71"/>
      <c r="C25" s="7"/>
      <c r="D25" s="72"/>
      <c r="E25" s="73"/>
      <c r="F25" s="70"/>
    </row>
    <row r="26" spans="1:6" x14ac:dyDescent="0.2">
      <c r="A26" s="7">
        <v>10</v>
      </c>
      <c r="B26" s="71"/>
      <c r="C26" s="7"/>
      <c r="D26" s="72"/>
      <c r="E26" s="73"/>
      <c r="F26" s="70"/>
    </row>
    <row r="27" spans="1:6" x14ac:dyDescent="0.2">
      <c r="A27" s="7">
        <v>11</v>
      </c>
      <c r="B27" s="71"/>
      <c r="C27" s="7"/>
      <c r="D27" s="72"/>
      <c r="E27" s="73"/>
      <c r="F27" s="70"/>
    </row>
    <row r="28" spans="1:6" x14ac:dyDescent="0.2">
      <c r="A28" s="7">
        <v>12</v>
      </c>
      <c r="B28" s="71"/>
      <c r="C28" s="7"/>
      <c r="D28" s="72"/>
      <c r="E28" s="73"/>
      <c r="F28" s="70"/>
    </row>
    <row r="29" spans="1:6" x14ac:dyDescent="0.2">
      <c r="A29" s="7">
        <v>13</v>
      </c>
      <c r="B29" s="71"/>
      <c r="C29" s="7"/>
      <c r="D29" s="72"/>
      <c r="E29" s="73"/>
      <c r="F29" s="70"/>
    </row>
    <row r="30" spans="1:6" x14ac:dyDescent="0.2">
      <c r="A30" s="7">
        <v>14</v>
      </c>
      <c r="B30" s="71"/>
      <c r="C30" s="7"/>
      <c r="D30" s="72"/>
      <c r="E30" s="73"/>
      <c r="F30" s="70"/>
    </row>
    <row r="31" spans="1:6" x14ac:dyDescent="0.2">
      <c r="A31" s="7">
        <v>15</v>
      </c>
      <c r="B31" s="71"/>
      <c r="C31" s="7"/>
      <c r="D31" s="72"/>
      <c r="E31" s="73"/>
      <c r="F31" s="70"/>
    </row>
    <row r="32" spans="1:6" x14ac:dyDescent="0.2">
      <c r="A32" s="7">
        <v>16</v>
      </c>
      <c r="B32" s="71"/>
      <c r="C32" s="7"/>
      <c r="D32" s="72"/>
      <c r="E32" s="73"/>
      <c r="F32" s="70"/>
    </row>
    <row r="33" spans="1:6" x14ac:dyDescent="0.2">
      <c r="A33" s="7">
        <v>17</v>
      </c>
      <c r="B33" s="71"/>
      <c r="C33" s="7"/>
      <c r="D33" s="72"/>
      <c r="E33" s="73"/>
      <c r="F33" s="70"/>
    </row>
    <row r="34" spans="1:6" x14ac:dyDescent="0.2">
      <c r="A34" s="7">
        <v>18</v>
      </c>
      <c r="B34" s="71"/>
      <c r="C34" s="7"/>
      <c r="D34" s="72"/>
      <c r="E34" s="73"/>
      <c r="F34" s="70"/>
    </row>
    <row r="35" spans="1:6" x14ac:dyDescent="0.2">
      <c r="A35" s="7">
        <v>19</v>
      </c>
      <c r="B35" s="71"/>
      <c r="C35" s="7"/>
      <c r="D35" s="72"/>
      <c r="E35" s="73"/>
      <c r="F35" s="70"/>
    </row>
    <row r="36" spans="1:6" x14ac:dyDescent="0.2">
      <c r="A36" s="7">
        <v>20</v>
      </c>
      <c r="B36" s="71"/>
      <c r="C36" s="7"/>
      <c r="D36" s="72"/>
      <c r="E36" s="73"/>
      <c r="F36" s="70"/>
    </row>
    <row r="37" spans="1:6" x14ac:dyDescent="0.2">
      <c r="A37" s="7">
        <v>21</v>
      </c>
      <c r="B37" s="71"/>
      <c r="C37" s="7"/>
      <c r="D37" s="72"/>
      <c r="E37" s="73"/>
      <c r="F37" s="70"/>
    </row>
    <row r="38" spans="1:6" x14ac:dyDescent="0.2">
      <c r="A38" s="7">
        <v>22</v>
      </c>
      <c r="B38" s="71"/>
      <c r="C38" s="7"/>
      <c r="D38" s="72"/>
      <c r="E38" s="73"/>
      <c r="F38" s="70"/>
    </row>
    <row r="39" spans="1:6" x14ac:dyDescent="0.2">
      <c r="A39" s="7">
        <v>23</v>
      </c>
      <c r="B39" s="71"/>
      <c r="C39" s="7"/>
      <c r="D39" s="72"/>
      <c r="E39" s="73"/>
      <c r="F39" s="70"/>
    </row>
    <row r="40" spans="1:6" x14ac:dyDescent="0.2">
      <c r="A40" s="7">
        <v>24</v>
      </c>
      <c r="B40" s="71"/>
      <c r="C40" s="7"/>
      <c r="D40" s="72"/>
      <c r="E40" s="73"/>
      <c r="F40" s="70"/>
    </row>
    <row r="41" spans="1:6" x14ac:dyDescent="0.2">
      <c r="A41" s="7">
        <v>25</v>
      </c>
      <c r="B41" s="71"/>
      <c r="C41" s="7"/>
      <c r="D41" s="72"/>
      <c r="E41" s="73"/>
      <c r="F41" s="70"/>
    </row>
    <row r="42" spans="1:6" x14ac:dyDescent="0.2">
      <c r="A42" s="7">
        <v>26</v>
      </c>
      <c r="B42" s="71"/>
      <c r="C42" s="7"/>
      <c r="D42" s="72"/>
      <c r="E42" s="73"/>
      <c r="F42" s="70"/>
    </row>
    <row r="43" spans="1:6" x14ac:dyDescent="0.2">
      <c r="A43" s="7">
        <v>27</v>
      </c>
      <c r="B43" s="71"/>
      <c r="C43" s="7"/>
      <c r="D43" s="72"/>
      <c r="E43" s="73"/>
      <c r="F43" s="70"/>
    </row>
    <row r="44" spans="1:6" x14ac:dyDescent="0.2">
      <c r="A44" s="7">
        <v>28</v>
      </c>
      <c r="B44" s="71"/>
      <c r="C44" s="7"/>
      <c r="D44" s="72"/>
      <c r="E44" s="73"/>
      <c r="F44" s="70"/>
    </row>
    <row r="45" spans="1:6" x14ac:dyDescent="0.2">
      <c r="A45" s="7">
        <v>29</v>
      </c>
      <c r="B45" s="71"/>
      <c r="C45" s="7"/>
      <c r="D45" s="72"/>
      <c r="E45" s="73"/>
      <c r="F45" s="70"/>
    </row>
    <row r="46" spans="1:6" x14ac:dyDescent="0.2">
      <c r="A46" s="7">
        <v>30</v>
      </c>
      <c r="B46" s="71"/>
      <c r="C46" s="7"/>
      <c r="D46" s="72"/>
      <c r="E46" s="73"/>
      <c r="F46" s="70"/>
    </row>
    <row r="47" spans="1:6" x14ac:dyDescent="0.2">
      <c r="A47" s="7">
        <v>31</v>
      </c>
      <c r="B47" s="71"/>
      <c r="C47" s="7"/>
      <c r="D47" s="72"/>
      <c r="E47" s="73"/>
      <c r="F47" s="70"/>
    </row>
    <row r="48" spans="1:6" x14ac:dyDescent="0.2">
      <c r="A48" s="7">
        <v>32</v>
      </c>
      <c r="B48" s="71"/>
      <c r="C48" s="7"/>
      <c r="D48" s="72"/>
      <c r="E48" s="73"/>
      <c r="F48" s="70"/>
    </row>
    <row r="49" spans="1:6" x14ac:dyDescent="0.2">
      <c r="A49" s="7">
        <v>33</v>
      </c>
      <c r="B49" s="71"/>
      <c r="C49" s="7"/>
      <c r="D49" s="72"/>
      <c r="E49" s="73"/>
      <c r="F49" s="70"/>
    </row>
    <row r="50" spans="1:6" x14ac:dyDescent="0.2">
      <c r="A50" s="7">
        <v>34</v>
      </c>
      <c r="B50" s="71"/>
      <c r="C50" s="7"/>
      <c r="D50" s="72"/>
      <c r="E50" s="73"/>
      <c r="F50" s="70"/>
    </row>
    <row r="51" spans="1:6" x14ac:dyDescent="0.2">
      <c r="A51" s="7">
        <v>35</v>
      </c>
      <c r="B51" s="71"/>
      <c r="C51" s="7"/>
      <c r="D51" s="72"/>
      <c r="E51" s="73"/>
      <c r="F51" s="70"/>
    </row>
    <row r="52" spans="1:6" x14ac:dyDescent="0.2">
      <c r="A52" s="7">
        <v>36</v>
      </c>
      <c r="B52" s="71"/>
      <c r="C52" s="7"/>
      <c r="D52" s="72"/>
      <c r="E52" s="73"/>
      <c r="F52" s="70"/>
    </row>
    <row r="53" spans="1:6" x14ac:dyDescent="0.2">
      <c r="A53" s="7">
        <v>37</v>
      </c>
      <c r="B53" s="71"/>
      <c r="C53" s="7"/>
      <c r="D53" s="72"/>
      <c r="E53" s="73"/>
      <c r="F53" s="70"/>
    </row>
    <row r="54" spans="1:6" x14ac:dyDescent="0.2">
      <c r="A54" s="7">
        <v>38</v>
      </c>
      <c r="B54" s="71"/>
      <c r="C54" s="7"/>
      <c r="D54" s="72"/>
      <c r="E54" s="73"/>
      <c r="F54" s="70"/>
    </row>
    <row r="55" spans="1:6" x14ac:dyDescent="0.2">
      <c r="A55" s="7">
        <v>39</v>
      </c>
      <c r="B55" s="71"/>
      <c r="C55" s="7"/>
      <c r="D55" s="72"/>
      <c r="E55" s="73"/>
      <c r="F55" s="70"/>
    </row>
    <row r="56" spans="1:6" x14ac:dyDescent="0.2">
      <c r="A56" s="7">
        <v>40</v>
      </c>
      <c r="B56" s="71"/>
      <c r="C56" s="7"/>
      <c r="D56" s="72"/>
      <c r="E56" s="73"/>
      <c r="F56" s="70"/>
    </row>
    <row r="57" spans="1:6" x14ac:dyDescent="0.2">
      <c r="A57" s="7">
        <v>41</v>
      </c>
      <c r="B57" s="71"/>
      <c r="C57" s="7"/>
      <c r="D57" s="72"/>
      <c r="E57" s="73"/>
      <c r="F57" s="70"/>
    </row>
    <row r="58" spans="1:6" x14ac:dyDescent="0.2">
      <c r="A58" s="7">
        <v>42</v>
      </c>
      <c r="B58" s="71"/>
      <c r="C58" s="7"/>
      <c r="D58" s="72"/>
      <c r="E58" s="73"/>
      <c r="F58" s="70"/>
    </row>
    <row r="59" spans="1:6" x14ac:dyDescent="0.2">
      <c r="A59" s="7">
        <v>43</v>
      </c>
      <c r="B59" s="71"/>
      <c r="C59" s="7"/>
      <c r="D59" s="72"/>
      <c r="E59" s="73"/>
      <c r="F59" s="70"/>
    </row>
    <row r="60" spans="1:6" x14ac:dyDescent="0.2">
      <c r="A60" s="7">
        <v>44</v>
      </c>
      <c r="B60" s="71"/>
      <c r="C60" s="7"/>
      <c r="D60" s="72"/>
      <c r="E60" s="73"/>
      <c r="F60" s="70"/>
    </row>
    <row r="61" spans="1:6" x14ac:dyDescent="0.2">
      <c r="A61" s="7">
        <v>45</v>
      </c>
      <c r="B61" s="71"/>
      <c r="C61" s="7"/>
      <c r="D61" s="72"/>
      <c r="E61" s="73"/>
      <c r="F61" s="70"/>
    </row>
    <row r="62" spans="1:6" x14ac:dyDescent="0.2">
      <c r="A62" s="7">
        <v>46</v>
      </c>
      <c r="B62" s="71"/>
      <c r="C62" s="7"/>
      <c r="D62" s="72"/>
      <c r="E62" s="73"/>
      <c r="F62" s="70"/>
    </row>
    <row r="63" spans="1:6" x14ac:dyDescent="0.2">
      <c r="A63" s="7">
        <v>47</v>
      </c>
      <c r="B63" s="71"/>
      <c r="C63" s="7"/>
      <c r="D63" s="72"/>
      <c r="E63" s="73"/>
      <c r="F63" s="70"/>
    </row>
    <row r="64" spans="1:6" x14ac:dyDescent="0.2">
      <c r="A64" s="7">
        <v>48</v>
      </c>
      <c r="B64" s="71"/>
      <c r="C64" s="7"/>
      <c r="D64" s="72"/>
      <c r="E64" s="73"/>
      <c r="F64" s="70"/>
    </row>
    <row r="65" spans="1:6" x14ac:dyDescent="0.2">
      <c r="A65" s="7">
        <v>49</v>
      </c>
      <c r="B65" s="71"/>
      <c r="C65" s="7"/>
      <c r="D65" s="72"/>
      <c r="E65" s="73"/>
      <c r="F65" s="70"/>
    </row>
    <row r="66" spans="1:6" x14ac:dyDescent="0.2">
      <c r="A66" s="7">
        <v>50</v>
      </c>
      <c r="B66" s="71"/>
      <c r="C66" s="7"/>
      <c r="D66" s="72"/>
      <c r="E66" s="73"/>
      <c r="F66" s="70"/>
    </row>
    <row r="67" spans="1:6" x14ac:dyDescent="0.2">
      <c r="A67" s="7">
        <v>51</v>
      </c>
      <c r="B67" s="71"/>
      <c r="C67" s="7"/>
      <c r="D67" s="72"/>
      <c r="E67" s="73"/>
      <c r="F67" s="70"/>
    </row>
    <row r="68" spans="1:6" x14ac:dyDescent="0.2">
      <c r="A68" s="7">
        <v>52</v>
      </c>
      <c r="B68" s="71"/>
      <c r="C68" s="7"/>
      <c r="D68" s="72"/>
      <c r="E68" s="73"/>
      <c r="F68" s="70"/>
    </row>
    <row r="69" spans="1:6" x14ac:dyDescent="0.2">
      <c r="A69" s="7">
        <v>53</v>
      </c>
      <c r="B69" s="71"/>
      <c r="C69" s="7"/>
      <c r="D69" s="72"/>
      <c r="E69" s="73"/>
      <c r="F69" s="70"/>
    </row>
    <row r="70" spans="1:6" x14ac:dyDescent="0.2">
      <c r="A70" s="7">
        <v>54</v>
      </c>
      <c r="B70" s="71"/>
      <c r="C70" s="7"/>
      <c r="D70" s="72"/>
      <c r="E70" s="73"/>
      <c r="F70" s="70"/>
    </row>
    <row r="71" spans="1:6" x14ac:dyDescent="0.2">
      <c r="A71" s="7">
        <v>55</v>
      </c>
      <c r="B71" s="71"/>
      <c r="C71" s="7"/>
      <c r="D71" s="72"/>
      <c r="E71" s="73"/>
      <c r="F71" s="70"/>
    </row>
    <row r="72" spans="1:6" x14ac:dyDescent="0.2">
      <c r="A72" s="7">
        <v>56</v>
      </c>
      <c r="B72" s="71"/>
      <c r="C72" s="7"/>
      <c r="D72" s="72"/>
      <c r="E72" s="73"/>
      <c r="F72" s="70"/>
    </row>
    <row r="73" spans="1:6" x14ac:dyDescent="0.2">
      <c r="A73" s="7">
        <v>57</v>
      </c>
      <c r="B73" s="71"/>
      <c r="C73" s="7"/>
      <c r="D73" s="72"/>
      <c r="E73" s="73"/>
      <c r="F73" s="70"/>
    </row>
    <row r="74" spans="1:6" x14ac:dyDescent="0.2">
      <c r="A74" s="7">
        <v>58</v>
      </c>
      <c r="B74" s="71"/>
      <c r="C74" s="7"/>
      <c r="D74" s="72"/>
      <c r="E74" s="73"/>
      <c r="F74" s="70"/>
    </row>
    <row r="75" spans="1:6" x14ac:dyDescent="0.2">
      <c r="A75" s="7">
        <v>59</v>
      </c>
      <c r="B75" s="71"/>
      <c r="C75" s="7"/>
      <c r="D75" s="72"/>
      <c r="E75" s="73"/>
      <c r="F75" s="70"/>
    </row>
    <row r="76" spans="1:6" x14ac:dyDescent="0.2">
      <c r="A76" s="7">
        <v>60</v>
      </c>
      <c r="B76" s="71"/>
      <c r="C76" s="7"/>
      <c r="D76" s="72"/>
      <c r="E76" s="73"/>
      <c r="F76" s="70"/>
    </row>
    <row r="77" spans="1:6" x14ac:dyDescent="0.2">
      <c r="A77" s="7">
        <v>61</v>
      </c>
      <c r="B77" s="71"/>
      <c r="C77" s="7"/>
      <c r="D77" s="72"/>
      <c r="E77" s="73"/>
      <c r="F77" s="70"/>
    </row>
    <row r="78" spans="1:6" x14ac:dyDescent="0.2">
      <c r="A78" s="7">
        <v>62</v>
      </c>
      <c r="B78" s="71"/>
      <c r="C78" s="7"/>
      <c r="D78" s="72"/>
      <c r="E78" s="73"/>
      <c r="F78" s="70"/>
    </row>
    <row r="79" spans="1:6" x14ac:dyDescent="0.2">
      <c r="A79" s="7">
        <v>63</v>
      </c>
      <c r="B79" s="71"/>
      <c r="C79" s="7"/>
      <c r="D79" s="72"/>
      <c r="E79" s="73"/>
      <c r="F79" s="70"/>
    </row>
    <row r="80" spans="1:6" x14ac:dyDescent="0.2">
      <c r="A80" s="7">
        <v>64</v>
      </c>
      <c r="B80" s="71"/>
      <c r="C80" s="7"/>
      <c r="D80" s="72"/>
      <c r="E80" s="73"/>
      <c r="F80" s="70"/>
    </row>
    <row r="81" spans="1:6" x14ac:dyDescent="0.2">
      <c r="A81" s="7">
        <v>65</v>
      </c>
      <c r="B81" s="71"/>
      <c r="C81" s="7"/>
      <c r="D81" s="72"/>
      <c r="E81" s="73"/>
      <c r="F81" s="70"/>
    </row>
    <row r="82" spans="1:6" x14ac:dyDescent="0.2">
      <c r="A82" s="7">
        <v>66</v>
      </c>
      <c r="B82" s="71"/>
      <c r="C82" s="7"/>
      <c r="D82" s="72"/>
      <c r="E82" s="73"/>
      <c r="F82" s="70"/>
    </row>
    <row r="83" spans="1:6" x14ac:dyDescent="0.2">
      <c r="A83" s="7">
        <v>67</v>
      </c>
      <c r="B83" s="71"/>
      <c r="C83" s="7"/>
      <c r="D83" s="72"/>
      <c r="E83" s="73"/>
      <c r="F83" s="70"/>
    </row>
    <row r="84" spans="1:6" x14ac:dyDescent="0.2">
      <c r="A84" s="7">
        <v>68</v>
      </c>
      <c r="B84" s="71"/>
      <c r="C84" s="7"/>
      <c r="D84" s="72"/>
      <c r="E84" s="73"/>
      <c r="F84" s="70"/>
    </row>
    <row r="85" spans="1:6" x14ac:dyDescent="0.2">
      <c r="A85" s="7">
        <v>69</v>
      </c>
      <c r="B85" s="71"/>
      <c r="C85" s="7"/>
      <c r="D85" s="72"/>
      <c r="E85" s="73"/>
      <c r="F85" s="70"/>
    </row>
    <row r="86" spans="1:6" x14ac:dyDescent="0.2">
      <c r="A86" s="7">
        <v>70</v>
      </c>
      <c r="B86" s="71"/>
      <c r="C86" s="7"/>
      <c r="D86" s="72"/>
      <c r="E86" s="73"/>
      <c r="F86" s="70"/>
    </row>
    <row r="87" spans="1:6" x14ac:dyDescent="0.2">
      <c r="A87" s="7">
        <v>71</v>
      </c>
      <c r="B87" s="71"/>
      <c r="C87" s="7"/>
      <c r="D87" s="72"/>
      <c r="E87" s="73"/>
      <c r="F87" s="70"/>
    </row>
    <row r="88" spans="1:6" x14ac:dyDescent="0.2">
      <c r="A88" s="7">
        <v>72</v>
      </c>
      <c r="B88" s="71"/>
      <c r="C88" s="7"/>
      <c r="D88" s="72"/>
      <c r="E88" s="73"/>
      <c r="F88" s="70"/>
    </row>
    <row r="89" spans="1:6" x14ac:dyDescent="0.2">
      <c r="A89" s="7">
        <v>73</v>
      </c>
      <c r="B89" s="71"/>
      <c r="C89" s="7"/>
      <c r="D89" s="72"/>
      <c r="E89" s="73"/>
      <c r="F89" s="70"/>
    </row>
    <row r="90" spans="1:6" x14ac:dyDescent="0.2">
      <c r="A90" s="7">
        <v>74</v>
      </c>
      <c r="B90" s="71"/>
      <c r="C90" s="7"/>
      <c r="D90" s="72"/>
      <c r="E90" s="73"/>
      <c r="F90" s="70"/>
    </row>
    <row r="91" spans="1:6" x14ac:dyDescent="0.2">
      <c r="A91" s="7">
        <v>75</v>
      </c>
      <c r="B91" s="71"/>
      <c r="C91" s="7"/>
      <c r="D91" s="72"/>
      <c r="E91" s="73"/>
      <c r="F91" s="70"/>
    </row>
    <row r="92" spans="1:6" x14ac:dyDescent="0.2">
      <c r="A92" s="7">
        <v>76</v>
      </c>
      <c r="B92" s="71"/>
      <c r="C92" s="7"/>
      <c r="D92" s="72"/>
      <c r="E92" s="73"/>
      <c r="F92" s="70"/>
    </row>
    <row r="93" spans="1:6" x14ac:dyDescent="0.2">
      <c r="A93" s="7">
        <v>77</v>
      </c>
      <c r="B93" s="71"/>
      <c r="C93" s="7"/>
      <c r="D93" s="72"/>
      <c r="E93" s="73"/>
      <c r="F93" s="70"/>
    </row>
    <row r="94" spans="1:6" x14ac:dyDescent="0.2">
      <c r="A94" s="7">
        <v>78</v>
      </c>
      <c r="B94" s="71"/>
      <c r="C94" s="7"/>
      <c r="D94" s="72"/>
      <c r="E94" s="73"/>
      <c r="F94" s="70"/>
    </row>
    <row r="95" spans="1:6" x14ac:dyDescent="0.2">
      <c r="A95" s="7">
        <v>79</v>
      </c>
      <c r="B95" s="71"/>
      <c r="C95" s="7"/>
      <c r="D95" s="72"/>
      <c r="E95" s="73"/>
      <c r="F95" s="70"/>
    </row>
    <row r="96" spans="1:6" x14ac:dyDescent="0.2">
      <c r="A96" s="7">
        <v>80</v>
      </c>
      <c r="B96" s="71"/>
      <c r="C96" s="7"/>
      <c r="D96" s="72"/>
      <c r="E96" s="73"/>
      <c r="F96" s="70"/>
    </row>
    <row r="97" spans="1:6" x14ac:dyDescent="0.2">
      <c r="A97" s="7">
        <v>81</v>
      </c>
      <c r="B97" s="71"/>
      <c r="C97" s="7"/>
      <c r="D97" s="72"/>
      <c r="E97" s="73"/>
      <c r="F97" s="70"/>
    </row>
    <row r="98" spans="1:6" x14ac:dyDescent="0.2">
      <c r="A98" s="7">
        <v>82</v>
      </c>
      <c r="B98" s="71"/>
      <c r="C98" s="7"/>
      <c r="D98" s="72"/>
      <c r="E98" s="73"/>
      <c r="F98" s="70"/>
    </row>
    <row r="99" spans="1:6" x14ac:dyDescent="0.2">
      <c r="A99" s="7">
        <v>83</v>
      </c>
      <c r="B99" s="71"/>
      <c r="C99" s="7"/>
      <c r="D99" s="72"/>
      <c r="E99" s="73"/>
      <c r="F99" s="70"/>
    </row>
    <row r="100" spans="1:6" x14ac:dyDescent="0.2">
      <c r="A100" s="7">
        <v>84</v>
      </c>
      <c r="B100" s="71"/>
      <c r="C100" s="7"/>
      <c r="D100" s="72"/>
      <c r="E100" s="73"/>
      <c r="F100" s="70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operator="equal" allowBlank="1" showInputMessage="1" showErrorMessage="1" promptTitle="Task Description" sqref="D17:D100" xr:uid="{00000000-0002-0000-0500-000001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500-000002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3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500-000004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500-000005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biraj gc</dc:creator>
  <dc:description/>
  <cp:lastModifiedBy>biraj gc</cp:lastModifiedBy>
  <cp:revision>206</cp:revision>
  <dcterms:created xsi:type="dcterms:W3CDTF">2016-03-21T22:16:37Z</dcterms:created>
  <dcterms:modified xsi:type="dcterms:W3CDTF">2021-04-13T10:33:34Z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