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<sst xmlns="http://schemas.openxmlformats.org/spreadsheetml/2006/main" count="102" uniqueCount="102">
  <si>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</si>
  <si>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</si>
  <si>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</si>
  <si>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</si>
  <si>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</si>
  <si>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</si>
  <si>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</si>
  <si>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</si>
  <si>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</si>
  <si>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</si>
  <si>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</si>
  <si>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</si>
  <si>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</si>
  <si>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</si>
  <si>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SMAExpansion</t>
  </si>
  <si>
    <t>07-19 09:25</t>
  </si>
  <si>
    <t>No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</si>
  <si>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</si>
  <si>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</si>
  <si>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</si>
  <si>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</si>
  <si>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</si>
  <si>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</si>
  <si>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</si>
  <si>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</si>
  <si>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</si>
  <si>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</si>
  <si>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</si>
  <si>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</si>
  <si>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</si>
  <si>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</si>
  <si>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</si>
  <si>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</si>
  <si>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</si>
  <si>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</si>
  <si>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</si>
  <si>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</si>
  <si>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</si>
  <si>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</si>
  <si>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</si>
  <si>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</si>
  <si>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</si>
  <si>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</si>
  <si>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</si>
  <si>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</si>
  <si>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</si>
  <si>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</si>
  <si>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</si>
  <si>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</si>
  <si>
    <t>RNDRUSDT</t>
  </si>
  <si>
    <t>07-19 12:46</t>
  </si>
  <si>
    <t>ARUSDT</t>
  </si>
  <si>
    <t>07-19 12:45</t>
  </si>
  <si>
    <t>XRPUSDT</t>
  </si>
  <si>
    <t>07-19 14:29</t>
  </si>
  <si>
    <t>HBARUSDT</t>
  </si>
  <si>
    <t>07-19 13:16</t>
  </si>
  <si>
    <t>07-19 14:30</t>
  </si>
  <si>
    <t>Yes</t>
  </si>
  <si>
    <t>07-19 14:54</t>
  </si>
  <si>
    <t>ORDIUSDT</t>
  </si>
  <si>
    <t>07-19 13:25</t>
  </si>
  <si>
    <t>FETUSDT</t>
  </si>
  <si>
    <t>SEIUSDT</t>
  </si>
  <si>
    <t>07-19 12:44</t>
  </si>
  <si>
    <t>PEPEUSDT</t>
  </si>
  <si>
    <t>07-19 14:25</t>
  </si>
  <si>
    <t>STORJUSDT</t>
  </si>
  <si>
    <t>07-19 14:35</t>
  </si>
  <si>
    <t>SUSHIUSDT</t>
  </si>
  <si>
    <t>07-19 14:37</t>
  </si>
  <si>
    <t>THETAUSDT</t>
  </si>
  <si>
    <t>ATOMUSDT</t>
  </si>
  <si>
    <t>07-19 14:45</t>
  </si>
  <si>
    <t>DOGEUSDT</t>
  </si>
  <si>
    <t>BCHUSDT</t>
  </si>
  <si>
    <t>07-19 15:00</t>
  </si>
  <si>
    <t>EOSUSDT</t>
  </si>
  <si>
    <t>07-19 12:50</t>
  </si>
  <si>
    <t>BTCUSDT</t>
  </si>
  <si>
    <t>AVAXUSDT</t>
  </si>
  <si>
    <t>07-19 14:38</t>
  </si>
  <si>
    <t>07-19 15:45</t>
  </si>
  <si>
    <t>TRBUSDT</t>
  </si>
  <si>
    <t>07-19 13:06</t>
  </si>
  <si>
    <t>SUIUSDT</t>
  </si>
  <si>
    <t>07-19 12:51</t>
  </si>
  <si>
    <t>SHIBUSDT</t>
  </si>
  <si>
    <t>07-19 15:42</t>
  </si>
  <si>
    <t>ETHUSDT</t>
  </si>
  <si>
    <t>07-19 12:54</t>
  </si>
  <si>
    <t>07-19 16:03</t>
  </si>
  <si>
    <t>07-19 15:40</t>
  </si>
  <si>
    <t>07-19 12:57</t>
  </si>
  <si>
    <t>BNBUSDT</t>
  </si>
  <si>
    <t>MATICUSDT</t>
  </si>
  <si>
    <t>07-19 14:32</t>
  </si>
  <si>
    <t>07-19 15:58</t>
  </si>
  <si>
    <t>07-19 15:57</t>
  </si>
  <si>
    <t>07-19 16:15</t>
  </si>
  <si>
    <t>07-19 16:07</t>
  </si>
  <si>
    <t>07-19 16:29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</si>
</sst>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7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15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25.079708171666667</v>
      </c>
      <c r="I2" s="0">
        <v>0.159934385892967</v>
      </c>
      <c r="J2" s="0">
        <v>3.19868771785934</v>
      </c>
      <c r="K2" s="0" t="s">
        <v>16</v>
      </c>
    </row>
    <row r="5">
      <c r="O5" s="0" t="s">
        <v>17</v>
      </c>
      <c r="P5" s="0">
        <f>ROUND(SUM(J:J), 3)</f>
      </c>
    </row>
    <row r="6">
      <c r="O6" s="0" t="s">
        <v>18</v>
      </c>
      <c r="P6" s="0">
        <f>COUNTA(A:A) - 1</f>
      </c>
    </row>
    <row r="7">
      <c r="O7" s="0" t="s">
        <v>19</v>
      </c>
      <c r="P7" s="0">
        <f>IFERROR(TEXT(AVERAGE(H:H)/1440, "[h]:mm:ss"), "N/A")</f>
      </c>
    </row>
    <row r="8">
      <c r="O8" s="0" t="s">
        <v>20</v>
      </c>
      <c r="P8" s="0">
        <f>IFERROR(ROUND(AVERAGEIF(E:E, "Long", I:I), 3), "N/A")</f>
      </c>
    </row>
    <row r="9">
      <c r="O9" s="0" t="s">
        <v>21</v>
      </c>
      <c r="P9" s="0">
        <f>IFERROR(ROUND(AVERAGEIF(E:E, "Short", I:I), 3), "N/A")</f>
      </c>
    </row>
    <row r="10">
      <c r="O10" s="0" t="s">
        <v>22</v>
      </c>
      <c r="P10" s="0">
        <f>IFERROR(ROUND(AVERAGEIF(F:F, "MAC-D", I:I), 3), "N/A")</f>
      </c>
    </row>
    <row r="11">
      <c r="O11" s="0" t="s">
        <v>23</v>
      </c>
      <c r="P11" s="0">
        <f>IFERROR(ROUND(AVERAGEIF(F:F, "SMAExpansion", I:I), 3), "N/A")</f>
      </c>
    </row>
    <row r="12">
      <c r="O12" s="0" t="s">
        <v>24</v>
      </c>
      <c r="P12" s="0">
        <f>IFERROR(ROUND(AVERAGEIFS(I:I, E:E, "Short", F:F, "SMAExpansion"), 3), "N/A")</f>
      </c>
    </row>
    <row r="13">
      <c r="O13" s="0" t="s">
        <v>25</v>
      </c>
      <c r="P13" s="0">
        <f>IFERROR(ROUND(AVERAGEIFS(I:I, E:E, "Long", F:F, "SMAExpansion"), 3), "N/A")</f>
      </c>
    </row>
    <row r="14">
      <c r="O14" s="0" t="s">
        <v>26</v>
      </c>
      <c r="P14" s="0">
        <f>IFERROR(ROUND(AVERAGEIFS(I:I, E:E, "Long", F:F, "MAC-D"), 3), "N/A")</f>
      </c>
    </row>
    <row r="15">
      <c r="O15" s="0" t="s">
        <v>27</v>
      </c>
      <c r="P15" s="0">
        <f>IFERROR(ROUND(AVERAGEIFS(I:I, E:E, "Short", F:F, "MAC-D"), 3), "N/A")</f>
      </c>
    </row>
    <row r="16">
      <c r="O16" s="0" t="s">
        <v>28</v>
      </c>
      <c r="P16" s="0">
        <f>IFERROR(ROUND(COUNTIF(I:I, "&gt;0") / COUNT(I:I), 3), "N/A")</f>
      </c>
    </row>
    <row r="17">
      <c r="O17" s="0" t="s">
        <v>29</v>
      </c>
      <c r="P17" s="0">
        <f>IFERROR(ROUND(AVERAGE(I:I) / STDEV(I:I), 3), "N/A")</f>
      </c>
    </row>
    <row r="18">
      <c r="O18" s="0" t="s">
        <v>30</v>
      </c>
      <c r="P18" s="0">
        <f>IFERROR(ROUND(SUMIF(I:I, "&gt;0") / ABS(SUMIF(I:I, "&lt;0")), 3), "N/A")</f>
      </c>
    </row>
    <row r="20">
      <c r="O20" s="0" t="s">
        <v>31</v>
      </c>
      <c r="P20" s="0">
        <f>COUNTIF(E:E, "Long")</f>
      </c>
    </row>
    <row r="21">
      <c r="O21" s="0" t="s">
        <v>32</v>
      </c>
      <c r="P21" s="0">
        <f>COUNTIF(E:E, "Short")</f>
      </c>
    </row>
    <row r="22">
      <c r="O22" s="0" t="s">
        <v>33</v>
      </c>
      <c r="P22" s="0">
        <f>IFERROR(ROUND(MAX(I:I), 3), "N/A")</f>
      </c>
    </row>
    <row r="23">
      <c r="O23" s="0" t="s">
        <v>34</v>
      </c>
      <c r="P23" s="0">
        <f>IFERROR(ROUND(MIN(I:I), 3), "N/A")</f>
      </c>
    </row>
    <row r="25">
      <c r="O25" s="0" t="s">
        <v>35</v>
      </c>
      <c r="P25" s="0">
        <f>COUNTIF(K:K, "Yes")</f>
      </c>
    </row>
    <row r="26">
      <c r="O26" s="0" t="s">
        <v>36</v>
      </c>
      <c r="P26" s="0">
        <f>IFERROR(ROUND(SUMIFS(I:I, K:K, "Yes"), 3), "N/A")</f>
      </c>
    </row>
    <row r="27">
      <c r="O27" s="0" t="s">
        <v>37</v>
      </c>
      <c r="P27" s="0">
        <f>IFERROR(ROUND(AVERAGEIFS(I:I, K:K, "Yes"), 3), "N/A")</f>
      </c>
    </row>
    <row r="28">
      <c r="O28" s="0" t="s">
        <v>38</v>
      </c>
      <c r="P28" s="0">
        <f>IFERROR(ROUND(COUNTIFS(I:I, "&gt;0", K:K, "Yes") / COUNTIFS(K:K, "Yes"), 3), "N/A")</f>
      </c>
    </row>
    <row r="30">
      <c r="Q30" s="0" t="s">
        <v>39</v>
      </c>
      <c r="R30" s="0">
        <f>SUMIFS(J:J, D:D, "1m")</f>
      </c>
    </row>
    <row r="31">
      <c r="O31" s="0" t="s">
        <v>40</v>
      </c>
      <c r="P31" s="0">
        <f>SUMIFS(J:J, C:C, 5)</f>
      </c>
      <c r="Q31" s="0" t="s">
        <v>41</v>
      </c>
      <c r="R31" s="0">
        <f>SUMIFS(J:J, D:D, "5m")</f>
      </c>
    </row>
    <row r="32">
      <c r="O32" s="0" t="s">
        <v>42</v>
      </c>
      <c r="P32" s="0">
        <f>SUMIFS(J:J, C:C, 10)</f>
      </c>
      <c r="Q32" s="0" t="s">
        <v>43</v>
      </c>
      <c r="R32" s="0">
        <f>SUMIFS(J:J, D:D, "15m")</f>
      </c>
    </row>
    <row r="33">
      <c r="O33" s="0" t="s">
        <v>44</v>
      </c>
      <c r="P33" s="0">
        <f>SUMIFS(J:J, C:C, 15)</f>
      </c>
      <c r="Q33" s="0" t="s">
        <v>45</v>
      </c>
      <c r="R33" s="0">
        <f>SUMIFS(J:J, D:D, "30m")</f>
      </c>
    </row>
    <row r="34">
      <c r="O34" s="0" t="s">
        <v>46</v>
      </c>
      <c r="P34" s="0">
        <f>SUMIFS(J:J, C:C, 20)</f>
      </c>
      <c r="Q34" s="0" t="s">
        <v>47</v>
      </c>
      <c r="R34" s="0">
        <f>SUMIFS(J:J, D:D, "1h")</f>
      </c>
    </row>
    <row r="35">
      <c r="O35" s="0" t="s">
        <v>48</v>
      </c>
      <c r="P35" s="0">
        <f>SUMIFS(J:J, C:C, 25)</f>
      </c>
    </row>
    <row r="36">
      <c r="A36" s="0">
        <v>4</v>
      </c>
      <c r="B36" s="0" t="s">
        <v>49</v>
      </c>
      <c r="C36" s="0">
        <v>15</v>
      </c>
      <c r="D36" s="0" t="s">
        <v>12</v>
      </c>
      <c r="E36" s="0" t="s">
        <v>13</v>
      </c>
      <c r="F36" s="0" t="s">
        <v>14</v>
      </c>
      <c r="G36" s="0" t="s">
        <v>50</v>
      </c>
      <c r="H36" s="0">
        <v>49.92149337666667</v>
      </c>
      <c r="I36" s="0">
        <v>0.17174686678013307</v>
      </c>
      <c r="J36" s="0">
        <v>3.4349373356026613</v>
      </c>
      <c r="K36" s="0" t="s">
        <v>16</v>
      </c>
    </row>
    <row r="37">
      <c r="A37" s="0">
        <v>3</v>
      </c>
      <c r="B37" s="0" t="s">
        <v>51</v>
      </c>
      <c r="C37" s="0">
        <v>15</v>
      </c>
      <c r="D37" s="0" t="s">
        <v>12</v>
      </c>
      <c r="E37" s="0" t="s">
        <v>13</v>
      </c>
      <c r="F37" s="0" t="s">
        <v>14</v>
      </c>
      <c r="G37" s="0" t="s">
        <v>52</v>
      </c>
      <c r="H37" s="0">
        <v>84.39277352333333</v>
      </c>
      <c r="I37" s="0">
        <v>0.15096338475799512</v>
      </c>
      <c r="J37" s="0">
        <v>3.0192676951599022</v>
      </c>
      <c r="K37" s="0" t="s">
        <v>16</v>
      </c>
    </row>
    <row r="38">
      <c r="A38" s="0">
        <v>15</v>
      </c>
      <c r="B38" s="0" t="s">
        <v>53</v>
      </c>
      <c r="C38" s="0">
        <v>15</v>
      </c>
      <c r="D38" s="0" t="s">
        <v>12</v>
      </c>
      <c r="E38" s="0" t="s">
        <v>13</v>
      </c>
      <c r="F38" s="0" t="s">
        <v>14</v>
      </c>
      <c r="G38" s="0" t="s">
        <v>54</v>
      </c>
      <c r="H38" s="0">
        <v>53.63482132833333</v>
      </c>
      <c r="I38" s="0">
        <v>0.15678500630744277</v>
      </c>
      <c r="J38" s="0">
        <v>3.1357001261488557</v>
      </c>
      <c r="K38" s="0" t="s">
        <v>16</v>
      </c>
    </row>
    <row r="39">
      <c r="A39" s="0">
        <v>10</v>
      </c>
      <c r="B39" s="0" t="s">
        <v>55</v>
      </c>
      <c r="C39" s="0">
        <v>15</v>
      </c>
      <c r="D39" s="0" t="s">
        <v>12</v>
      </c>
      <c r="E39" s="0" t="s">
        <v>13</v>
      </c>
      <c r="F39" s="0" t="s">
        <v>14</v>
      </c>
      <c r="G39" s="0" t="s">
        <v>56</v>
      </c>
      <c r="H39" s="0">
        <v>126.15730865166667</v>
      </c>
      <c r="I39" s="0">
        <v>0.16551724137931037</v>
      </c>
      <c r="J39" s="0">
        <v>3.310344827586207</v>
      </c>
      <c r="K39" s="0" t="s">
        <v>16</v>
      </c>
    </row>
    <row r="40">
      <c r="A40" s="0">
        <v>19</v>
      </c>
      <c r="B40" s="0" t="s">
        <v>49</v>
      </c>
      <c r="C40" s="0">
        <v>15</v>
      </c>
      <c r="D40" s="0" t="s">
        <v>12</v>
      </c>
      <c r="E40" s="0" t="s">
        <v>13</v>
      </c>
      <c r="F40" s="0" t="s">
        <v>14</v>
      </c>
      <c r="G40" s="0" t="s">
        <v>57</v>
      </c>
      <c r="H40" s="0">
        <v>56.029911498333334</v>
      </c>
      <c r="I40" s="0">
        <v>0.16656384947563233</v>
      </c>
      <c r="J40" s="0">
        <v>3.331276989512647</v>
      </c>
      <c r="K40" s="0" t="s">
        <v>58</v>
      </c>
    </row>
    <row r="41">
      <c r="A41" s="0">
        <v>26</v>
      </c>
      <c r="B41" s="0" t="s">
        <v>51</v>
      </c>
      <c r="C41" s="0">
        <v>15</v>
      </c>
      <c r="D41" s="0" t="s">
        <v>12</v>
      </c>
      <c r="E41" s="0" t="s">
        <v>13</v>
      </c>
      <c r="F41" s="0" t="s">
        <v>14</v>
      </c>
      <c r="G41" s="0" t="s">
        <v>59</v>
      </c>
      <c r="H41" s="0">
        <v>35.775678435</v>
      </c>
      <c r="I41" s="0">
        <v>0.15094339622641512</v>
      </c>
      <c r="J41" s="0">
        <v>3.018867924528302</v>
      </c>
      <c r="K41" s="0" t="s">
        <v>58</v>
      </c>
    </row>
    <row r="42">
      <c r="A42" s="0">
        <v>11</v>
      </c>
      <c r="B42" s="0" t="s">
        <v>60</v>
      </c>
      <c r="C42" s="0">
        <v>15</v>
      </c>
      <c r="D42" s="0" t="s">
        <v>12</v>
      </c>
      <c r="E42" s="0" t="s">
        <v>13</v>
      </c>
      <c r="F42" s="0" t="s">
        <v>14</v>
      </c>
      <c r="G42" s="0" t="s">
        <v>61</v>
      </c>
      <c r="H42" s="0">
        <v>125.052651415</v>
      </c>
      <c r="I42" s="0">
        <v>0.15715467328370555</v>
      </c>
      <c r="J42" s="0">
        <v>3.1430934656741107</v>
      </c>
      <c r="K42" s="0" t="s">
        <v>16</v>
      </c>
    </row>
    <row r="43">
      <c r="A43" s="0">
        <v>12</v>
      </c>
      <c r="B43" s="0" t="s">
        <v>62</v>
      </c>
      <c r="C43" s="0">
        <v>15</v>
      </c>
      <c r="D43" s="0" t="s">
        <v>12</v>
      </c>
      <c r="E43" s="0" t="s">
        <v>13</v>
      </c>
      <c r="F43" s="0" t="s">
        <v>14</v>
      </c>
      <c r="G43" s="0" t="s">
        <v>61</v>
      </c>
      <c r="H43" s="0">
        <v>134.578652495</v>
      </c>
      <c r="I43" s="0">
        <v>-0.22661870503597126</v>
      </c>
      <c r="J43" s="0">
        <v>-4.532374100719425</v>
      </c>
      <c r="K43" s="0" t="s">
        <v>16</v>
      </c>
    </row>
    <row r="44">
      <c r="A44" s="0">
        <v>2</v>
      </c>
      <c r="B44" s="0" t="s">
        <v>63</v>
      </c>
      <c r="C44" s="0">
        <v>15</v>
      </c>
      <c r="D44" s="0" t="s">
        <v>12</v>
      </c>
      <c r="E44" s="0" t="s">
        <v>13</v>
      </c>
      <c r="F44" s="0" t="s">
        <v>14</v>
      </c>
      <c r="G44" s="0" t="s">
        <v>64</v>
      </c>
      <c r="H44" s="0">
        <v>176.20827656</v>
      </c>
      <c r="I44" s="0">
        <v>-0.23289246693502014</v>
      </c>
      <c r="J44" s="0">
        <v>-4.6578493387004025</v>
      </c>
      <c r="K44" s="0" t="s">
        <v>16</v>
      </c>
    </row>
    <row r="45">
      <c r="A45" s="0">
        <v>14</v>
      </c>
      <c r="B45" s="0" t="s">
        <v>65</v>
      </c>
      <c r="C45" s="0">
        <v>15</v>
      </c>
      <c r="D45" s="0" t="s">
        <v>12</v>
      </c>
      <c r="E45" s="0" t="s">
        <v>13</v>
      </c>
      <c r="F45" s="0" t="s">
        <v>14</v>
      </c>
      <c r="G45" s="0" t="s">
        <v>66</v>
      </c>
      <c r="H45" s="0">
        <v>76.31735403333333</v>
      </c>
      <c r="I45" s="0">
        <v>-0.24825783972125437</v>
      </c>
      <c r="J45" s="0">
        <v>-4.965156794425087</v>
      </c>
      <c r="K45" s="0" t="s">
        <v>16</v>
      </c>
    </row>
    <row r="46">
      <c r="A46" s="0">
        <v>21</v>
      </c>
      <c r="B46" s="0" t="s">
        <v>67</v>
      </c>
      <c r="C46" s="0">
        <v>15</v>
      </c>
      <c r="D46" s="0" t="s">
        <v>12</v>
      </c>
      <c r="E46" s="0" t="s">
        <v>13</v>
      </c>
      <c r="F46" s="0" t="s">
        <v>14</v>
      </c>
      <c r="G46" s="0" t="s">
        <v>68</v>
      </c>
      <c r="H46" s="0">
        <v>75.15986108833333</v>
      </c>
      <c r="I46" s="0">
        <v>-0.2269861286254729</v>
      </c>
      <c r="J46" s="0">
        <v>-4.539722572509458</v>
      </c>
      <c r="K46" s="0" t="s">
        <v>58</v>
      </c>
    </row>
    <row r="47">
      <c r="A47" s="0">
        <v>22</v>
      </c>
      <c r="B47" s="0" t="s">
        <v>69</v>
      </c>
      <c r="C47" s="0">
        <v>15</v>
      </c>
      <c r="D47" s="0" t="s">
        <v>12</v>
      </c>
      <c r="E47" s="0" t="s">
        <v>13</v>
      </c>
      <c r="F47" s="0" t="s">
        <v>14</v>
      </c>
      <c r="G47" s="0" t="s">
        <v>70</v>
      </c>
      <c r="H47" s="0">
        <v>76.32810626833333</v>
      </c>
      <c r="I47" s="0">
        <v>-0.2333804809052334</v>
      </c>
      <c r="J47" s="0">
        <v>-4.667609618104668</v>
      </c>
      <c r="K47" s="0" t="s">
        <v>58</v>
      </c>
    </row>
    <row r="48">
      <c r="A48" s="0">
        <v>23</v>
      </c>
      <c r="B48" s="0" t="s">
        <v>71</v>
      </c>
      <c r="C48" s="0">
        <v>15</v>
      </c>
      <c r="D48" s="0" t="s">
        <v>12</v>
      </c>
      <c r="E48" s="0" t="s">
        <v>13</v>
      </c>
      <c r="F48" s="0" t="s">
        <v>14</v>
      </c>
      <c r="G48" s="0" t="s">
        <v>70</v>
      </c>
      <c r="H48" s="0">
        <v>77.52687236166666</v>
      </c>
      <c r="I48" s="0">
        <v>-0.22984676882078614</v>
      </c>
      <c r="J48" s="0">
        <v>-4.596935376415723</v>
      </c>
      <c r="K48" s="0" t="s">
        <v>58</v>
      </c>
    </row>
    <row r="49">
      <c r="A49" s="0">
        <v>25</v>
      </c>
      <c r="B49" s="0" t="s">
        <v>72</v>
      </c>
      <c r="C49" s="0">
        <v>15</v>
      </c>
      <c r="D49" s="0" t="s">
        <v>12</v>
      </c>
      <c r="E49" s="0" t="s">
        <v>13</v>
      </c>
      <c r="F49" s="0" t="s">
        <v>14</v>
      </c>
      <c r="G49" s="0" t="s">
        <v>73</v>
      </c>
      <c r="H49" s="0">
        <v>69.15414434666667</v>
      </c>
      <c r="I49" s="0">
        <v>-0.2304</v>
      </c>
      <c r="J49" s="0">
        <v>-4.608</v>
      </c>
      <c r="K49" s="0" t="s">
        <v>58</v>
      </c>
    </row>
    <row r="50">
      <c r="A50" s="0">
        <v>18</v>
      </c>
      <c r="B50" s="0" t="s">
        <v>74</v>
      </c>
      <c r="C50" s="0">
        <v>15</v>
      </c>
      <c r="D50" s="0" t="s">
        <v>12</v>
      </c>
      <c r="E50" s="0" t="s">
        <v>13</v>
      </c>
      <c r="F50" s="0" t="s">
        <v>14</v>
      </c>
      <c r="G50" s="0" t="s">
        <v>54</v>
      </c>
      <c r="H50" s="0">
        <v>87.06255060833334</v>
      </c>
      <c r="I50" s="0">
        <v>-0.22860492379835873</v>
      </c>
      <c r="J50" s="0">
        <v>-4.5720984759671754</v>
      </c>
      <c r="K50" s="0" t="s">
        <v>16</v>
      </c>
    </row>
    <row r="51">
      <c r="A51" s="0">
        <v>27</v>
      </c>
      <c r="B51" s="0" t="s">
        <v>75</v>
      </c>
      <c r="C51" s="0">
        <v>15</v>
      </c>
      <c r="D51" s="0" t="s">
        <v>12</v>
      </c>
      <c r="E51" s="0" t="s">
        <v>13</v>
      </c>
      <c r="F51" s="0" t="s">
        <v>14</v>
      </c>
      <c r="G51" s="0" t="s">
        <v>76</v>
      </c>
      <c r="H51" s="0">
        <v>56.05083500166667</v>
      </c>
      <c r="I51" s="0">
        <v>-0.2553870710295292</v>
      </c>
      <c r="J51" s="0">
        <v>-5.107741420590583</v>
      </c>
      <c r="K51" s="0" t="s">
        <v>58</v>
      </c>
    </row>
    <row r="52">
      <c r="A52" s="0">
        <v>5</v>
      </c>
      <c r="B52" s="0" t="s">
        <v>77</v>
      </c>
      <c r="C52" s="0">
        <v>15</v>
      </c>
      <c r="D52" s="0" t="s">
        <v>12</v>
      </c>
      <c r="E52" s="0" t="s">
        <v>13</v>
      </c>
      <c r="F52" s="0" t="s">
        <v>14</v>
      </c>
      <c r="G52" s="0" t="s">
        <v>78</v>
      </c>
      <c r="H52" s="0">
        <v>185.791333215</v>
      </c>
      <c r="I52" s="0">
        <v>-0.2325383304940375</v>
      </c>
      <c r="J52" s="0">
        <v>-4.650766609880749</v>
      </c>
      <c r="K52" s="0" t="s">
        <v>16</v>
      </c>
    </row>
    <row r="53">
      <c r="A53" s="0">
        <v>13</v>
      </c>
      <c r="B53" s="0" t="s">
        <v>79</v>
      </c>
      <c r="C53" s="0">
        <v>15</v>
      </c>
      <c r="D53" s="0" t="s">
        <v>12</v>
      </c>
      <c r="E53" s="0" t="s">
        <v>13</v>
      </c>
      <c r="F53" s="0" t="s">
        <v>14</v>
      </c>
      <c r="G53" s="0" t="s">
        <v>66</v>
      </c>
      <c r="H53" s="0">
        <v>91.835609245</v>
      </c>
      <c r="I53" s="0">
        <v>-0.25033348660498717</v>
      </c>
      <c r="J53" s="0">
        <v>-5.006669732099743</v>
      </c>
      <c r="K53" s="0" t="s">
        <v>16</v>
      </c>
    </row>
    <row r="54">
      <c r="A54" s="0">
        <v>24</v>
      </c>
      <c r="B54" s="0" t="s">
        <v>80</v>
      </c>
      <c r="C54" s="0">
        <v>15</v>
      </c>
      <c r="D54" s="0" t="s">
        <v>12</v>
      </c>
      <c r="E54" s="0" t="s">
        <v>13</v>
      </c>
      <c r="F54" s="0" t="s">
        <v>14</v>
      </c>
      <c r="G54" s="0" t="s">
        <v>81</v>
      </c>
      <c r="H54" s="0">
        <v>78.760997295</v>
      </c>
      <c r="I54" s="0">
        <v>-0.23446222553033125</v>
      </c>
      <c r="J54" s="0">
        <v>-4.689244510606625</v>
      </c>
      <c r="K54" s="0" t="s">
        <v>58</v>
      </c>
    </row>
    <row r="55">
      <c r="A55" s="0">
        <v>30</v>
      </c>
      <c r="B55" s="0" t="s">
        <v>65</v>
      </c>
      <c r="C55" s="0">
        <v>15</v>
      </c>
      <c r="D55" s="0" t="s">
        <v>12</v>
      </c>
      <c r="E55" s="0" t="s">
        <v>13</v>
      </c>
      <c r="F55" s="0" t="s">
        <v>14</v>
      </c>
      <c r="G55" s="0" t="s">
        <v>82</v>
      </c>
      <c r="H55" s="0">
        <v>16.709049913333335</v>
      </c>
      <c r="I55" s="0">
        <v>-0.23175965665236054</v>
      </c>
      <c r="J55" s="0">
        <v>-4.635193133047211</v>
      </c>
      <c r="K55" s="0" t="s">
        <v>58</v>
      </c>
    </row>
    <row r="56">
      <c r="A56" s="0">
        <v>9</v>
      </c>
      <c r="B56" s="0" t="s">
        <v>83</v>
      </c>
      <c r="C56" s="0">
        <v>15</v>
      </c>
      <c r="D56" s="0" t="s">
        <v>12</v>
      </c>
      <c r="E56" s="0" t="s">
        <v>13</v>
      </c>
      <c r="F56" s="0" t="s">
        <v>14</v>
      </c>
      <c r="G56" s="0" t="s">
        <v>84</v>
      </c>
      <c r="H56" s="0">
        <v>179.89750667333334</v>
      </c>
      <c r="I56" s="0">
        <v>-0.22712933753943218</v>
      </c>
      <c r="J56" s="0">
        <v>-4.542586750788644</v>
      </c>
      <c r="K56" s="0" t="s">
        <v>16</v>
      </c>
    </row>
    <row r="57">
      <c r="A57" s="0">
        <v>6</v>
      </c>
      <c r="B57" s="0" t="s">
        <v>85</v>
      </c>
      <c r="C57" s="0">
        <v>15</v>
      </c>
      <c r="D57" s="0" t="s">
        <v>12</v>
      </c>
      <c r="E57" s="0" t="s">
        <v>13</v>
      </c>
      <c r="F57" s="0" t="s">
        <v>14</v>
      </c>
      <c r="G57" s="0" t="s">
        <v>86</v>
      </c>
      <c r="H57" s="0">
        <v>194.20227304833332</v>
      </c>
      <c r="I57" s="0">
        <v>-0.2529542097488922</v>
      </c>
      <c r="J57" s="0">
        <v>-5.059084194977844</v>
      </c>
      <c r="K57" s="0" t="s">
        <v>16</v>
      </c>
    </row>
    <row r="58">
      <c r="A58" s="0">
        <v>17</v>
      </c>
      <c r="B58" s="0" t="s">
        <v>87</v>
      </c>
      <c r="C58" s="0">
        <v>15</v>
      </c>
      <c r="D58" s="0" t="s">
        <v>12</v>
      </c>
      <c r="E58" s="0" t="s">
        <v>13</v>
      </c>
      <c r="F58" s="0" t="s">
        <v>14</v>
      </c>
      <c r="G58" s="0" t="s">
        <v>54</v>
      </c>
      <c r="H58" s="0">
        <v>98.99088852333334</v>
      </c>
      <c r="I58" s="0">
        <v>-0.2346465816917729</v>
      </c>
      <c r="J58" s="0">
        <v>-4.6929316338354585</v>
      </c>
      <c r="K58" s="0" t="s">
        <v>16</v>
      </c>
    </row>
    <row r="59">
      <c r="A59" s="0">
        <v>29</v>
      </c>
      <c r="B59" s="0" t="s">
        <v>63</v>
      </c>
      <c r="C59" s="0">
        <v>15</v>
      </c>
      <c r="D59" s="0" t="s">
        <v>12</v>
      </c>
      <c r="E59" s="0" t="s">
        <v>13</v>
      </c>
      <c r="F59" s="0" t="s">
        <v>14</v>
      </c>
      <c r="G59" s="0" t="s">
        <v>88</v>
      </c>
      <c r="H59" s="0">
        <v>27.412479543333333</v>
      </c>
      <c r="I59" s="0">
        <v>-0.25438100621820237</v>
      </c>
      <c r="J59" s="0">
        <v>-5.087620124364047</v>
      </c>
      <c r="K59" s="0" t="s">
        <v>58</v>
      </c>
    </row>
    <row r="60">
      <c r="A60" s="0">
        <v>7</v>
      </c>
      <c r="B60" s="0" t="s">
        <v>89</v>
      </c>
      <c r="C60" s="0">
        <v>15</v>
      </c>
      <c r="D60" s="0" t="s">
        <v>12</v>
      </c>
      <c r="E60" s="0" t="s">
        <v>13</v>
      </c>
      <c r="F60" s="0" t="s">
        <v>14</v>
      </c>
      <c r="G60" s="0" t="s">
        <v>90</v>
      </c>
      <c r="H60" s="0">
        <v>195.35496475166667</v>
      </c>
      <c r="I60" s="0">
        <v>-0.24160167569332694</v>
      </c>
      <c r="J60" s="0">
        <v>-4.83203351386654</v>
      </c>
      <c r="K60" s="0" t="s">
        <v>16</v>
      </c>
    </row>
    <row r="61">
      <c r="A61" s="0">
        <v>37</v>
      </c>
      <c r="B61" s="0" t="s">
        <v>65</v>
      </c>
      <c r="C61" s="0">
        <v>15</v>
      </c>
      <c r="D61" s="0" t="s">
        <v>12</v>
      </c>
      <c r="E61" s="0" t="s">
        <v>13</v>
      </c>
      <c r="F61" s="0" t="s">
        <v>14</v>
      </c>
      <c r="G61" s="0" t="s">
        <v>91</v>
      </c>
      <c r="H61" s="0">
        <v>11.87281674</v>
      </c>
      <c r="I61" s="0">
        <v>-0.26672311600338694</v>
      </c>
      <c r="J61" s="0">
        <v>-5.33446232006774</v>
      </c>
      <c r="K61" s="0" t="s">
        <v>58</v>
      </c>
    </row>
    <row r="62">
      <c r="A62" s="0">
        <v>28</v>
      </c>
      <c r="B62" s="0" t="s">
        <v>60</v>
      </c>
      <c r="C62" s="0">
        <v>15</v>
      </c>
      <c r="D62" s="0" t="s">
        <v>12</v>
      </c>
      <c r="E62" s="0" t="s">
        <v>13</v>
      </c>
      <c r="F62" s="0" t="s">
        <v>14</v>
      </c>
      <c r="G62" s="0" t="s">
        <v>92</v>
      </c>
      <c r="H62" s="0">
        <v>34.597722518333335</v>
      </c>
      <c r="I62" s="0">
        <v>-0.2744401966138722</v>
      </c>
      <c r="J62" s="0">
        <v>-5.4888039322774445</v>
      </c>
      <c r="K62" s="0" t="s">
        <v>58</v>
      </c>
    </row>
    <row r="63">
      <c r="A63" s="0">
        <v>8</v>
      </c>
      <c r="B63" s="0" t="s">
        <v>11</v>
      </c>
      <c r="C63" s="0">
        <v>15</v>
      </c>
      <c r="D63" s="0" t="s">
        <v>12</v>
      </c>
      <c r="E63" s="0" t="s">
        <v>13</v>
      </c>
      <c r="F63" s="0" t="s">
        <v>14</v>
      </c>
      <c r="G63" s="0" t="s">
        <v>93</v>
      </c>
      <c r="H63" s="0">
        <v>203.67835004666668</v>
      </c>
      <c r="I63" s="0">
        <v>-0.22703711382956662</v>
      </c>
      <c r="J63" s="0">
        <v>-4.540742276591333</v>
      </c>
      <c r="K63" s="0" t="s">
        <v>16</v>
      </c>
    </row>
    <row r="64">
      <c r="A64" s="0">
        <v>16</v>
      </c>
      <c r="B64" s="0" t="s">
        <v>94</v>
      </c>
      <c r="C64" s="0">
        <v>15</v>
      </c>
      <c r="D64" s="0" t="s">
        <v>12</v>
      </c>
      <c r="E64" s="0" t="s">
        <v>13</v>
      </c>
      <c r="F64" s="0" t="s">
        <v>14</v>
      </c>
      <c r="G64" s="0" t="s">
        <v>54</v>
      </c>
      <c r="H64" s="0">
        <v>112.07210203833333</v>
      </c>
      <c r="I64" s="0">
        <v>-0.23032629558541268</v>
      </c>
      <c r="J64" s="0">
        <v>-4.606525911708253</v>
      </c>
      <c r="K64" s="0" t="s">
        <v>16</v>
      </c>
    </row>
    <row r="65">
      <c r="A65" s="0">
        <v>20</v>
      </c>
      <c r="B65" s="0" t="s">
        <v>95</v>
      </c>
      <c r="C65" s="0">
        <v>15</v>
      </c>
      <c r="D65" s="0" t="s">
        <v>12</v>
      </c>
      <c r="E65" s="0" t="s">
        <v>13</v>
      </c>
      <c r="F65" s="0" t="s">
        <v>14</v>
      </c>
      <c r="G65" s="0" t="s">
        <v>96</v>
      </c>
      <c r="H65" s="0">
        <v>110.90039678166667</v>
      </c>
      <c r="I65" s="0">
        <v>-0.23387253946599104</v>
      </c>
      <c r="J65" s="0">
        <v>-4.677450789319821</v>
      </c>
      <c r="K65" s="0" t="s">
        <v>58</v>
      </c>
    </row>
    <row r="66">
      <c r="A66" s="0">
        <v>34</v>
      </c>
      <c r="B66" s="0" t="s">
        <v>71</v>
      </c>
      <c r="C66" s="0">
        <v>15</v>
      </c>
      <c r="D66" s="0" t="s">
        <v>12</v>
      </c>
      <c r="E66" s="0" t="s">
        <v>13</v>
      </c>
      <c r="F66" s="0" t="s">
        <v>14</v>
      </c>
      <c r="G66" s="0" t="s">
        <v>97</v>
      </c>
      <c r="H66" s="0">
        <v>27.39902102</v>
      </c>
      <c r="I66" s="0">
        <v>-0.22652659225213395</v>
      </c>
      <c r="J66" s="0">
        <v>-4.530531845042679</v>
      </c>
      <c r="K66" s="0" t="s">
        <v>58</v>
      </c>
    </row>
    <row r="67">
      <c r="A67" s="0">
        <v>33</v>
      </c>
      <c r="B67" s="0" t="s">
        <v>74</v>
      </c>
      <c r="C67" s="0">
        <v>15</v>
      </c>
      <c r="D67" s="0" t="s">
        <v>12</v>
      </c>
      <c r="E67" s="0" t="s">
        <v>13</v>
      </c>
      <c r="F67" s="0" t="s">
        <v>14</v>
      </c>
      <c r="G67" s="0" t="s">
        <v>98</v>
      </c>
      <c r="H67" s="0">
        <v>28.588844621666667</v>
      </c>
      <c r="I67" s="0">
        <v>-0.2397034596375618</v>
      </c>
      <c r="J67" s="0">
        <v>-4.794069192751236</v>
      </c>
      <c r="K67" s="0" t="s">
        <v>58</v>
      </c>
    </row>
    <row r="68">
      <c r="A68" s="0">
        <v>45</v>
      </c>
      <c r="B68" s="0" t="s">
        <v>49</v>
      </c>
      <c r="C68" s="0">
        <v>15</v>
      </c>
      <c r="D68" s="0" t="s">
        <v>12</v>
      </c>
      <c r="E68" s="0" t="s">
        <v>13</v>
      </c>
      <c r="F68" s="0" t="s">
        <v>14</v>
      </c>
      <c r="G68" s="0" t="s">
        <v>99</v>
      </c>
      <c r="H68" s="0">
        <v>13.081145716666667</v>
      </c>
      <c r="I68" s="0">
        <v>0.152626066137962</v>
      </c>
      <c r="J68" s="0">
        <v>3.05252132275924</v>
      </c>
      <c r="K68" s="0" t="s">
        <v>58</v>
      </c>
    </row>
    <row r="69">
      <c r="A69" s="0">
        <v>38</v>
      </c>
      <c r="B69" s="0" t="s">
        <v>85</v>
      </c>
      <c r="C69" s="0">
        <v>15</v>
      </c>
      <c r="D69" s="0" t="s">
        <v>12</v>
      </c>
      <c r="E69" s="0" t="s">
        <v>13</v>
      </c>
      <c r="F69" s="0" t="s">
        <v>14</v>
      </c>
      <c r="G69" s="0" t="s">
        <v>100</v>
      </c>
      <c r="H69" s="0">
        <v>54.74675883166667</v>
      </c>
      <c r="I69" s="0">
        <v>-0.2510612492419648</v>
      </c>
      <c r="J69" s="0">
        <v>-5.0212249848392965</v>
      </c>
      <c r="K69" s="0" t="s">
        <v>58</v>
      </c>
    </row>
    <row r="70">
      <c r="A70" s="0">
        <v>57</v>
      </c>
      <c r="B70" s="0" t="s">
        <v>49</v>
      </c>
      <c r="C70" s="0">
        <v>15</v>
      </c>
      <c r="D70" s="0" t="s">
        <v>12</v>
      </c>
      <c r="E70" s="0" t="s">
        <v>13</v>
      </c>
      <c r="F70" s="0" t="s">
        <v>14</v>
      </c>
      <c r="G70" s="0" t="s">
        <v>101</v>
      </c>
      <c r="H70" s="0">
        <v>32.13344596333334</v>
      </c>
      <c r="I70" s="0">
        <v>-0.2297891703321705</v>
      </c>
      <c r="J70" s="0">
        <v>-4.59578340664341</v>
      </c>
      <c r="K70" s="0" t="s">
        <v>58</v>
      </c>
    </row>
  </sheetData>
  <headerFooter/>
</worksheet>
</file>