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irdl\Desktop\"/>
    </mc:Choice>
  </mc:AlternateContent>
  <xr:revisionPtr revIDLastSave="0" documentId="13_ncr:1_{4037B83B-6504-4D5A-B0E7-8BB7279867BE}" xr6:coauthVersionLast="47" xr6:coauthVersionMax="47" xr10:uidLastSave="{00000000-0000-0000-0000-000000000000}"/>
  <bookViews>
    <workbookView xWindow="1416" yWindow="1020" windowWidth="21624" windowHeight="112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0" hidden="1">Sheet1!$C$2:$C$5</definedName>
    <definedName name="solver_adj" localSheetId="1" hidden="1">Sheet2!$C$12:$C$15</definedName>
    <definedName name="solver_adj" localSheetId="2" hidden="1">Sheet3!$B$15:$E$15</definedName>
    <definedName name="solver_adj" localSheetId="3" hidden="1">Sheet4!$B$17:$F$17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3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Sheet1!$C$2</definedName>
    <definedName name="solver_lhs1" localSheetId="1" hidden="1">Sheet2!$E$12</definedName>
    <definedName name="solver_lhs1" localSheetId="2" hidden="1">Sheet3!$B$15</definedName>
    <definedName name="solver_lhs1" localSheetId="3" hidden="1">Sheet4!$B$17</definedName>
    <definedName name="solver_lhs2" localSheetId="0" hidden="1">Sheet1!$C$3</definedName>
    <definedName name="solver_lhs2" localSheetId="1" hidden="1">Sheet2!$E$13</definedName>
    <definedName name="solver_lhs2" localSheetId="2" hidden="1">Sheet3!$C$15</definedName>
    <definedName name="solver_lhs2" localSheetId="3" hidden="1">Sheet4!$C$17</definedName>
    <definedName name="solver_lhs3" localSheetId="0" hidden="1">Sheet1!$C$4</definedName>
    <definedName name="solver_lhs3" localSheetId="1" hidden="1">Sheet2!$E$14</definedName>
    <definedName name="solver_lhs3" localSheetId="2" hidden="1">Sheet3!$D$15</definedName>
    <definedName name="solver_lhs3" localSheetId="3" hidden="1">Sheet4!$D$17</definedName>
    <definedName name="solver_lhs4" localSheetId="0" hidden="1">Sheet1!$C$5</definedName>
    <definedName name="solver_lhs4" localSheetId="1" hidden="1">Sheet2!$E$15</definedName>
    <definedName name="solver_lhs4" localSheetId="2" hidden="1">Sheet3!$E$15</definedName>
    <definedName name="solver_lhs4" localSheetId="3" hidden="1">Sheet4!$E$17</definedName>
    <definedName name="solver_lhs5" localSheetId="0" hidden="1">Sheet1!$F$2</definedName>
    <definedName name="solver_lhs5" localSheetId="2" hidden="1">Sheet3!$G$18</definedName>
    <definedName name="solver_lhs5" localSheetId="3" hidden="1">Sheet4!$F$17</definedName>
    <definedName name="solver_lhs6" localSheetId="0" hidden="1">Sheet1!$F$3</definedName>
    <definedName name="solver_lhs6" localSheetId="3" hidden="1">Sheet4!$H$20</definedName>
    <definedName name="solver_lhs7" localSheetId="0" hidden="1">Sheet1!$F$7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7</definedName>
    <definedName name="solver_num" localSheetId="1" hidden="1">4</definedName>
    <definedName name="solver_num" localSheetId="2" hidden="1">5</definedName>
    <definedName name="solver_num" localSheetId="3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Sheet1!$C$7</definedName>
    <definedName name="solver_opt" localSheetId="1" hidden="1">Sheet2!$C$20</definedName>
    <definedName name="solver_opt" localSheetId="2" hidden="1">Sheet3!$G$15</definedName>
    <definedName name="solver_opt" localSheetId="3" hidden="1">Sheet4!$H$17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3" hidden="1">2</definedName>
    <definedName name="solver_rel1" localSheetId="0" hidden="1">1</definedName>
    <definedName name="solver_rel1" localSheetId="1" hidden="1">3</definedName>
    <definedName name="solver_rel1" localSheetId="2" hidden="1">5</definedName>
    <definedName name="solver_rel1" localSheetId="3" hidden="1">5</definedName>
    <definedName name="solver_rel2" localSheetId="0" hidden="1">1</definedName>
    <definedName name="solver_rel2" localSheetId="1" hidden="1">2</definedName>
    <definedName name="solver_rel2" localSheetId="2" hidden="1">5</definedName>
    <definedName name="solver_rel2" localSheetId="3" hidden="1">5</definedName>
    <definedName name="solver_rel3" localSheetId="0" hidden="1">1</definedName>
    <definedName name="solver_rel3" localSheetId="1" hidden="1">1</definedName>
    <definedName name="solver_rel3" localSheetId="2" hidden="1">5</definedName>
    <definedName name="solver_rel3" localSheetId="3" hidden="1">5</definedName>
    <definedName name="solver_rel4" localSheetId="0" hidden="1">1</definedName>
    <definedName name="solver_rel4" localSheetId="1" hidden="1">2</definedName>
    <definedName name="solver_rel4" localSheetId="2" hidden="1">5</definedName>
    <definedName name="solver_rel4" localSheetId="3" hidden="1">5</definedName>
    <definedName name="solver_rel5" localSheetId="0" hidden="1">3</definedName>
    <definedName name="solver_rel5" localSheetId="2" hidden="1">1</definedName>
    <definedName name="solver_rel5" localSheetId="3" hidden="1">5</definedName>
    <definedName name="solver_rel6" localSheetId="0" hidden="1">3</definedName>
    <definedName name="solver_rel6" localSheetId="3" hidden="1">1</definedName>
    <definedName name="solver_rel7" localSheetId="0" hidden="1">2</definedName>
    <definedName name="solver_rhs1" localSheetId="0" hidden="1">1</definedName>
    <definedName name="solver_rhs1" localSheetId="1" hidden="1">0.6</definedName>
    <definedName name="solver_rhs1" localSheetId="2" hidden="1">"binary"</definedName>
    <definedName name="solver_rhs1" localSheetId="3" hidden="1">"binary"</definedName>
    <definedName name="solver_rhs2" localSheetId="0" hidden="1">2.5</definedName>
    <definedName name="solver_rhs2" localSheetId="1" hidden="1">0.25</definedName>
    <definedName name="solver_rhs2" localSheetId="2" hidden="1">"binary"</definedName>
    <definedName name="solver_rhs2" localSheetId="3" hidden="1">"binary"</definedName>
    <definedName name="solver_rhs3" localSheetId="0" hidden="1">1.5</definedName>
    <definedName name="solver_rhs3" localSheetId="1" hidden="1">0.15</definedName>
    <definedName name="solver_rhs3" localSheetId="2" hidden="1">"binary"</definedName>
    <definedName name="solver_rhs3" localSheetId="3" hidden="1">"binary"</definedName>
    <definedName name="solver_rhs4" localSheetId="0" hidden="1">1.8</definedName>
    <definedName name="solver_rhs4" localSheetId="1" hidden="1">380000</definedName>
    <definedName name="solver_rhs4" localSheetId="2" hidden="1">"binary"</definedName>
    <definedName name="solver_rhs4" localSheetId="3" hidden="1">"binary"</definedName>
    <definedName name="solver_rhs5" localSheetId="0" hidden="1">0.55</definedName>
    <definedName name="solver_rhs5" localSheetId="2" hidden="1">1600</definedName>
    <definedName name="solver_rhs5" localSheetId="3" hidden="1">"binary"</definedName>
    <definedName name="solver_rhs6" localSheetId="0" hidden="1">0.15</definedName>
    <definedName name="solver_rhs6" localSheetId="3" hidden="1">"binary"</definedName>
    <definedName name="solver_rhs7" localSheetId="0" hidden="1">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4" l="1"/>
  <c r="C16" i="4"/>
  <c r="H17" i="4" s="1"/>
  <c r="D16" i="4"/>
  <c r="E16" i="4"/>
  <c r="F16" i="4"/>
  <c r="B16" i="4"/>
  <c r="B14" i="3"/>
  <c r="C14" i="3"/>
  <c r="D14" i="3"/>
  <c r="E14" i="3"/>
  <c r="B18" i="3"/>
  <c r="C18" i="3"/>
  <c r="D18" i="3"/>
  <c r="E18" i="3"/>
  <c r="C20" i="2"/>
  <c r="E15" i="2"/>
  <c r="E14" i="2"/>
  <c r="E13" i="2"/>
  <c r="E12" i="2"/>
  <c r="F7" i="1"/>
  <c r="F3" i="1"/>
  <c r="F2" i="1"/>
  <c r="C7" i="1"/>
  <c r="G15" i="3" l="1"/>
  <c r="G18" i="3"/>
</calcChain>
</file>

<file path=xl/sharedStrings.xml><?xml version="1.0" encoding="utf-8"?>
<sst xmlns="http://schemas.openxmlformats.org/spreadsheetml/2006/main" count="9" uniqueCount="5">
  <si>
    <t>Rate of Return</t>
  </si>
  <si>
    <t>Max Investment</t>
  </si>
  <si>
    <t>Dollars Invested</t>
  </si>
  <si>
    <t>Return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</si>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</sst>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S2" sqref="S2"/>
    </sheetView>
  </sheetViews>
  <sheetFormatPr defaultRowHeight="14.4" x14ac:dyDescent="0.3"/>
  <cols>
    <col min="1" max="1" width="12.77734375" bestFit="1" customWidth="1"/>
    <col min="2" max="2" width="14.21875" bestFit="1" customWidth="1"/>
    <col min="3" max="3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7.0000000000000007E-2</v>
      </c>
      <c r="B2">
        <v>1</v>
      </c>
      <c r="C2">
        <v>0.75000000043132331</v>
      </c>
      <c r="F2">
        <f>(C4+C5)/(SUM(C2:C5))</f>
        <v>0.65999999960462086</v>
      </c>
    </row>
    <row r="3" spans="1:6" x14ac:dyDescent="0.3">
      <c r="A3">
        <v>0.11</v>
      </c>
      <c r="B3">
        <v>2.5</v>
      </c>
      <c r="C3">
        <v>0.95000000256397354</v>
      </c>
      <c r="F3">
        <f>C2/(SUM(C2:C5))</f>
        <v>0.14999999999640576</v>
      </c>
    </row>
    <row r="4" spans="1:6" x14ac:dyDescent="0.3">
      <c r="A4">
        <v>0.19</v>
      </c>
      <c r="B4">
        <v>1.5</v>
      </c>
      <c r="C4">
        <v>1.5</v>
      </c>
    </row>
    <row r="5" spans="1:6" x14ac:dyDescent="0.3">
      <c r="A5">
        <v>0.15</v>
      </c>
      <c r="B5">
        <v>1.8</v>
      </c>
      <c r="C5">
        <v>1.8</v>
      </c>
    </row>
    <row r="7" spans="1:6" x14ac:dyDescent="0.3">
      <c r="B7" t="s">
        <v>3</v>
      </c>
      <c r="C7">
        <f>C2*A2+C3*A3+C4*A4+C5*A5</f>
        <v>0.71200000031222976</v>
      </c>
      <c r="F7">
        <f>SUM(C2:C5)</f>
        <v>5.0000000029952965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AEDA-EA97-4002-B021-7CAE60133258}">
  <dimension ref="A11:E20"/>
  <sheetViews>
    <sheetView topLeftCell="A3" workbookViewId="0">
      <selection activeCell="G19" sqref="G19"/>
    </sheetView>
  </sheetViews>
  <sheetFormatPr defaultRowHeight="14.4" x14ac:dyDescent="0.3"/>
  <sheetData>
    <row r="11" spans="1:5" x14ac:dyDescent="0.3">
      <c r="A11" t="s">
        <v>0</v>
      </c>
      <c r="B11" t="s">
        <v>1</v>
      </c>
      <c r="C11" t="s">
        <v>2</v>
      </c>
    </row>
    <row r="12" spans="1:5" x14ac:dyDescent="0.3">
      <c r="A12">
        <v>9.5000000000000001E-2</v>
      </c>
      <c r="C12">
        <v>228000</v>
      </c>
      <c r="E12">
        <f>(C12+C15)/(SUM(C12:C15))</f>
        <v>0.6</v>
      </c>
    </row>
    <row r="13" spans="1:5" x14ac:dyDescent="0.3">
      <c r="A13">
        <v>0.14599999999999999</v>
      </c>
      <c r="C13">
        <v>57000</v>
      </c>
      <c r="E13">
        <f>(C14)/(SUM(C12:C15))</f>
        <v>0.25</v>
      </c>
    </row>
    <row r="14" spans="1:5" x14ac:dyDescent="0.3">
      <c r="A14">
        <v>7.4999999999999997E-2</v>
      </c>
      <c r="C14">
        <v>95000</v>
      </c>
      <c r="E14">
        <f>C13/(SUM(C12:C15))</f>
        <v>0.15</v>
      </c>
    </row>
    <row r="15" spans="1:5" x14ac:dyDescent="0.3">
      <c r="A15">
        <v>7.0000000000000007E-2</v>
      </c>
      <c r="C15">
        <v>0</v>
      </c>
      <c r="E15">
        <f>SUM(C12:C15)</f>
        <v>380000</v>
      </c>
    </row>
    <row r="20" spans="2:3" x14ac:dyDescent="0.3">
      <c r="B20" t="s">
        <v>3</v>
      </c>
      <c r="C20">
        <f>C12*A12+C13*A13+C14*A14+C15*A15</f>
        <v>37107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C824-B3B4-4736-BE22-4D84C7B96BD0}">
  <dimension ref="A7:G18"/>
  <sheetViews>
    <sheetView workbookViewId="0">
      <selection activeCell="J12" sqref="J12"/>
    </sheetView>
  </sheetViews>
  <sheetFormatPr defaultRowHeight="14.4" x14ac:dyDescent="0.3"/>
  <sheetData>
    <row r="7" spans="1:7" x14ac:dyDescent="0.3">
      <c r="A7" t="s">
        <v>4</v>
      </c>
    </row>
    <row r="8" spans="1:7" x14ac:dyDescent="0.3">
      <c r="A8">
        <v>0</v>
      </c>
      <c r="B8">
        <v>-500</v>
      </c>
      <c r="C8">
        <v>-700</v>
      </c>
      <c r="D8">
        <v>-900</v>
      </c>
      <c r="E8">
        <v>-1000</v>
      </c>
    </row>
    <row r="9" spans="1:7" x14ac:dyDescent="0.3">
      <c r="A9">
        <v>1</v>
      </c>
      <c r="B9">
        <v>100</v>
      </c>
      <c r="C9">
        <v>50</v>
      </c>
      <c r="D9">
        <v>500</v>
      </c>
      <c r="E9">
        <v>0</v>
      </c>
    </row>
    <row r="10" spans="1:7" x14ac:dyDescent="0.3">
      <c r="A10">
        <v>2</v>
      </c>
      <c r="B10">
        <v>170</v>
      </c>
      <c r="C10">
        <v>50</v>
      </c>
      <c r="D10">
        <v>500</v>
      </c>
      <c r="E10">
        <v>0</v>
      </c>
    </row>
    <row r="11" spans="1:7" x14ac:dyDescent="0.3">
      <c r="A11">
        <v>3</v>
      </c>
      <c r="B11">
        <v>240</v>
      </c>
      <c r="C11">
        <v>50</v>
      </c>
      <c r="D11">
        <v>200</v>
      </c>
      <c r="E11">
        <v>0</v>
      </c>
    </row>
    <row r="12" spans="1:7" x14ac:dyDescent="0.3">
      <c r="A12">
        <v>4</v>
      </c>
      <c r="B12">
        <v>300</v>
      </c>
      <c r="C12">
        <v>50</v>
      </c>
      <c r="E12">
        <v>1800</v>
      </c>
    </row>
    <row r="13" spans="1:7" x14ac:dyDescent="0.3">
      <c r="A13">
        <v>5</v>
      </c>
      <c r="B13">
        <v>380</v>
      </c>
      <c r="C13">
        <v>1000</v>
      </c>
    </row>
    <row r="14" spans="1:7" x14ac:dyDescent="0.3">
      <c r="B14" s="1">
        <f>NPV(0.05,B9:B13)+B8</f>
        <v>501.30481591909688</v>
      </c>
      <c r="C14" s="1">
        <f>NPV(0.05,C9:C13)+C8</f>
        <v>260.8236916765768</v>
      </c>
      <c r="D14" s="1">
        <f>NPV(0.05,D9:D13)+D8</f>
        <v>202.47273512579613</v>
      </c>
      <c r="E14" s="1">
        <f>NPV(0.05,E9:E13)+E8</f>
        <v>480.86445462538722</v>
      </c>
    </row>
    <row r="15" spans="1:7" x14ac:dyDescent="0.3">
      <c r="B15">
        <v>1</v>
      </c>
      <c r="C15">
        <v>0</v>
      </c>
      <c r="D15">
        <v>0</v>
      </c>
      <c r="E15">
        <v>1</v>
      </c>
      <c r="G15">
        <f>SUMPRODUCT(B14:E14,B15:E15)</f>
        <v>982.16927054448411</v>
      </c>
    </row>
    <row r="18" spans="2:7" x14ac:dyDescent="0.3">
      <c r="B18">
        <f>500*B15</f>
        <v>500</v>
      </c>
      <c r="C18">
        <f>700*C15</f>
        <v>0</v>
      </c>
      <c r="D18">
        <f>900*D15</f>
        <v>0</v>
      </c>
      <c r="E18">
        <f>1000*E15</f>
        <v>1000</v>
      </c>
      <c r="G18">
        <f>SUM(B18:E18)</f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38F5-4873-4639-BD67-A60843588563}">
  <dimension ref="A6:H20"/>
  <sheetViews>
    <sheetView tabSelected="1" workbookViewId="0">
      <selection activeCell="J15" sqref="J15"/>
    </sheetView>
  </sheetViews>
  <sheetFormatPr defaultRowHeight="14.4" x14ac:dyDescent="0.3"/>
  <cols>
    <col min="1" max="1" width="2" bestFit="1" customWidth="1"/>
    <col min="2" max="2" width="17.21875" bestFit="1" customWidth="1"/>
    <col min="3" max="3" width="18.21875" bestFit="1" customWidth="1"/>
    <col min="4" max="5" width="17.21875" bestFit="1" customWidth="1"/>
    <col min="6" max="6" width="18.21875" bestFit="1" customWidth="1"/>
  </cols>
  <sheetData>
    <row r="6" spans="1:6" x14ac:dyDescent="0.3">
      <c r="A6">
        <v>0</v>
      </c>
      <c r="B6" s="2">
        <v>-10000</v>
      </c>
      <c r="C6" s="2">
        <v>-15000</v>
      </c>
      <c r="D6">
        <v>-8000</v>
      </c>
      <c r="E6">
        <v>-6000</v>
      </c>
      <c r="F6">
        <v>-21000</v>
      </c>
    </row>
    <row r="7" spans="1:6" x14ac:dyDescent="0.3">
      <c r="A7">
        <v>1</v>
      </c>
      <c r="B7">
        <v>2870</v>
      </c>
      <c r="C7">
        <v>2930</v>
      </c>
      <c r="D7">
        <v>2680</v>
      </c>
      <c r="E7">
        <v>2540</v>
      </c>
      <c r="F7">
        <v>9500</v>
      </c>
    </row>
    <row r="8" spans="1:6" x14ac:dyDescent="0.3">
      <c r="A8">
        <v>2</v>
      </c>
      <c r="B8">
        <v>2870</v>
      </c>
      <c r="C8">
        <v>2930</v>
      </c>
      <c r="D8">
        <v>2680</v>
      </c>
      <c r="E8">
        <v>2540</v>
      </c>
      <c r="F8">
        <v>9500</v>
      </c>
    </row>
    <row r="9" spans="1:6" x14ac:dyDescent="0.3">
      <c r="A9">
        <v>3</v>
      </c>
      <c r="B9">
        <v>2870</v>
      </c>
      <c r="C9">
        <v>2930</v>
      </c>
      <c r="D9">
        <v>2680</v>
      </c>
      <c r="E9">
        <v>2540</v>
      </c>
      <c r="F9">
        <v>9500</v>
      </c>
    </row>
    <row r="10" spans="1:6" x14ac:dyDescent="0.3">
      <c r="A10">
        <v>4</v>
      </c>
      <c r="B10">
        <v>2870</v>
      </c>
      <c r="C10">
        <v>2930</v>
      </c>
      <c r="D10">
        <v>2680</v>
      </c>
      <c r="E10">
        <v>2540</v>
      </c>
      <c r="F10">
        <v>9500</v>
      </c>
    </row>
    <row r="11" spans="1:6" x14ac:dyDescent="0.3">
      <c r="A11">
        <v>5</v>
      </c>
      <c r="B11">
        <v>2870</v>
      </c>
      <c r="C11">
        <v>2930</v>
      </c>
      <c r="D11">
        <v>2680</v>
      </c>
      <c r="E11">
        <v>2540</v>
      </c>
      <c r="F11">
        <v>9500</v>
      </c>
    </row>
    <row r="12" spans="1:6" x14ac:dyDescent="0.3">
      <c r="A12">
        <v>6</v>
      </c>
      <c r="B12">
        <v>2870</v>
      </c>
      <c r="C12">
        <v>2930</v>
      </c>
      <c r="D12">
        <v>2680</v>
      </c>
      <c r="E12">
        <v>2540</v>
      </c>
      <c r="F12">
        <v>9500</v>
      </c>
    </row>
    <row r="13" spans="1:6" x14ac:dyDescent="0.3">
      <c r="A13">
        <v>7</v>
      </c>
      <c r="B13">
        <v>2870</v>
      </c>
      <c r="C13">
        <v>2930</v>
      </c>
      <c r="D13">
        <v>2680</v>
      </c>
      <c r="E13">
        <v>2540</v>
      </c>
      <c r="F13">
        <v>9500</v>
      </c>
    </row>
    <row r="14" spans="1:6" x14ac:dyDescent="0.3">
      <c r="A14">
        <v>8</v>
      </c>
      <c r="B14">
        <v>2870</v>
      </c>
      <c r="C14">
        <v>2930</v>
      </c>
      <c r="D14">
        <v>2680</v>
      </c>
      <c r="E14">
        <v>2540</v>
      </c>
      <c r="F14">
        <v>9500</v>
      </c>
    </row>
    <row r="15" spans="1:6" x14ac:dyDescent="0.3">
      <c r="A15">
        <v>9</v>
      </c>
      <c r="B15">
        <v>2870</v>
      </c>
      <c r="C15">
        <v>2930</v>
      </c>
      <c r="D15">
        <v>2680</v>
      </c>
      <c r="E15">
        <v>2540</v>
      </c>
      <c r="F15">
        <v>9500</v>
      </c>
    </row>
    <row r="16" spans="1:6" x14ac:dyDescent="0.3">
      <c r="B16" s="3">
        <f>NPV(0.15,B7:B15)+B6</f>
        <v>3694.4458496318857</v>
      </c>
      <c r="C16" s="3">
        <f t="shared" ref="C16:F16" si="0">NPV(0.15,C7:C15)+C6</f>
        <v>-1019.2591151841716</v>
      </c>
      <c r="D16" s="3">
        <f t="shared" si="0"/>
        <v>4787.844904882737</v>
      </c>
      <c r="E16" s="3">
        <f t="shared" si="0"/>
        <v>6119.8231561202065</v>
      </c>
      <c r="F16" s="3">
        <f t="shared" si="0"/>
        <v>24330.047237457467</v>
      </c>
    </row>
    <row r="17" spans="2:8" x14ac:dyDescent="0.3">
      <c r="B17">
        <v>0</v>
      </c>
      <c r="C17">
        <v>0</v>
      </c>
      <c r="D17">
        <v>1</v>
      </c>
      <c r="E17">
        <v>1</v>
      </c>
      <c r="F17">
        <v>0</v>
      </c>
      <c r="H17">
        <f>SUMPRODUCT(B16:F16,B17:F17)</f>
        <v>10907.668061002943</v>
      </c>
    </row>
    <row r="20" spans="2:8" x14ac:dyDescent="0.3">
      <c r="H20">
        <f>-1*SUMPRODUCT(B6:F6,B17:F17)</f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Heanan Bird</dc:creator>
  <cp:lastModifiedBy>Heanan Bird</cp:lastModifiedBy>
  <dcterms:created xsi:type="dcterms:W3CDTF">2015-06-05T18:17:20Z</dcterms:created>
  <dcterms:modified xsi:type="dcterms:W3CDTF">2024-03-25T16:05:00Z</dcterms:modified>
</cp:coreProperties>
</file>