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ropbox\DRBX_Docs\Work\Projects\052-MappingMuseums\plots\audience_agency\"/>
    </mc:Choice>
  </mc:AlternateContent>
  <xr:revisionPtr revIDLastSave="0" documentId="13_ncr:1_{36D1B87E-3CA2-4CA4-9703-AAC318C42FFD}" xr6:coauthVersionLast="44" xr6:coauthVersionMax="44" xr10:uidLastSave="{00000000-0000-0000-0000-000000000000}"/>
  <bookViews>
    <workbookView xWindow="8100" yWindow="660" windowWidth="15630" windowHeight="13200" activeTab="3" xr2:uid="{00000000-000D-0000-FFFF-FFFF00000000}"/>
  </bookViews>
  <sheets>
    <sheet name="regions1" sheetId="1" r:id="rId1"/>
    <sheet name="gov" sheetId="4" r:id="rId2"/>
    <sheet name="all_regions" sheetId="2" r:id="rId3"/>
    <sheet name="subj" sheetId="5" r:id="rId4"/>
    <sheet name="all_subj" sheetId="6" r:id="rId5"/>
    <sheet name="size" sheetId="3" r:id="rId6"/>
  </sheets>
  <definedNames>
    <definedName name="_xlnm._FilterDatabase" localSheetId="2" hidden="1">all_regions!$A$1:$C$14</definedName>
    <definedName name="_xlnm._FilterDatabase" localSheetId="0" hidden="1">regions1!$A$1:$C$11</definedName>
    <definedName name="_xlnm._FilterDatabase" localSheetId="5" hidden="1">size!$A$1:$E$5</definedName>
    <definedName name="_xlnm._FilterDatabase" localSheetId="3" hidden="1">subj!$A$1:$C$19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5" l="1"/>
  <c r="F15" i="5"/>
  <c r="F9" i="5"/>
  <c r="F8" i="5"/>
  <c r="F7" i="5"/>
  <c r="F14" i="5"/>
  <c r="G19" i="5"/>
  <c r="F19" i="5"/>
  <c r="G18" i="5"/>
  <c r="G17" i="5"/>
  <c r="G16" i="5"/>
  <c r="G15" i="5"/>
  <c r="G14" i="5"/>
  <c r="G13" i="5"/>
  <c r="G12" i="5"/>
  <c r="G11" i="5"/>
  <c r="F11" i="5"/>
  <c r="G10" i="5"/>
  <c r="F10" i="5"/>
  <c r="G9" i="5"/>
  <c r="G8" i="5"/>
  <c r="G7" i="5"/>
  <c r="G6" i="5"/>
  <c r="F6" i="5"/>
  <c r="G5" i="5"/>
  <c r="F5" i="5"/>
  <c r="G4" i="5"/>
  <c r="F4" i="5"/>
  <c r="G3" i="5"/>
  <c r="F3" i="5"/>
  <c r="G5" i="3"/>
  <c r="G4" i="3"/>
  <c r="G3" i="3"/>
  <c r="F5" i="3"/>
  <c r="F4" i="3"/>
  <c r="F3" i="3"/>
  <c r="H11" i="1" l="1"/>
  <c r="H10" i="1"/>
  <c r="H9" i="1"/>
  <c r="H8" i="1"/>
  <c r="H7" i="1"/>
  <c r="H6" i="1"/>
  <c r="H5" i="1"/>
  <c r="H4" i="1"/>
  <c r="H3" i="1"/>
  <c r="E11" i="1" l="1"/>
  <c r="E10" i="1"/>
  <c r="E9" i="1"/>
  <c r="E8" i="1"/>
  <c r="E7" i="1"/>
  <c r="E6" i="1"/>
  <c r="E5" i="1"/>
  <c r="E4" i="1"/>
  <c r="E3" i="1"/>
  <c r="C11" i="1"/>
  <c r="C10" i="1"/>
  <c r="C9" i="1"/>
  <c r="C8" i="1"/>
  <c r="C7" i="1"/>
  <c r="C6" i="1"/>
  <c r="C5" i="1"/>
  <c r="C4" i="1"/>
  <c r="C3" i="1"/>
  <c r="D19" i="1"/>
  <c r="B19" i="1"/>
  <c r="F11" i="1" l="1"/>
  <c r="F10" i="1"/>
  <c r="F9" i="1"/>
  <c r="F8" i="1"/>
  <c r="F14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<sst xmlns="http://schemas.openxmlformats.org/spreadsheetml/2006/main" count="111" uniqueCount="67">
  <si>
    <t>region_name</t>
  </si>
  <si>
    <t>South West</t>
  </si>
  <si>
    <t>South East</t>
  </si>
  <si>
    <t>Yorkshire and The Humber</t>
  </si>
  <si>
    <t>_unmapped_aa_</t>
  </si>
  <si>
    <t>East of England</t>
  </si>
  <si>
    <t>North East</t>
  </si>
  <si>
    <t>North West</t>
  </si>
  <si>
    <t>West Midlands</t>
  </si>
  <si>
    <t>East Midlands</t>
  </si>
  <si>
    <t>London</t>
  </si>
  <si>
    <t>Northern Ireland</t>
  </si>
  <si>
    <t>VAL.x</t>
  </si>
  <si>
    <t>VAL.Freq</t>
  </si>
  <si>
    <t>PC</t>
  </si>
  <si>
    <t>Scotland</t>
  </si>
  <si>
    <t>Wales</t>
  </si>
  <si>
    <t>NOT_AVAIL</t>
  </si>
  <si>
    <t>aa_pc</t>
  </si>
  <si>
    <t>aa_n</t>
  </si>
  <si>
    <t>all_n</t>
  </si>
  <si>
    <t>all_pc</t>
  </si>
  <si>
    <t>div</t>
  </si>
  <si>
    <t>notes</t>
  </si>
  <si>
    <t>over</t>
  </si>
  <si>
    <t>sum</t>
  </si>
  <si>
    <t>under</t>
  </si>
  <si>
    <t>size</t>
  </si>
  <si>
    <t>n</t>
  </si>
  <si>
    <t>pc</t>
  </si>
  <si>
    <t>medium</t>
  </si>
  <si>
    <t>large</t>
  </si>
  <si>
    <t>small</t>
  </si>
  <si>
    <t>governance</t>
  </si>
  <si>
    <t>/Government/Local Authority</t>
  </si>
  <si>
    <t>/Independent/Not for profit</t>
  </si>
  <si>
    <t>/University</t>
  </si>
  <si>
    <t>/Government/National</t>
  </si>
  <si>
    <t>/Independent/National Trust</t>
  </si>
  <si>
    <t>/Independent/Unknown</t>
  </si>
  <si>
    <t>/Unknown</t>
  </si>
  <si>
    <t>subject_matter_simpl</t>
  </si>
  <si>
    <t>mixed</t>
  </si>
  <si>
    <t>local_histories</t>
  </si>
  <si>
    <t>arts</t>
  </si>
  <si>
    <t>personality</t>
  </si>
  <si>
    <t>buildings</t>
  </si>
  <si>
    <t>war_and_conflict</t>
  </si>
  <si>
    <t>archaeology</t>
  </si>
  <si>
    <t>industry_and_manufacture</t>
  </si>
  <si>
    <t>transport</t>
  </si>
  <si>
    <t>natural_world</t>
  </si>
  <si>
    <t>rural_industry</t>
  </si>
  <si>
    <t>sea_and_seafaring</t>
  </si>
  <si>
    <t>science_and_technology</t>
  </si>
  <si>
    <t>belief_and_identity</t>
  </si>
  <si>
    <t>communications</t>
  </si>
  <si>
    <t>leisure_and_sport</t>
  </si>
  <si>
    <t>other</t>
  </si>
  <si>
    <t>all</t>
  </si>
  <si>
    <t>pc_all</t>
  </si>
  <si>
    <t>diff</t>
  </si>
  <si>
    <t>simple_diff</t>
  </si>
  <si>
    <t>services</t>
  </si>
  <si>
    <t>medicine_and_health</t>
  </si>
  <si>
    <t>utilities</t>
  </si>
  <si>
    <t>food_and_drink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</si>
</sst>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3" sqref="H3"/>
    </sheetView>
  </sheetViews>
  <sheetFormatPr defaultRowHeight="15" x14ac:dyDescent="0.25"/>
  <cols>
    <col min="1" max="1" width="24.7109375" bestFit="1" customWidth="1"/>
    <col min="2" max="2" width="5.140625" bestFit="1" customWidth="1"/>
    <col min="3" max="3" width="6" bestFit="1" customWidth="1"/>
    <col min="4" max="4" width="5.28515625" bestFit="1" customWidth="1"/>
    <col min="5" max="5" width="6.140625" bestFit="1" customWidth="1"/>
  </cols>
  <sheetData>
    <row r="1" spans="1:8" s="1" customFormat="1" x14ac:dyDescent="0.25">
      <c r="A1" s="1" t="s">
        <v>0</v>
      </c>
      <c r="B1" s="2" t="s">
        <v>19</v>
      </c>
      <c r="C1" s="2" t="s">
        <v>18</v>
      </c>
      <c r="D1" s="1" t="s">
        <v>20</v>
      </c>
      <c r="E1" s="1" t="s">
        <v>21</v>
      </c>
      <c r="F1" s="1" t="s">
        <v>22</v>
      </c>
      <c r="G1" s="1" t="s">
        <v>23</v>
      </c>
    </row>
    <row r="3" spans="1:8" x14ac:dyDescent="0.25">
      <c r="A3" t="s">
        <v>9</v>
      </c>
      <c r="B3">
        <v>15</v>
      </c>
      <c r="C3">
        <f t="shared" ref="C3:C11" si="0">ROUND(B3/$B$19*100,1)</f>
        <v>7.3</v>
      </c>
      <c r="D3">
        <v>223</v>
      </c>
      <c r="E3">
        <f t="shared" ref="E3:E11" si="1">ROUND(D3/$D$19*100,1)</f>
        <v>9.1</v>
      </c>
      <c r="F3">
        <f>C3-E3</f>
        <v>-1.7999999999999998</v>
      </c>
      <c r="H3" s="3">
        <f>(C3-E3)/C3*100</f>
        <v>-24.657534246575342</v>
      </c>
    </row>
    <row r="4" spans="1:8" x14ac:dyDescent="0.25">
      <c r="A4" t="s">
        <v>5</v>
      </c>
      <c r="B4">
        <v>22</v>
      </c>
      <c r="C4">
        <f t="shared" si="0"/>
        <v>10.7</v>
      </c>
      <c r="D4">
        <v>329</v>
      </c>
      <c r="E4">
        <f t="shared" si="1"/>
        <v>13.4</v>
      </c>
      <c r="F4">
        <f t="shared" ref="F4:F11" si="2">C4-E4</f>
        <v>-2.7000000000000011</v>
      </c>
      <c r="G4" t="s">
        <v>26</v>
      </c>
      <c r="H4" s="3">
        <f t="shared" ref="H4:H11" si="3">(C4-E4)/C4*100</f>
        <v>-25.233644859813097</v>
      </c>
    </row>
    <row r="5" spans="1:8" x14ac:dyDescent="0.25">
      <c r="A5" t="s">
        <v>10</v>
      </c>
      <c r="B5">
        <v>13</v>
      </c>
      <c r="C5">
        <f t="shared" si="0"/>
        <v>6.3</v>
      </c>
      <c r="D5">
        <v>223</v>
      </c>
      <c r="E5">
        <f t="shared" si="1"/>
        <v>9.1</v>
      </c>
      <c r="F5">
        <f t="shared" si="2"/>
        <v>-2.8</v>
      </c>
      <c r="G5" t="s">
        <v>26</v>
      </c>
      <c r="H5" s="3">
        <f t="shared" si="3"/>
        <v>-44.444444444444443</v>
      </c>
    </row>
    <row r="6" spans="1:8" x14ac:dyDescent="0.25">
      <c r="A6" t="s">
        <v>6</v>
      </c>
      <c r="B6">
        <v>19</v>
      </c>
      <c r="C6">
        <f t="shared" si="0"/>
        <v>9.1999999999999993</v>
      </c>
      <c r="D6">
        <v>92</v>
      </c>
      <c r="E6">
        <f t="shared" si="1"/>
        <v>3.7</v>
      </c>
      <c r="F6">
        <f t="shared" si="2"/>
        <v>5.4999999999999991</v>
      </c>
      <c r="G6" t="s">
        <v>24</v>
      </c>
      <c r="H6" s="3">
        <f t="shared" si="3"/>
        <v>59.782608695652172</v>
      </c>
    </row>
    <row r="7" spans="1:8" x14ac:dyDescent="0.25">
      <c r="A7" t="s">
        <v>7</v>
      </c>
      <c r="B7">
        <v>17</v>
      </c>
      <c r="C7">
        <f t="shared" si="0"/>
        <v>8.3000000000000007</v>
      </c>
      <c r="D7">
        <v>241</v>
      </c>
      <c r="E7">
        <f t="shared" si="1"/>
        <v>9.8000000000000007</v>
      </c>
      <c r="F7">
        <f t="shared" si="2"/>
        <v>-1.5</v>
      </c>
      <c r="H7" s="3">
        <f t="shared" si="3"/>
        <v>-18.072289156626503</v>
      </c>
    </row>
    <row r="8" spans="1:8" x14ac:dyDescent="0.25">
      <c r="A8" t="s">
        <v>2</v>
      </c>
      <c r="B8">
        <v>34</v>
      </c>
      <c r="C8">
        <f t="shared" si="0"/>
        <v>16.5</v>
      </c>
      <c r="D8">
        <v>477</v>
      </c>
      <c r="E8">
        <f t="shared" si="1"/>
        <v>19.399999999999999</v>
      </c>
      <c r="F8">
        <f t="shared" si="2"/>
        <v>-2.8999999999999986</v>
      </c>
      <c r="G8" t="s">
        <v>26</v>
      </c>
      <c r="H8" s="3">
        <f t="shared" si="3"/>
        <v>-17.575757575757567</v>
      </c>
    </row>
    <row r="9" spans="1:8" x14ac:dyDescent="0.25">
      <c r="A9" t="s">
        <v>1</v>
      </c>
      <c r="B9">
        <v>36</v>
      </c>
      <c r="C9">
        <f t="shared" si="0"/>
        <v>17.5</v>
      </c>
      <c r="D9">
        <v>415</v>
      </c>
      <c r="E9">
        <f t="shared" si="1"/>
        <v>16.899999999999999</v>
      </c>
      <c r="F9">
        <f t="shared" si="2"/>
        <v>0.60000000000000142</v>
      </c>
      <c r="H9" s="3">
        <f t="shared" si="3"/>
        <v>3.4285714285714364</v>
      </c>
    </row>
    <row r="10" spans="1:8" x14ac:dyDescent="0.25">
      <c r="A10" t="s">
        <v>8</v>
      </c>
      <c r="B10">
        <v>17</v>
      </c>
      <c r="C10">
        <f t="shared" si="0"/>
        <v>8.3000000000000007</v>
      </c>
      <c r="D10">
        <v>230</v>
      </c>
      <c r="E10">
        <f t="shared" si="1"/>
        <v>9.4</v>
      </c>
      <c r="F10">
        <f t="shared" si="2"/>
        <v>-1.0999999999999996</v>
      </c>
      <c r="H10" s="3">
        <f t="shared" si="3"/>
        <v>-13.253012048192767</v>
      </c>
    </row>
    <row r="11" spans="1:8" x14ac:dyDescent="0.25">
      <c r="A11" t="s">
        <v>3</v>
      </c>
      <c r="B11">
        <v>33</v>
      </c>
      <c r="C11">
        <f t="shared" si="0"/>
        <v>16</v>
      </c>
      <c r="D11">
        <v>224</v>
      </c>
      <c r="E11">
        <f t="shared" si="1"/>
        <v>9.1</v>
      </c>
      <c r="F11">
        <f t="shared" si="2"/>
        <v>6.9</v>
      </c>
      <c r="G11" t="s">
        <v>24</v>
      </c>
      <c r="H11" s="3">
        <f t="shared" si="3"/>
        <v>43.125</v>
      </c>
    </row>
    <row r="12" spans="1:8" x14ac:dyDescent="0.25">
      <c r="A12" t="s">
        <v>15</v>
      </c>
      <c r="B12">
        <v>0</v>
      </c>
    </row>
    <row r="13" spans="1:8" x14ac:dyDescent="0.25">
      <c r="A13" t="s">
        <v>16</v>
      </c>
      <c r="B13">
        <v>0</v>
      </c>
    </row>
    <row r="14" spans="1:8" x14ac:dyDescent="0.25">
      <c r="A14" t="s">
        <v>11</v>
      </c>
      <c r="B14">
        <v>1</v>
      </c>
      <c r="C14">
        <v>0.4</v>
      </c>
      <c r="D14">
        <v>85</v>
      </c>
      <c r="E14">
        <v>2.61</v>
      </c>
      <c r="F14">
        <f>C14-E14</f>
        <v>-2.21</v>
      </c>
    </row>
    <row r="15" spans="1:8" x14ac:dyDescent="0.25">
      <c r="A15" t="s">
        <v>4</v>
      </c>
      <c r="B15">
        <v>31</v>
      </c>
      <c r="C15">
        <v>13</v>
      </c>
    </row>
    <row r="19" spans="1:4" x14ac:dyDescent="0.25">
      <c r="A19" t="s">
        <v>25</v>
      </c>
      <c r="B19">
        <f>SUM(B3:B11)</f>
        <v>206</v>
      </c>
      <c r="D19">
        <f>SUM(D3:D11)</f>
        <v>2454</v>
      </c>
    </row>
  </sheetData>
  <conditionalFormatting sqref="F3:F1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:C15 C3:C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4:E15">
    <cfRule type="colorScale" priority="10">
      <colorScale>
        <cfvo type="min"/>
        <cfvo type="max"/>
        <color rgb="FFFCFCFF"/>
        <color rgb="FF63BE7B"/>
      </colorScale>
    </cfRule>
  </conditionalFormatting>
  <conditionalFormatting sqref="E3">
    <cfRule type="colorScale" priority="9">
      <colorScale>
        <cfvo type="min"/>
        <cfvo type="max"/>
        <color rgb="FFFCFCFF"/>
        <color rgb="FF63BE7B"/>
      </colorScale>
    </cfRule>
  </conditionalFormatting>
  <conditionalFormatting sqref="E4">
    <cfRule type="colorScale" priority="8">
      <colorScale>
        <cfvo type="min"/>
        <cfvo type="max"/>
        <color rgb="FFFCFCFF"/>
        <color rgb="FF63BE7B"/>
      </colorScale>
    </cfRule>
  </conditionalFormatting>
  <conditionalFormatting sqref="E5">
    <cfRule type="colorScale" priority="7">
      <colorScale>
        <cfvo type="min"/>
        <cfvo type="max"/>
        <color rgb="FFFCFCFF"/>
        <color rgb="FF63BE7B"/>
      </colorScale>
    </cfRule>
  </conditionalFormatting>
  <conditionalFormatting sqref="E6">
    <cfRule type="colorScale" priority="6">
      <colorScale>
        <cfvo type="min"/>
        <cfvo type="max"/>
        <color rgb="FFFCFCFF"/>
        <color rgb="FF63BE7B"/>
      </colorScale>
    </cfRule>
  </conditionalFormatting>
  <conditionalFormatting sqref="E7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3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C5EA-3062-48DF-82E6-481D2CEFDDB0}">
  <dimension ref="A1:C9"/>
  <sheetViews>
    <sheetView workbookViewId="0">
      <selection activeCell="A5" sqref="A5"/>
    </sheetView>
  </sheetViews>
  <sheetFormatPr defaultRowHeight="15" x14ac:dyDescent="0.25"/>
  <cols>
    <col min="1" max="1" width="27.7109375" bestFit="1" customWidth="1"/>
  </cols>
  <sheetData>
    <row r="1" spans="1:3" x14ac:dyDescent="0.25">
      <c r="A1" s="1" t="s">
        <v>33</v>
      </c>
      <c r="B1" s="1" t="s">
        <v>28</v>
      </c>
      <c r="C1" s="1" t="s">
        <v>29</v>
      </c>
    </row>
    <row r="2" spans="1:3" x14ac:dyDescent="0.25">
      <c r="A2" t="s">
        <v>34</v>
      </c>
      <c r="B2">
        <v>127</v>
      </c>
      <c r="C2">
        <v>53.4</v>
      </c>
    </row>
    <row r="3" spans="1:3" x14ac:dyDescent="0.25">
      <c r="A3" t="s">
        <v>35</v>
      </c>
      <c r="B3">
        <v>56</v>
      </c>
      <c r="C3">
        <v>23.5</v>
      </c>
    </row>
    <row r="4" spans="1:3" x14ac:dyDescent="0.25">
      <c r="A4" t="s">
        <v>4</v>
      </c>
      <c r="B4">
        <v>31</v>
      </c>
      <c r="C4">
        <v>13</v>
      </c>
    </row>
    <row r="5" spans="1:3" x14ac:dyDescent="0.25">
      <c r="A5" t="s">
        <v>36</v>
      </c>
      <c r="B5">
        <v>19</v>
      </c>
      <c r="C5">
        <v>8</v>
      </c>
    </row>
    <row r="6" spans="1:3" x14ac:dyDescent="0.25">
      <c r="A6" t="s">
        <v>37</v>
      </c>
      <c r="B6">
        <v>2</v>
      </c>
      <c r="C6">
        <v>0.8</v>
      </c>
    </row>
    <row r="7" spans="1:3" x14ac:dyDescent="0.25">
      <c r="A7" t="s">
        <v>38</v>
      </c>
      <c r="B7">
        <v>1</v>
      </c>
      <c r="C7">
        <v>0.4</v>
      </c>
    </row>
    <row r="8" spans="1:3" x14ac:dyDescent="0.25">
      <c r="A8" t="s">
        <v>39</v>
      </c>
      <c r="B8">
        <v>1</v>
      </c>
      <c r="C8">
        <v>0.4</v>
      </c>
    </row>
    <row r="9" spans="1:3" x14ac:dyDescent="0.25">
      <c r="A9" t="s">
        <v>40</v>
      </c>
      <c r="B9">
        <v>1</v>
      </c>
      <c r="C9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922F-0C81-4680-B538-3AD866AD38B8}">
  <dimension ref="A1:C14"/>
  <sheetViews>
    <sheetView workbookViewId="0">
      <selection activeCell="A7" sqref="A7"/>
    </sheetView>
  </sheetViews>
  <sheetFormatPr defaultRowHeight="15" x14ac:dyDescent="0.25"/>
  <cols>
    <col min="1" max="1" width="24.7109375" bestFit="1" customWidth="1"/>
  </cols>
  <sheetData>
    <row r="1" spans="1:3" x14ac:dyDescent="0.25">
      <c r="A1" s="1" t="s">
        <v>12</v>
      </c>
      <c r="B1" s="1" t="s">
        <v>13</v>
      </c>
      <c r="C1" s="1" t="s">
        <v>14</v>
      </c>
    </row>
    <row r="2" spans="1:3" x14ac:dyDescent="0.25">
      <c r="A2" t="s">
        <v>9</v>
      </c>
      <c r="B2">
        <v>223</v>
      </c>
      <c r="C2">
        <v>6.84</v>
      </c>
    </row>
    <row r="3" spans="1:3" x14ac:dyDescent="0.25">
      <c r="A3" t="s">
        <v>5</v>
      </c>
      <c r="B3">
        <v>329</v>
      </c>
      <c r="C3">
        <v>10.09</v>
      </c>
    </row>
    <row r="4" spans="1:3" x14ac:dyDescent="0.25">
      <c r="A4" t="s">
        <v>10</v>
      </c>
      <c r="B4">
        <v>223</v>
      </c>
      <c r="C4">
        <v>6.84</v>
      </c>
    </row>
    <row r="5" spans="1:3" x14ac:dyDescent="0.25">
      <c r="A5" t="s">
        <v>6</v>
      </c>
      <c r="B5">
        <v>92</v>
      </c>
      <c r="C5">
        <v>2.82</v>
      </c>
    </row>
    <row r="6" spans="1:3" x14ac:dyDescent="0.25">
      <c r="A6" t="s">
        <v>7</v>
      </c>
      <c r="B6">
        <v>241</v>
      </c>
      <c r="C6">
        <v>7.39</v>
      </c>
    </row>
    <row r="7" spans="1:3" x14ac:dyDescent="0.25">
      <c r="A7" t="s">
        <v>11</v>
      </c>
      <c r="B7">
        <v>85</v>
      </c>
      <c r="C7">
        <v>2.61</v>
      </c>
    </row>
    <row r="8" spans="1:3" x14ac:dyDescent="0.25">
      <c r="A8" t="s">
        <v>17</v>
      </c>
      <c r="B8">
        <v>37</v>
      </c>
      <c r="C8">
        <v>1.1299999999999999</v>
      </c>
    </row>
    <row r="9" spans="1:3" x14ac:dyDescent="0.25">
      <c r="A9" t="s">
        <v>15</v>
      </c>
      <c r="B9">
        <v>484</v>
      </c>
      <c r="C9">
        <v>14.84</v>
      </c>
    </row>
    <row r="10" spans="1:3" x14ac:dyDescent="0.25">
      <c r="A10" t="s">
        <v>2</v>
      </c>
      <c r="B10">
        <v>477</v>
      </c>
      <c r="C10">
        <v>14.62</v>
      </c>
    </row>
    <row r="11" spans="1:3" x14ac:dyDescent="0.25">
      <c r="A11" t="s">
        <v>1</v>
      </c>
      <c r="B11">
        <v>415</v>
      </c>
      <c r="C11">
        <v>12.72</v>
      </c>
    </row>
    <row r="12" spans="1:3" x14ac:dyDescent="0.25">
      <c r="A12" t="s">
        <v>16</v>
      </c>
      <c r="B12">
        <v>202</v>
      </c>
      <c r="C12">
        <v>6.19</v>
      </c>
    </row>
    <row r="13" spans="1:3" x14ac:dyDescent="0.25">
      <c r="A13" t="s">
        <v>8</v>
      </c>
      <c r="B13">
        <v>230</v>
      </c>
      <c r="C13">
        <v>7.05</v>
      </c>
    </row>
    <row r="14" spans="1:3" x14ac:dyDescent="0.25">
      <c r="A14" t="s">
        <v>3</v>
      </c>
      <c r="B14">
        <v>224</v>
      </c>
      <c r="C14">
        <v>6.87</v>
      </c>
    </row>
  </sheetData>
  <autoFilter ref="A1:C14" xr:uid="{9EACC766-4ED0-4F6B-9533-7083F8F78CED}">
    <sortState xmlns:xlrd2="http://schemas.microsoft.com/office/spreadsheetml/2017/richdata2" ref="A2:C14">
      <sortCondition ref="A1:A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AAD6-CC00-4DBE-972F-F8F8A9E81479}">
  <dimension ref="A1:G45"/>
  <sheetViews>
    <sheetView tabSelected="1" workbookViewId="0">
      <selection activeCell="F16" sqref="F16"/>
    </sheetView>
  </sheetViews>
  <sheetFormatPr defaultRowHeight="15" x14ac:dyDescent="0.25"/>
  <cols>
    <col min="1" max="1" width="25.28515625" bestFit="1" customWidth="1"/>
  </cols>
  <sheetData>
    <row r="1" spans="1:7" x14ac:dyDescent="0.25">
      <c r="A1" s="1" t="s">
        <v>41</v>
      </c>
      <c r="B1" s="1" t="s">
        <v>28</v>
      </c>
      <c r="C1" s="1" t="s">
        <v>29</v>
      </c>
      <c r="D1" s="1" t="s">
        <v>20</v>
      </c>
      <c r="E1" s="1" t="s">
        <v>21</v>
      </c>
    </row>
    <row r="2" spans="1:7" x14ac:dyDescent="0.25">
      <c r="A2" t="s">
        <v>4</v>
      </c>
      <c r="B2">
        <v>31</v>
      </c>
      <c r="C2">
        <v>13</v>
      </c>
    </row>
    <row r="3" spans="1:7" x14ac:dyDescent="0.25">
      <c r="A3" t="s">
        <v>48</v>
      </c>
      <c r="B3">
        <v>9</v>
      </c>
      <c r="C3">
        <v>3.8</v>
      </c>
      <c r="D3">
        <v>106</v>
      </c>
      <c r="E3">
        <v>2.64</v>
      </c>
      <c r="F3" s="4">
        <f>(C3-E3)/E3*100</f>
        <v>43.939393939393931</v>
      </c>
      <c r="G3">
        <f>C3-E3</f>
        <v>1.1599999999999997</v>
      </c>
    </row>
    <row r="4" spans="1:7" x14ac:dyDescent="0.25">
      <c r="A4" t="s">
        <v>44</v>
      </c>
      <c r="B4">
        <v>27</v>
      </c>
      <c r="C4">
        <v>11.3</v>
      </c>
      <c r="D4">
        <v>307</v>
      </c>
      <c r="E4">
        <v>7.65</v>
      </c>
      <c r="F4" s="4">
        <f t="shared" ref="F4:F19" si="0">(C4-E4)/E4*100</f>
        <v>47.712418300653596</v>
      </c>
      <c r="G4">
        <f t="shared" ref="G4:G19" si="1">C4-E4</f>
        <v>3.6500000000000004</v>
      </c>
    </row>
    <row r="5" spans="1:7" x14ac:dyDescent="0.25">
      <c r="A5" t="s">
        <v>55</v>
      </c>
      <c r="B5">
        <v>3</v>
      </c>
      <c r="C5">
        <v>1.3</v>
      </c>
      <c r="D5">
        <v>102</v>
      </c>
      <c r="E5">
        <v>2.54</v>
      </c>
      <c r="F5" s="4">
        <f t="shared" si="0"/>
        <v>-48.818897637795274</v>
      </c>
      <c r="G5">
        <f t="shared" si="1"/>
        <v>-1.24</v>
      </c>
    </row>
    <row r="6" spans="1:7" x14ac:dyDescent="0.25">
      <c r="A6" t="s">
        <v>46</v>
      </c>
      <c r="B6">
        <v>11</v>
      </c>
      <c r="C6">
        <v>4.5999999999999996</v>
      </c>
      <c r="D6">
        <v>610</v>
      </c>
      <c r="E6">
        <v>15.2</v>
      </c>
      <c r="F6" s="4">
        <f t="shared" si="0"/>
        <v>-69.736842105263165</v>
      </c>
      <c r="G6">
        <f t="shared" si="1"/>
        <v>-10.6</v>
      </c>
    </row>
    <row r="7" spans="1:7" x14ac:dyDescent="0.25">
      <c r="A7" t="s">
        <v>56</v>
      </c>
      <c r="B7">
        <v>1</v>
      </c>
      <c r="C7">
        <v>0.4</v>
      </c>
      <c r="D7">
        <v>18</v>
      </c>
      <c r="E7">
        <v>0.45</v>
      </c>
      <c r="F7" s="4">
        <f t="shared" si="0"/>
        <v>-11.111111111111107</v>
      </c>
      <c r="G7">
        <f t="shared" si="1"/>
        <v>-4.9999999999999989E-2</v>
      </c>
    </row>
    <row r="8" spans="1:7" x14ac:dyDescent="0.25">
      <c r="A8" t="s">
        <v>49</v>
      </c>
      <c r="B8">
        <v>9</v>
      </c>
      <c r="C8">
        <v>3.8</v>
      </c>
      <c r="D8">
        <v>182</v>
      </c>
      <c r="E8">
        <v>4.54</v>
      </c>
      <c r="F8" s="4">
        <f t="shared" si="0"/>
        <v>-16.299559471365644</v>
      </c>
      <c r="G8">
        <f t="shared" si="1"/>
        <v>-0.74000000000000021</v>
      </c>
    </row>
    <row r="9" spans="1:7" x14ac:dyDescent="0.25">
      <c r="A9" t="s">
        <v>57</v>
      </c>
      <c r="B9">
        <v>1</v>
      </c>
      <c r="C9">
        <v>0.4</v>
      </c>
      <c r="D9">
        <v>132</v>
      </c>
      <c r="E9">
        <v>3.29</v>
      </c>
      <c r="F9" s="4">
        <f t="shared" si="0"/>
        <v>-87.841945288753791</v>
      </c>
      <c r="G9">
        <f t="shared" si="1"/>
        <v>-2.89</v>
      </c>
    </row>
    <row r="10" spans="1:7" x14ac:dyDescent="0.25">
      <c r="A10" t="s">
        <v>43</v>
      </c>
      <c r="B10">
        <v>45</v>
      </c>
      <c r="C10">
        <v>18.899999999999999</v>
      </c>
      <c r="D10">
        <v>858</v>
      </c>
      <c r="E10">
        <v>21.39</v>
      </c>
      <c r="F10" s="4">
        <f t="shared" si="0"/>
        <v>-11.640953716690051</v>
      </c>
      <c r="G10">
        <f t="shared" si="1"/>
        <v>-2.490000000000002</v>
      </c>
    </row>
    <row r="11" spans="1:7" x14ac:dyDescent="0.25">
      <c r="A11" t="s">
        <v>42</v>
      </c>
      <c r="B11">
        <v>48</v>
      </c>
      <c r="C11">
        <v>20.2</v>
      </c>
      <c r="D11">
        <v>200</v>
      </c>
      <c r="E11">
        <v>4.99</v>
      </c>
      <c r="F11" s="4">
        <f t="shared" si="0"/>
        <v>304.8096192384769</v>
      </c>
      <c r="G11">
        <f t="shared" si="1"/>
        <v>15.209999999999999</v>
      </c>
    </row>
    <row r="12" spans="1:7" x14ac:dyDescent="0.25">
      <c r="A12" t="s">
        <v>51</v>
      </c>
      <c r="B12">
        <v>6</v>
      </c>
      <c r="C12">
        <v>2.5</v>
      </c>
      <c r="F12" s="4"/>
      <c r="G12">
        <f t="shared" si="1"/>
        <v>2.5</v>
      </c>
    </row>
    <row r="13" spans="1:7" x14ac:dyDescent="0.25">
      <c r="A13" t="s">
        <v>58</v>
      </c>
      <c r="B13">
        <v>1</v>
      </c>
      <c r="C13">
        <v>0.4</v>
      </c>
      <c r="F13" s="4"/>
      <c r="G13">
        <f t="shared" si="1"/>
        <v>0.4</v>
      </c>
    </row>
    <row r="14" spans="1:7" x14ac:dyDescent="0.25">
      <c r="A14" t="s">
        <v>45</v>
      </c>
      <c r="B14">
        <v>14</v>
      </c>
      <c r="C14">
        <v>5.9</v>
      </c>
      <c r="D14">
        <v>195</v>
      </c>
      <c r="E14">
        <v>4.8600000000000003</v>
      </c>
      <c r="F14" s="4">
        <f t="shared" si="0"/>
        <v>21.399176954732511</v>
      </c>
      <c r="G14">
        <f t="shared" si="1"/>
        <v>1.04</v>
      </c>
    </row>
    <row r="15" spans="1:7" x14ac:dyDescent="0.25">
      <c r="A15" t="s">
        <v>52</v>
      </c>
      <c r="B15">
        <v>5</v>
      </c>
      <c r="C15">
        <v>2.1</v>
      </c>
      <c r="D15">
        <v>183</v>
      </c>
      <c r="E15">
        <v>4.5599999999999996</v>
      </c>
      <c r="F15" s="4">
        <f t="shared" si="0"/>
        <v>-53.947368421052623</v>
      </c>
      <c r="G15">
        <f t="shared" si="1"/>
        <v>-2.4599999999999995</v>
      </c>
    </row>
    <row r="16" spans="1:7" x14ac:dyDescent="0.25">
      <c r="A16" t="s">
        <v>54</v>
      </c>
      <c r="B16">
        <v>4</v>
      </c>
      <c r="C16">
        <v>1.7</v>
      </c>
      <c r="D16">
        <v>23</v>
      </c>
      <c r="E16">
        <v>0.56999999999999995</v>
      </c>
      <c r="F16" s="4">
        <f t="shared" si="0"/>
        <v>198.24561403508773</v>
      </c>
      <c r="G16">
        <f t="shared" si="1"/>
        <v>1.1299999999999999</v>
      </c>
    </row>
    <row r="17" spans="1:7" x14ac:dyDescent="0.25">
      <c r="A17" t="s">
        <v>53</v>
      </c>
      <c r="B17">
        <v>5</v>
      </c>
      <c r="C17">
        <v>2.1</v>
      </c>
      <c r="F17" s="4"/>
      <c r="G17">
        <f t="shared" si="1"/>
        <v>2.1</v>
      </c>
    </row>
    <row r="18" spans="1:7" x14ac:dyDescent="0.25">
      <c r="A18" t="s">
        <v>50</v>
      </c>
      <c r="B18">
        <v>7</v>
      </c>
      <c r="C18">
        <v>2.9</v>
      </c>
      <c r="F18" s="4"/>
      <c r="G18">
        <f t="shared" si="1"/>
        <v>2.9</v>
      </c>
    </row>
    <row r="19" spans="1:7" x14ac:dyDescent="0.25">
      <c r="A19" t="s">
        <v>47</v>
      </c>
      <c r="B19">
        <v>11</v>
      </c>
      <c r="C19">
        <v>4.5999999999999996</v>
      </c>
      <c r="D19">
        <v>370</v>
      </c>
      <c r="E19">
        <v>9.2200000000000006</v>
      </c>
      <c r="F19" s="4">
        <f t="shared" si="0"/>
        <v>-50.108459869848168</v>
      </c>
      <c r="G19">
        <f t="shared" si="1"/>
        <v>-4.620000000000001</v>
      </c>
    </row>
    <row r="25" spans="1:7" x14ac:dyDescent="0.25">
      <c r="C25" t="s">
        <v>48</v>
      </c>
      <c r="D25">
        <v>106</v>
      </c>
      <c r="E25">
        <v>2.64</v>
      </c>
    </row>
    <row r="26" spans="1:7" x14ac:dyDescent="0.25">
      <c r="C26" t="s">
        <v>44</v>
      </c>
      <c r="D26">
        <v>307</v>
      </c>
      <c r="E26">
        <v>7.65</v>
      </c>
    </row>
    <row r="27" spans="1:7" x14ac:dyDescent="0.25">
      <c r="C27" t="s">
        <v>55</v>
      </c>
      <c r="D27">
        <v>102</v>
      </c>
      <c r="E27">
        <v>2.54</v>
      </c>
    </row>
    <row r="28" spans="1:7" x14ac:dyDescent="0.25">
      <c r="C28" t="s">
        <v>46</v>
      </c>
      <c r="D28">
        <v>610</v>
      </c>
      <c r="E28">
        <v>15.2</v>
      </c>
    </row>
    <row r="29" spans="1:7" x14ac:dyDescent="0.25">
      <c r="C29" t="s">
        <v>56</v>
      </c>
      <c r="D29">
        <v>18</v>
      </c>
      <c r="E29">
        <v>0.45</v>
      </c>
    </row>
    <row r="30" spans="1:7" x14ac:dyDescent="0.25">
      <c r="C30" t="s">
        <v>66</v>
      </c>
      <c r="D30">
        <v>24</v>
      </c>
      <c r="E30">
        <v>0.6</v>
      </c>
    </row>
    <row r="31" spans="1:7" x14ac:dyDescent="0.25">
      <c r="C31" t="s">
        <v>49</v>
      </c>
      <c r="D31">
        <v>182</v>
      </c>
      <c r="E31">
        <v>4.54</v>
      </c>
    </row>
    <row r="32" spans="1:7" x14ac:dyDescent="0.25">
      <c r="C32" t="s">
        <v>57</v>
      </c>
      <c r="D32">
        <v>132</v>
      </c>
      <c r="E32">
        <v>3.29</v>
      </c>
    </row>
    <row r="33" spans="3:5" x14ac:dyDescent="0.25">
      <c r="C33" t="s">
        <v>43</v>
      </c>
      <c r="D33">
        <v>858</v>
      </c>
      <c r="E33">
        <v>21.39</v>
      </c>
    </row>
    <row r="34" spans="3:5" x14ac:dyDescent="0.25">
      <c r="C34" t="s">
        <v>64</v>
      </c>
      <c r="D34">
        <v>43</v>
      </c>
      <c r="E34">
        <v>1.07</v>
      </c>
    </row>
    <row r="35" spans="3:5" x14ac:dyDescent="0.25">
      <c r="C35" t="s">
        <v>42</v>
      </c>
      <c r="D35">
        <v>200</v>
      </c>
      <c r="E35">
        <v>4.99</v>
      </c>
    </row>
    <row r="36" spans="3:5" x14ac:dyDescent="0.25">
      <c r="C36" t="s">
        <v>51</v>
      </c>
      <c r="D36">
        <v>71</v>
      </c>
      <c r="E36">
        <v>1.77</v>
      </c>
    </row>
    <row r="37" spans="3:5" x14ac:dyDescent="0.25">
      <c r="C37" t="s">
        <v>58</v>
      </c>
      <c r="D37">
        <v>72</v>
      </c>
      <c r="E37">
        <v>1.79</v>
      </c>
    </row>
    <row r="38" spans="3:5" x14ac:dyDescent="0.25">
      <c r="C38" t="s">
        <v>45</v>
      </c>
      <c r="D38">
        <v>195</v>
      </c>
      <c r="E38">
        <v>4.8600000000000003</v>
      </c>
    </row>
    <row r="39" spans="3:5" x14ac:dyDescent="0.25">
      <c r="C39" t="s">
        <v>52</v>
      </c>
      <c r="D39">
        <v>183</v>
      </c>
      <c r="E39">
        <v>4.5599999999999996</v>
      </c>
    </row>
    <row r="40" spans="3:5" x14ac:dyDescent="0.25">
      <c r="C40" t="s">
        <v>54</v>
      </c>
      <c r="D40">
        <v>23</v>
      </c>
      <c r="E40">
        <v>0.56999999999999995</v>
      </c>
    </row>
    <row r="41" spans="3:5" x14ac:dyDescent="0.25">
      <c r="C41" t="s">
        <v>53</v>
      </c>
      <c r="D41">
        <v>119</v>
      </c>
      <c r="E41">
        <v>2.97</v>
      </c>
    </row>
    <row r="42" spans="3:5" x14ac:dyDescent="0.25">
      <c r="C42" t="s">
        <v>63</v>
      </c>
      <c r="D42">
        <v>48</v>
      </c>
      <c r="E42">
        <v>1.2</v>
      </c>
    </row>
    <row r="43" spans="3:5" x14ac:dyDescent="0.25">
      <c r="C43" t="s">
        <v>50</v>
      </c>
      <c r="D43">
        <v>311</v>
      </c>
      <c r="E43">
        <v>7.75</v>
      </c>
    </row>
    <row r="44" spans="3:5" x14ac:dyDescent="0.25">
      <c r="C44" t="s">
        <v>65</v>
      </c>
      <c r="D44">
        <v>38</v>
      </c>
      <c r="E44">
        <v>0.95</v>
      </c>
    </row>
    <row r="45" spans="3:5" x14ac:dyDescent="0.25">
      <c r="C45" t="s">
        <v>47</v>
      </c>
      <c r="D45">
        <v>370</v>
      </c>
      <c r="E45">
        <v>9.2200000000000006</v>
      </c>
    </row>
  </sheetData>
  <autoFilter ref="A1:C19" xr:uid="{FA70EE9D-D359-4A3A-8AB7-130694E747B8}">
    <sortState xmlns:xlrd2="http://schemas.microsoft.com/office/spreadsheetml/2017/richdata2" ref="A2:C19">
      <sortCondition ref="A1:A19"/>
    </sortState>
  </autoFilter>
  <conditionalFormatting sqref="G3:G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9E25-B274-4E50-9867-BE6A0D1CC2B8}">
  <dimension ref="A1:C1"/>
  <sheetViews>
    <sheetView workbookViewId="0">
      <selection activeCell="A2" sqref="A2:C22"/>
    </sheetView>
  </sheetViews>
  <sheetFormatPr defaultRowHeight="15" x14ac:dyDescent="0.25"/>
  <cols>
    <col min="1" max="1" width="25.28515625" bestFit="1" customWidth="1"/>
  </cols>
  <sheetData>
    <row r="1" spans="1:3" x14ac:dyDescent="0.25">
      <c r="A1" s="1" t="s">
        <v>12</v>
      </c>
      <c r="B1" s="1" t="s">
        <v>13</v>
      </c>
      <c r="C1" s="1" t="s">
        <v>14</v>
      </c>
    </row>
  </sheetData>
  <sortState xmlns:xlrd2="http://schemas.microsoft.com/office/spreadsheetml/2017/richdata2" ref="A2:C2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D339-5E8A-427E-A3B2-1C3AA48C56CC}">
  <dimension ref="A1:G5"/>
  <sheetViews>
    <sheetView workbookViewId="0">
      <selection activeCell="F3" sqref="F3:G3"/>
    </sheetView>
  </sheetViews>
  <sheetFormatPr defaultRowHeight="15" x14ac:dyDescent="0.25"/>
  <sheetData>
    <row r="1" spans="1:7" x14ac:dyDescent="0.25">
      <c r="A1" s="1" t="s">
        <v>27</v>
      </c>
      <c r="B1" s="1" t="s">
        <v>28</v>
      </c>
      <c r="C1" s="1" t="s">
        <v>29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25">
      <c r="A2" t="s">
        <v>4</v>
      </c>
      <c r="B2">
        <v>31</v>
      </c>
      <c r="C2">
        <v>13</v>
      </c>
    </row>
    <row r="3" spans="1:7" x14ac:dyDescent="0.25">
      <c r="A3" t="s">
        <v>31</v>
      </c>
      <c r="B3">
        <v>86</v>
      </c>
      <c r="C3">
        <v>36.1</v>
      </c>
      <c r="D3">
        <v>527</v>
      </c>
      <c r="E3">
        <v>13.14</v>
      </c>
      <c r="F3" s="4">
        <f>(C3-E3)/E3*100</f>
        <v>174.73363774733636</v>
      </c>
      <c r="G3">
        <f>C3-E3</f>
        <v>22.96</v>
      </c>
    </row>
    <row r="4" spans="1:7" x14ac:dyDescent="0.25">
      <c r="A4" t="s">
        <v>30</v>
      </c>
      <c r="B4">
        <v>92</v>
      </c>
      <c r="C4">
        <v>38.700000000000003</v>
      </c>
      <c r="D4">
        <v>1003</v>
      </c>
      <c r="E4">
        <v>25</v>
      </c>
      <c r="F4" s="4">
        <f>(C4-E4)/E4*100</f>
        <v>54.800000000000018</v>
      </c>
      <c r="G4">
        <f>C4-E4</f>
        <v>13.700000000000003</v>
      </c>
    </row>
    <row r="5" spans="1:7" x14ac:dyDescent="0.25">
      <c r="A5" t="s">
        <v>32</v>
      </c>
      <c r="B5">
        <v>29</v>
      </c>
      <c r="C5">
        <v>12.2</v>
      </c>
      <c r="D5">
        <v>2361</v>
      </c>
      <c r="E5">
        <v>58.85</v>
      </c>
      <c r="F5" s="4">
        <f>(C5-E5)/E5*100</f>
        <v>-79.269328802039084</v>
      </c>
      <c r="G5">
        <f>C5-E5</f>
        <v>-46.650000000000006</v>
      </c>
    </row>
  </sheetData>
  <autoFilter ref="A1:E5" xr:uid="{60EEA3DE-0506-47B4-AB4A-1E6AACEA38B6}">
    <sortState xmlns:xlrd2="http://schemas.microsoft.com/office/spreadsheetml/2017/richdata2" ref="A2:E5">
      <sortCondition ref="A1:A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regions1</vt:lpstr>
      <vt:lpstr>gov</vt:lpstr>
      <vt:lpstr>all_regions</vt:lpstr>
      <vt:lpstr>subj</vt:lpstr>
      <vt:lpstr>all_subj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</cp:lastModifiedBy>
  <dcterms:created xsi:type="dcterms:W3CDTF">2020-05-26T15:20:42Z</dcterms:created>
  <dcterms:modified xsi:type="dcterms:W3CDTF">2020-06-23T16:17:24Z</dcterms:modified>
</cp:coreProperties>
</file>