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BR\Desktop\physics_labs\level2_labs\electron_transport\"/>
    </mc:Choice>
  </mc:AlternateContent>
  <xr:revisionPtr revIDLastSave="0" documentId="13_ncr:1_{7B4B77E5-2C5B-4CD1-A2E6-9E75C3359859}" xr6:coauthVersionLast="47" xr6:coauthVersionMax="47" xr10:uidLastSave="{00000000-0000-0000-0000-000000000000}"/>
  <bookViews>
    <workbookView xWindow="12000" yWindow="228" windowWidth="11040" windowHeight="12060" firstSheet="3" activeTab="3" xr2:uid="{00000000-000D-0000-FFFF-FFFF00000000}"/>
  </bookViews>
  <sheets>
    <sheet name="__1.1" sheetId="1" r:id="rId1"/>
    <sheet name="1.1" sheetId="4" r:id="rId2"/>
    <sheet name="__1.2" sheetId="2" r:id="rId3"/>
    <sheet name="1.2" sheetId="5" r:id="rId4"/>
    <sheet name="__1.3" sheetId="3" r:id="rId5"/>
    <sheet name="1.3" sheetId="6" r:id="rId6"/>
    <sheet name="1.4" sheetId="7" r:id="rId7"/>
    <sheet name="1.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" i="5" l="1"/>
  <c r="U4" i="5"/>
  <c r="U3" i="5"/>
  <c r="V3" i="5" s="1"/>
  <c r="C40" i="6"/>
  <c r="D4" i="8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4" i="6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5" i="7"/>
  <c r="V57" i="8"/>
  <c r="V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56" i="8"/>
  <c r="V55" i="8"/>
  <c r="C48" i="6"/>
  <c r="C47" i="6"/>
  <c r="C42" i="6"/>
  <c r="C41" i="6"/>
  <c r="C45" i="6"/>
  <c r="V4" i="5"/>
  <c r="V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5" i="5"/>
  <c r="L8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4" i="5"/>
  <c r="L5" i="5"/>
  <c r="L6" i="5"/>
  <c r="L7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4" i="5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5" i="7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4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4" i="6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4" i="5"/>
  <c r="O101" i="8"/>
  <c r="Q101" i="8" s="1"/>
  <c r="N101" i="8"/>
  <c r="P101" i="8" s="1"/>
  <c r="O100" i="8"/>
  <c r="Q100" i="8" s="1"/>
  <c r="N100" i="8"/>
  <c r="P100" i="8" s="1"/>
  <c r="Q99" i="8"/>
  <c r="O99" i="8"/>
  <c r="N99" i="8"/>
  <c r="P99" i="8" s="1"/>
  <c r="O98" i="8"/>
  <c r="Q98" i="8" s="1"/>
  <c r="N98" i="8"/>
  <c r="P98" i="8" s="1"/>
  <c r="O97" i="8"/>
  <c r="Q97" i="8" s="1"/>
  <c r="N97" i="8"/>
  <c r="P97" i="8" s="1"/>
  <c r="O96" i="8"/>
  <c r="Q96" i="8" s="1"/>
  <c r="N96" i="8"/>
  <c r="P96" i="8" s="1"/>
  <c r="Q95" i="8"/>
  <c r="O95" i="8"/>
  <c r="N95" i="8"/>
  <c r="P95" i="8" s="1"/>
  <c r="Q94" i="8"/>
  <c r="O94" i="8"/>
  <c r="N94" i="8"/>
  <c r="P94" i="8" s="1"/>
  <c r="Q93" i="8"/>
  <c r="O93" i="8"/>
  <c r="N93" i="8"/>
  <c r="P93" i="8" s="1"/>
  <c r="Q92" i="8"/>
  <c r="O92" i="8"/>
  <c r="N92" i="8"/>
  <c r="P92" i="8" s="1"/>
  <c r="O91" i="8"/>
  <c r="Q91" i="8" s="1"/>
  <c r="N91" i="8"/>
  <c r="P91" i="8" s="1"/>
  <c r="O90" i="8"/>
  <c r="Q90" i="8" s="1"/>
  <c r="N90" i="8"/>
  <c r="P90" i="8" s="1"/>
  <c r="O89" i="8"/>
  <c r="Q89" i="8" s="1"/>
  <c r="N89" i="8"/>
  <c r="P89" i="8" s="1"/>
  <c r="Q88" i="8"/>
  <c r="O88" i="8"/>
  <c r="N88" i="8"/>
  <c r="P88" i="8" s="1"/>
  <c r="Q87" i="8"/>
  <c r="O87" i="8"/>
  <c r="N87" i="8"/>
  <c r="P87" i="8" s="1"/>
  <c r="Q86" i="8"/>
  <c r="O86" i="8"/>
  <c r="N86" i="8"/>
  <c r="P86" i="8" s="1"/>
  <c r="P85" i="8"/>
  <c r="O85" i="8"/>
  <c r="Q85" i="8" s="1"/>
  <c r="N85" i="8"/>
  <c r="O84" i="8"/>
  <c r="Q84" i="8" s="1"/>
  <c r="N84" i="8"/>
  <c r="P84" i="8" s="1"/>
  <c r="P83" i="8"/>
  <c r="O83" i="8"/>
  <c r="Q83" i="8" s="1"/>
  <c r="N83" i="8"/>
  <c r="O82" i="8"/>
  <c r="Q82" i="8" s="1"/>
  <c r="N82" i="8"/>
  <c r="P82" i="8" s="1"/>
  <c r="P81" i="8"/>
  <c r="O81" i="8"/>
  <c r="Q81" i="8" s="1"/>
  <c r="N81" i="8"/>
  <c r="O80" i="8"/>
  <c r="Q80" i="8" s="1"/>
  <c r="N80" i="8"/>
  <c r="P80" i="8" s="1"/>
  <c r="P79" i="8"/>
  <c r="O79" i="8"/>
  <c r="Q79" i="8" s="1"/>
  <c r="N79" i="8"/>
  <c r="O78" i="8"/>
  <c r="Q78" i="8" s="1"/>
  <c r="N78" i="8"/>
  <c r="P78" i="8" s="1"/>
  <c r="P77" i="8"/>
  <c r="O77" i="8"/>
  <c r="Q77" i="8" s="1"/>
  <c r="N77" i="8"/>
  <c r="O76" i="8"/>
  <c r="Q76" i="8" s="1"/>
  <c r="N76" i="8"/>
  <c r="P76" i="8" s="1"/>
  <c r="P75" i="8"/>
  <c r="O75" i="8"/>
  <c r="Q75" i="8" s="1"/>
  <c r="N75" i="8"/>
  <c r="O74" i="8"/>
  <c r="Q74" i="8" s="1"/>
  <c r="N74" i="8"/>
  <c r="P74" i="8" s="1"/>
  <c r="P73" i="8"/>
  <c r="O73" i="8"/>
  <c r="Q73" i="8" s="1"/>
  <c r="N73" i="8"/>
  <c r="O72" i="8"/>
  <c r="Q72" i="8" s="1"/>
  <c r="N72" i="8"/>
  <c r="P72" i="8" s="1"/>
  <c r="P71" i="8"/>
  <c r="O71" i="8"/>
  <c r="Q71" i="8" s="1"/>
  <c r="N71" i="8"/>
  <c r="Q70" i="8"/>
  <c r="O70" i="8"/>
  <c r="N70" i="8"/>
  <c r="P70" i="8" s="1"/>
  <c r="P69" i="8"/>
  <c r="O69" i="8"/>
  <c r="Q69" i="8" s="1"/>
  <c r="N69" i="8"/>
  <c r="Q68" i="8"/>
  <c r="O68" i="8"/>
  <c r="N68" i="8"/>
  <c r="P68" i="8" s="1"/>
  <c r="P67" i="8"/>
  <c r="O67" i="8"/>
  <c r="Q67" i="8" s="1"/>
  <c r="N67" i="8"/>
  <c r="Q66" i="8"/>
  <c r="O66" i="8"/>
  <c r="N66" i="8"/>
  <c r="P66" i="8" s="1"/>
  <c r="P65" i="8"/>
  <c r="O65" i="8"/>
  <c r="Q65" i="8" s="1"/>
  <c r="N65" i="8"/>
  <c r="Q64" i="8"/>
  <c r="O64" i="8"/>
  <c r="N64" i="8"/>
  <c r="P64" i="8" s="1"/>
  <c r="P63" i="8"/>
  <c r="O63" i="8"/>
  <c r="Q63" i="8" s="1"/>
  <c r="N63" i="8"/>
  <c r="Q62" i="8"/>
  <c r="O62" i="8"/>
  <c r="N62" i="8"/>
  <c r="P62" i="8" s="1"/>
  <c r="P61" i="8"/>
  <c r="O61" i="8"/>
  <c r="Q61" i="8" s="1"/>
  <c r="N61" i="8"/>
  <c r="Q60" i="8"/>
  <c r="O60" i="8"/>
  <c r="N60" i="8"/>
  <c r="P60" i="8" s="1"/>
  <c r="P59" i="8"/>
  <c r="O59" i="8"/>
  <c r="Q59" i="8" s="1"/>
  <c r="N59" i="8"/>
  <c r="Q58" i="8"/>
  <c r="O58" i="8"/>
  <c r="N58" i="8"/>
  <c r="P58" i="8" s="1"/>
  <c r="P57" i="8"/>
  <c r="O57" i="8"/>
  <c r="Q57" i="8" s="1"/>
  <c r="N57" i="8"/>
  <c r="Q56" i="8"/>
  <c r="O56" i="8"/>
  <c r="N56" i="8"/>
  <c r="P56" i="8" s="1"/>
  <c r="E5" i="8"/>
  <c r="G5" i="8" s="1"/>
  <c r="E6" i="8"/>
  <c r="G6" i="8" s="1"/>
  <c r="E7" i="8"/>
  <c r="G7" i="8" s="1"/>
  <c r="E8" i="8"/>
  <c r="G8" i="8" s="1"/>
  <c r="E9" i="8"/>
  <c r="G9" i="8" s="1"/>
  <c r="E10" i="8"/>
  <c r="G10" i="8" s="1"/>
  <c r="E11" i="8"/>
  <c r="G11" i="8" s="1"/>
  <c r="E12" i="8"/>
  <c r="G12" i="8" s="1"/>
  <c r="E13" i="8"/>
  <c r="G13" i="8" s="1"/>
  <c r="E14" i="8"/>
  <c r="G14" i="8" s="1"/>
  <c r="E15" i="8"/>
  <c r="G15" i="8" s="1"/>
  <c r="E16" i="8"/>
  <c r="G16" i="8" s="1"/>
  <c r="E17" i="8"/>
  <c r="G17" i="8" s="1"/>
  <c r="E18" i="8"/>
  <c r="G18" i="8" s="1"/>
  <c r="E19" i="8"/>
  <c r="G19" i="8" s="1"/>
  <c r="E20" i="8"/>
  <c r="G20" i="8" s="1"/>
  <c r="E21" i="8"/>
  <c r="G21" i="8" s="1"/>
  <c r="E22" i="8"/>
  <c r="G22" i="8" s="1"/>
  <c r="E23" i="8"/>
  <c r="G23" i="8" s="1"/>
  <c r="E24" i="8"/>
  <c r="G24" i="8" s="1"/>
  <c r="E25" i="8"/>
  <c r="G25" i="8" s="1"/>
  <c r="E26" i="8"/>
  <c r="G26" i="8" s="1"/>
  <c r="E27" i="8"/>
  <c r="G27" i="8" s="1"/>
  <c r="E28" i="8"/>
  <c r="G28" i="8" s="1"/>
  <c r="E29" i="8"/>
  <c r="G29" i="8" s="1"/>
  <c r="E30" i="8"/>
  <c r="G30" i="8" s="1"/>
  <c r="E31" i="8"/>
  <c r="G31" i="8" s="1"/>
  <c r="E32" i="8"/>
  <c r="G32" i="8" s="1"/>
  <c r="E33" i="8"/>
  <c r="G33" i="8" s="1"/>
  <c r="E34" i="8"/>
  <c r="G34" i="8" s="1"/>
  <c r="E35" i="8"/>
  <c r="G35" i="8" s="1"/>
  <c r="E36" i="8"/>
  <c r="G36" i="8" s="1"/>
  <c r="E37" i="8"/>
  <c r="G37" i="8" s="1"/>
  <c r="E38" i="8"/>
  <c r="G38" i="8" s="1"/>
  <c r="E39" i="8"/>
  <c r="G39" i="8" s="1"/>
  <c r="E40" i="8"/>
  <c r="G40" i="8" s="1"/>
  <c r="E41" i="8"/>
  <c r="G41" i="8" s="1"/>
  <c r="E42" i="8"/>
  <c r="G42" i="8" s="1"/>
  <c r="E43" i="8"/>
  <c r="G43" i="8" s="1"/>
  <c r="E44" i="8"/>
  <c r="G44" i="8" s="1"/>
  <c r="E45" i="8"/>
  <c r="G45" i="8" s="1"/>
  <c r="E46" i="8"/>
  <c r="G46" i="8" s="1"/>
  <c r="E47" i="8"/>
  <c r="G47" i="8" s="1"/>
  <c r="E48" i="8"/>
  <c r="G48" i="8" s="1"/>
  <c r="E49" i="8"/>
  <c r="G49" i="8" s="1"/>
  <c r="E50" i="8"/>
  <c r="G50" i="8" s="1"/>
  <c r="E51" i="8"/>
  <c r="G51" i="8" s="1"/>
  <c r="E52" i="8"/>
  <c r="G52" i="8" s="1"/>
  <c r="E53" i="8"/>
  <c r="G53" i="8" s="1"/>
  <c r="E54" i="8"/>
  <c r="G54" i="8" s="1"/>
  <c r="E55" i="8"/>
  <c r="G55" i="8" s="1"/>
  <c r="E56" i="8"/>
  <c r="G56" i="8" s="1"/>
  <c r="E57" i="8"/>
  <c r="G57" i="8" s="1"/>
  <c r="E58" i="8"/>
  <c r="G58" i="8" s="1"/>
  <c r="E59" i="8"/>
  <c r="G59" i="8" s="1"/>
  <c r="E60" i="8"/>
  <c r="G60" i="8" s="1"/>
  <c r="E61" i="8"/>
  <c r="G61" i="8" s="1"/>
  <c r="E62" i="8"/>
  <c r="G62" i="8" s="1"/>
  <c r="E63" i="8"/>
  <c r="G63" i="8" s="1"/>
  <c r="E64" i="8"/>
  <c r="G64" i="8" s="1"/>
  <c r="E65" i="8"/>
  <c r="G65" i="8" s="1"/>
  <c r="E66" i="8"/>
  <c r="G66" i="8" s="1"/>
  <c r="E67" i="8"/>
  <c r="G67" i="8" s="1"/>
  <c r="E68" i="8"/>
  <c r="G68" i="8" s="1"/>
  <c r="E69" i="8"/>
  <c r="G69" i="8" s="1"/>
  <c r="E70" i="8"/>
  <c r="G70" i="8" s="1"/>
  <c r="E71" i="8"/>
  <c r="G71" i="8" s="1"/>
  <c r="E72" i="8"/>
  <c r="G72" i="8" s="1"/>
  <c r="E73" i="8"/>
  <c r="G73" i="8" s="1"/>
  <c r="E74" i="8"/>
  <c r="G74" i="8" s="1"/>
  <c r="E75" i="8"/>
  <c r="G75" i="8" s="1"/>
  <c r="E76" i="8"/>
  <c r="G76" i="8" s="1"/>
  <c r="E77" i="8"/>
  <c r="G77" i="8" s="1"/>
  <c r="E78" i="8"/>
  <c r="G78" i="8" s="1"/>
  <c r="E79" i="8"/>
  <c r="G79" i="8" s="1"/>
  <c r="E80" i="8"/>
  <c r="G80" i="8" s="1"/>
  <c r="E81" i="8"/>
  <c r="G81" i="8" s="1"/>
  <c r="E82" i="8"/>
  <c r="G82" i="8" s="1"/>
  <c r="E83" i="8"/>
  <c r="G83" i="8" s="1"/>
  <c r="E84" i="8"/>
  <c r="G84" i="8" s="1"/>
  <c r="E85" i="8"/>
  <c r="G85" i="8" s="1"/>
  <c r="E86" i="8"/>
  <c r="G86" i="8" s="1"/>
  <c r="E87" i="8"/>
  <c r="G87" i="8" s="1"/>
  <c r="E88" i="8"/>
  <c r="G88" i="8" s="1"/>
  <c r="E89" i="8"/>
  <c r="G89" i="8" s="1"/>
  <c r="E90" i="8"/>
  <c r="G90" i="8" s="1"/>
  <c r="E91" i="8"/>
  <c r="G91" i="8" s="1"/>
  <c r="E92" i="8"/>
  <c r="G92" i="8" s="1"/>
  <c r="E93" i="8"/>
  <c r="G93" i="8" s="1"/>
  <c r="E94" i="8"/>
  <c r="G94" i="8" s="1"/>
  <c r="E95" i="8"/>
  <c r="G95" i="8" s="1"/>
  <c r="E96" i="8"/>
  <c r="G96" i="8" s="1"/>
  <c r="E97" i="8"/>
  <c r="G97" i="8" s="1"/>
  <c r="E98" i="8"/>
  <c r="G98" i="8" s="1"/>
  <c r="E99" i="8"/>
  <c r="G99" i="8" s="1"/>
  <c r="E100" i="8"/>
  <c r="G100" i="8" s="1"/>
  <c r="E101" i="8"/>
  <c r="G101" i="8" s="1"/>
  <c r="E102" i="8"/>
  <c r="G102" i="8" s="1"/>
  <c r="E103" i="8"/>
  <c r="G103" i="8" s="1"/>
  <c r="E104" i="8"/>
  <c r="G104" i="8" s="1"/>
  <c r="E105" i="8"/>
  <c r="G105" i="8" s="1"/>
  <c r="E106" i="8"/>
  <c r="G106" i="8" s="1"/>
  <c r="E107" i="8"/>
  <c r="G107" i="8" s="1"/>
  <c r="E108" i="8"/>
  <c r="G108" i="8" s="1"/>
  <c r="E109" i="8"/>
  <c r="G109" i="8" s="1"/>
  <c r="E110" i="8"/>
  <c r="G110" i="8" s="1"/>
  <c r="E111" i="8"/>
  <c r="G111" i="8" s="1"/>
  <c r="E112" i="8"/>
  <c r="G112" i="8" s="1"/>
  <c r="E113" i="8"/>
  <c r="G113" i="8" s="1"/>
  <c r="E114" i="8"/>
  <c r="G114" i="8" s="1"/>
  <c r="E115" i="8"/>
  <c r="G115" i="8" s="1"/>
  <c r="E116" i="8"/>
  <c r="G116" i="8" s="1"/>
  <c r="E117" i="8"/>
  <c r="G117" i="8" s="1"/>
  <c r="E118" i="8"/>
  <c r="G118" i="8" s="1"/>
  <c r="E119" i="8"/>
  <c r="G119" i="8" s="1"/>
  <c r="E120" i="8"/>
  <c r="G120" i="8" s="1"/>
  <c r="E121" i="8"/>
  <c r="G121" i="8" s="1"/>
  <c r="E122" i="8"/>
  <c r="G122" i="8" s="1"/>
  <c r="E123" i="8"/>
  <c r="G123" i="8" s="1"/>
  <c r="E124" i="8"/>
  <c r="G124" i="8" s="1"/>
  <c r="E125" i="8"/>
  <c r="G125" i="8" s="1"/>
  <c r="E126" i="8"/>
  <c r="G126" i="8" s="1"/>
  <c r="E127" i="8"/>
  <c r="G127" i="8" s="1"/>
  <c r="E128" i="8"/>
  <c r="G128" i="8" s="1"/>
  <c r="E129" i="8"/>
  <c r="G129" i="8" s="1"/>
  <c r="E130" i="8"/>
  <c r="G130" i="8" s="1"/>
  <c r="E131" i="8"/>
  <c r="G131" i="8" s="1"/>
  <c r="E132" i="8"/>
  <c r="G132" i="8" s="1"/>
  <c r="E133" i="8"/>
  <c r="G133" i="8" s="1"/>
  <c r="E134" i="8"/>
  <c r="G134" i="8" s="1"/>
  <c r="E135" i="8"/>
  <c r="G135" i="8" s="1"/>
  <c r="E136" i="8"/>
  <c r="G136" i="8" s="1"/>
  <c r="E137" i="8"/>
  <c r="G137" i="8" s="1"/>
  <c r="E138" i="8"/>
  <c r="G138" i="8" s="1"/>
  <c r="E139" i="8"/>
  <c r="G139" i="8" s="1"/>
  <c r="E140" i="8"/>
  <c r="G140" i="8" s="1"/>
  <c r="E141" i="8"/>
  <c r="G141" i="8" s="1"/>
  <c r="E142" i="8"/>
  <c r="G142" i="8" s="1"/>
  <c r="E143" i="8"/>
  <c r="G143" i="8" s="1"/>
  <c r="E144" i="8"/>
  <c r="G144" i="8" s="1"/>
  <c r="E145" i="8"/>
  <c r="G145" i="8" s="1"/>
  <c r="E146" i="8"/>
  <c r="G146" i="8" s="1"/>
  <c r="E147" i="8"/>
  <c r="G147" i="8" s="1"/>
  <c r="E148" i="8"/>
  <c r="G148" i="8" s="1"/>
  <c r="E149" i="8"/>
  <c r="G149" i="8" s="1"/>
  <c r="E150" i="8"/>
  <c r="G150" i="8" s="1"/>
  <c r="E151" i="8"/>
  <c r="G151" i="8" s="1"/>
  <c r="E152" i="8"/>
  <c r="G152" i="8" s="1"/>
  <c r="E153" i="8"/>
  <c r="G153" i="8" s="1"/>
  <c r="E154" i="8"/>
  <c r="G154" i="8" s="1"/>
  <c r="E155" i="8"/>
  <c r="G155" i="8" s="1"/>
  <c r="E156" i="8"/>
  <c r="G156" i="8" s="1"/>
  <c r="E157" i="8"/>
  <c r="G157" i="8" s="1"/>
  <c r="E158" i="8"/>
  <c r="G158" i="8" s="1"/>
  <c r="E159" i="8"/>
  <c r="G159" i="8" s="1"/>
  <c r="E160" i="8"/>
  <c r="G160" i="8" s="1"/>
  <c r="E161" i="8"/>
  <c r="G161" i="8" s="1"/>
  <c r="E162" i="8"/>
  <c r="G162" i="8" s="1"/>
  <c r="E163" i="8"/>
  <c r="G163" i="8" s="1"/>
  <c r="E164" i="8"/>
  <c r="G164" i="8" s="1"/>
  <c r="E165" i="8"/>
  <c r="G165" i="8" s="1"/>
  <c r="E166" i="8"/>
  <c r="G166" i="8" s="1"/>
  <c r="E167" i="8"/>
  <c r="G167" i="8" s="1"/>
  <c r="E168" i="8"/>
  <c r="G168" i="8" s="1"/>
  <c r="E169" i="8"/>
  <c r="G169" i="8" s="1"/>
  <c r="E170" i="8"/>
  <c r="G170" i="8" s="1"/>
  <c r="E171" i="8"/>
  <c r="G171" i="8" s="1"/>
  <c r="E172" i="8"/>
  <c r="G172" i="8" s="1"/>
  <c r="E173" i="8"/>
  <c r="G173" i="8" s="1"/>
  <c r="E174" i="8"/>
  <c r="G174" i="8" s="1"/>
  <c r="E175" i="8"/>
  <c r="G175" i="8" s="1"/>
  <c r="E176" i="8"/>
  <c r="G176" i="8" s="1"/>
  <c r="E177" i="8"/>
  <c r="G177" i="8" s="1"/>
  <c r="E178" i="8"/>
  <c r="G178" i="8" s="1"/>
  <c r="E179" i="8"/>
  <c r="G179" i="8" s="1"/>
  <c r="E180" i="8"/>
  <c r="G180" i="8" s="1"/>
  <c r="E181" i="8"/>
  <c r="G181" i="8" s="1"/>
  <c r="E182" i="8"/>
  <c r="G182" i="8" s="1"/>
  <c r="E183" i="8"/>
  <c r="G183" i="8" s="1"/>
  <c r="E184" i="8"/>
  <c r="G184" i="8" s="1"/>
  <c r="E185" i="8"/>
  <c r="G185" i="8" s="1"/>
  <c r="E186" i="8"/>
  <c r="G186" i="8" s="1"/>
  <c r="E187" i="8"/>
  <c r="G187" i="8" s="1"/>
  <c r="E188" i="8"/>
  <c r="G188" i="8" s="1"/>
  <c r="E189" i="8"/>
  <c r="G189" i="8" s="1"/>
  <c r="E190" i="8"/>
  <c r="G190" i="8" s="1"/>
  <c r="E191" i="8"/>
  <c r="G191" i="8" s="1"/>
  <c r="E192" i="8"/>
  <c r="G192" i="8" s="1"/>
  <c r="E193" i="8"/>
  <c r="G193" i="8" s="1"/>
  <c r="E194" i="8"/>
  <c r="G194" i="8" s="1"/>
  <c r="E195" i="8"/>
  <c r="G195" i="8" s="1"/>
  <c r="E196" i="8"/>
  <c r="G196" i="8" s="1"/>
  <c r="E197" i="8"/>
  <c r="G197" i="8" s="1"/>
  <c r="E198" i="8"/>
  <c r="G198" i="8" s="1"/>
  <c r="E199" i="8"/>
  <c r="G199" i="8" s="1"/>
  <c r="E200" i="8"/>
  <c r="G200" i="8" s="1"/>
  <c r="E201" i="8"/>
  <c r="G201" i="8" s="1"/>
  <c r="E202" i="8"/>
  <c r="G202" i="8" s="1"/>
  <c r="E203" i="8"/>
  <c r="G203" i="8" s="1"/>
  <c r="E204" i="8"/>
  <c r="G204" i="8" s="1"/>
  <c r="E205" i="8"/>
  <c r="G205" i="8" s="1"/>
  <c r="E206" i="8"/>
  <c r="G206" i="8" s="1"/>
  <c r="E207" i="8"/>
  <c r="G207" i="8" s="1"/>
  <c r="E208" i="8"/>
  <c r="G208" i="8" s="1"/>
  <c r="E209" i="8"/>
  <c r="G209" i="8" s="1"/>
  <c r="E210" i="8"/>
  <c r="G210" i="8" s="1"/>
  <c r="E211" i="8"/>
  <c r="G211" i="8" s="1"/>
  <c r="E212" i="8"/>
  <c r="G212" i="8" s="1"/>
  <c r="E213" i="8"/>
  <c r="G213" i="8" s="1"/>
  <c r="E214" i="8"/>
  <c r="G214" i="8" s="1"/>
  <c r="E215" i="8"/>
  <c r="G215" i="8" s="1"/>
  <c r="E216" i="8"/>
  <c r="G216" i="8" s="1"/>
  <c r="E217" i="8"/>
  <c r="G217" i="8" s="1"/>
  <c r="E218" i="8"/>
  <c r="G218" i="8" s="1"/>
  <c r="E219" i="8"/>
  <c r="G219" i="8" s="1"/>
  <c r="E220" i="8"/>
  <c r="G220" i="8" s="1"/>
  <c r="E221" i="8"/>
  <c r="G221" i="8" s="1"/>
  <c r="E222" i="8"/>
  <c r="G222" i="8" s="1"/>
  <c r="E223" i="8"/>
  <c r="G223" i="8" s="1"/>
  <c r="E224" i="8"/>
  <c r="G224" i="8" s="1"/>
  <c r="E225" i="8"/>
  <c r="G225" i="8" s="1"/>
  <c r="E226" i="8"/>
  <c r="G226" i="8" s="1"/>
  <c r="E227" i="8"/>
  <c r="G227" i="8" s="1"/>
  <c r="E228" i="8"/>
  <c r="G228" i="8" s="1"/>
  <c r="E229" i="8"/>
  <c r="G229" i="8" s="1"/>
  <c r="E230" i="8"/>
  <c r="G230" i="8" s="1"/>
  <c r="E4" i="8"/>
  <c r="G4" i="8" s="1"/>
  <c r="D5" i="8"/>
  <c r="F5" i="8" s="1"/>
  <c r="D6" i="8"/>
  <c r="F6" i="8" s="1"/>
  <c r="D7" i="8"/>
  <c r="F7" i="8" s="1"/>
  <c r="D8" i="8"/>
  <c r="F8" i="8" s="1"/>
  <c r="D9" i="8"/>
  <c r="F9" i="8" s="1"/>
  <c r="D10" i="8"/>
  <c r="F10" i="8" s="1"/>
  <c r="D11" i="8"/>
  <c r="F11" i="8" s="1"/>
  <c r="D12" i="8"/>
  <c r="F12" i="8" s="1"/>
  <c r="D13" i="8"/>
  <c r="F13" i="8" s="1"/>
  <c r="D14" i="8"/>
  <c r="F14" i="8" s="1"/>
  <c r="D15" i="8"/>
  <c r="F15" i="8" s="1"/>
  <c r="D16" i="8"/>
  <c r="F16" i="8" s="1"/>
  <c r="D17" i="8"/>
  <c r="F17" i="8" s="1"/>
  <c r="D18" i="8"/>
  <c r="F18" i="8" s="1"/>
  <c r="D19" i="8"/>
  <c r="F19" i="8" s="1"/>
  <c r="D20" i="8"/>
  <c r="F20" i="8" s="1"/>
  <c r="D21" i="8"/>
  <c r="F21" i="8" s="1"/>
  <c r="D22" i="8"/>
  <c r="F22" i="8" s="1"/>
  <c r="D23" i="8"/>
  <c r="F23" i="8" s="1"/>
  <c r="D24" i="8"/>
  <c r="F24" i="8" s="1"/>
  <c r="D25" i="8"/>
  <c r="F25" i="8" s="1"/>
  <c r="D26" i="8"/>
  <c r="F26" i="8" s="1"/>
  <c r="D27" i="8"/>
  <c r="F27" i="8" s="1"/>
  <c r="D28" i="8"/>
  <c r="F28" i="8" s="1"/>
  <c r="D29" i="8"/>
  <c r="F29" i="8" s="1"/>
  <c r="D30" i="8"/>
  <c r="F30" i="8" s="1"/>
  <c r="D31" i="8"/>
  <c r="F31" i="8" s="1"/>
  <c r="D32" i="8"/>
  <c r="F32" i="8" s="1"/>
  <c r="D33" i="8"/>
  <c r="F33" i="8" s="1"/>
  <c r="D34" i="8"/>
  <c r="F34" i="8" s="1"/>
  <c r="D35" i="8"/>
  <c r="F35" i="8" s="1"/>
  <c r="D36" i="8"/>
  <c r="F36" i="8" s="1"/>
  <c r="D37" i="8"/>
  <c r="F37" i="8" s="1"/>
  <c r="D38" i="8"/>
  <c r="F38" i="8" s="1"/>
  <c r="D39" i="8"/>
  <c r="F39" i="8" s="1"/>
  <c r="D40" i="8"/>
  <c r="F40" i="8" s="1"/>
  <c r="D41" i="8"/>
  <c r="F41" i="8" s="1"/>
  <c r="D42" i="8"/>
  <c r="F42" i="8" s="1"/>
  <c r="D43" i="8"/>
  <c r="F43" i="8" s="1"/>
  <c r="D44" i="8"/>
  <c r="F44" i="8" s="1"/>
  <c r="D45" i="8"/>
  <c r="F45" i="8" s="1"/>
  <c r="D46" i="8"/>
  <c r="F46" i="8" s="1"/>
  <c r="D47" i="8"/>
  <c r="F47" i="8" s="1"/>
  <c r="D48" i="8"/>
  <c r="F48" i="8" s="1"/>
  <c r="D49" i="8"/>
  <c r="F49" i="8" s="1"/>
  <c r="D50" i="8"/>
  <c r="F50" i="8" s="1"/>
  <c r="D51" i="8"/>
  <c r="F51" i="8" s="1"/>
  <c r="D52" i="8"/>
  <c r="F52" i="8" s="1"/>
  <c r="D53" i="8"/>
  <c r="F53" i="8" s="1"/>
  <c r="D54" i="8"/>
  <c r="F54" i="8" s="1"/>
  <c r="D55" i="8"/>
  <c r="F55" i="8" s="1"/>
  <c r="D56" i="8"/>
  <c r="F56" i="8" s="1"/>
  <c r="D57" i="8"/>
  <c r="F57" i="8" s="1"/>
  <c r="D58" i="8"/>
  <c r="F58" i="8" s="1"/>
  <c r="D59" i="8"/>
  <c r="F59" i="8" s="1"/>
  <c r="D60" i="8"/>
  <c r="F60" i="8" s="1"/>
  <c r="D61" i="8"/>
  <c r="F61" i="8" s="1"/>
  <c r="D62" i="8"/>
  <c r="F62" i="8" s="1"/>
  <c r="D63" i="8"/>
  <c r="F63" i="8" s="1"/>
  <c r="D64" i="8"/>
  <c r="F64" i="8" s="1"/>
  <c r="D65" i="8"/>
  <c r="F65" i="8" s="1"/>
  <c r="D66" i="8"/>
  <c r="F66" i="8" s="1"/>
  <c r="D67" i="8"/>
  <c r="F67" i="8" s="1"/>
  <c r="D68" i="8"/>
  <c r="F68" i="8" s="1"/>
  <c r="D69" i="8"/>
  <c r="F69" i="8" s="1"/>
  <c r="D70" i="8"/>
  <c r="F70" i="8" s="1"/>
  <c r="D71" i="8"/>
  <c r="F71" i="8" s="1"/>
  <c r="D72" i="8"/>
  <c r="F72" i="8" s="1"/>
  <c r="D73" i="8"/>
  <c r="F73" i="8" s="1"/>
  <c r="D74" i="8"/>
  <c r="F74" i="8" s="1"/>
  <c r="D75" i="8"/>
  <c r="F75" i="8" s="1"/>
  <c r="D76" i="8"/>
  <c r="F76" i="8" s="1"/>
  <c r="D77" i="8"/>
  <c r="F77" i="8" s="1"/>
  <c r="D78" i="8"/>
  <c r="F78" i="8" s="1"/>
  <c r="D79" i="8"/>
  <c r="F79" i="8" s="1"/>
  <c r="D80" i="8"/>
  <c r="F80" i="8" s="1"/>
  <c r="D81" i="8"/>
  <c r="F81" i="8" s="1"/>
  <c r="D82" i="8"/>
  <c r="F82" i="8" s="1"/>
  <c r="D83" i="8"/>
  <c r="F83" i="8" s="1"/>
  <c r="D84" i="8"/>
  <c r="F84" i="8" s="1"/>
  <c r="D85" i="8"/>
  <c r="F85" i="8" s="1"/>
  <c r="D86" i="8"/>
  <c r="F86" i="8" s="1"/>
  <c r="D87" i="8"/>
  <c r="F87" i="8" s="1"/>
  <c r="D88" i="8"/>
  <c r="F88" i="8" s="1"/>
  <c r="D89" i="8"/>
  <c r="F89" i="8" s="1"/>
  <c r="D90" i="8"/>
  <c r="F90" i="8" s="1"/>
  <c r="D91" i="8"/>
  <c r="F91" i="8" s="1"/>
  <c r="D92" i="8"/>
  <c r="F92" i="8" s="1"/>
  <c r="D93" i="8"/>
  <c r="F93" i="8" s="1"/>
  <c r="D94" i="8"/>
  <c r="F94" i="8" s="1"/>
  <c r="D95" i="8"/>
  <c r="F95" i="8" s="1"/>
  <c r="D96" i="8"/>
  <c r="F96" i="8" s="1"/>
  <c r="D97" i="8"/>
  <c r="F97" i="8" s="1"/>
  <c r="D98" i="8"/>
  <c r="F98" i="8" s="1"/>
  <c r="D99" i="8"/>
  <c r="F99" i="8" s="1"/>
  <c r="D100" i="8"/>
  <c r="F100" i="8" s="1"/>
  <c r="D101" i="8"/>
  <c r="F101" i="8" s="1"/>
  <c r="D102" i="8"/>
  <c r="F102" i="8" s="1"/>
  <c r="D103" i="8"/>
  <c r="F103" i="8" s="1"/>
  <c r="D104" i="8"/>
  <c r="F104" i="8" s="1"/>
  <c r="D105" i="8"/>
  <c r="F105" i="8" s="1"/>
  <c r="D106" i="8"/>
  <c r="F106" i="8" s="1"/>
  <c r="D107" i="8"/>
  <c r="F107" i="8" s="1"/>
  <c r="D108" i="8"/>
  <c r="F108" i="8" s="1"/>
  <c r="D109" i="8"/>
  <c r="F109" i="8" s="1"/>
  <c r="D110" i="8"/>
  <c r="F110" i="8" s="1"/>
  <c r="D111" i="8"/>
  <c r="F111" i="8" s="1"/>
  <c r="D112" i="8"/>
  <c r="F112" i="8" s="1"/>
  <c r="D113" i="8"/>
  <c r="F113" i="8" s="1"/>
  <c r="D114" i="8"/>
  <c r="F114" i="8" s="1"/>
  <c r="D115" i="8"/>
  <c r="F115" i="8" s="1"/>
  <c r="D116" i="8"/>
  <c r="F116" i="8" s="1"/>
  <c r="D117" i="8"/>
  <c r="F117" i="8" s="1"/>
  <c r="D118" i="8"/>
  <c r="F118" i="8" s="1"/>
  <c r="D119" i="8"/>
  <c r="F119" i="8" s="1"/>
  <c r="D120" i="8"/>
  <c r="F120" i="8" s="1"/>
  <c r="D121" i="8"/>
  <c r="F121" i="8" s="1"/>
  <c r="D122" i="8"/>
  <c r="F122" i="8" s="1"/>
  <c r="D123" i="8"/>
  <c r="F123" i="8" s="1"/>
  <c r="D124" i="8"/>
  <c r="F124" i="8" s="1"/>
  <c r="D125" i="8"/>
  <c r="F125" i="8" s="1"/>
  <c r="D126" i="8"/>
  <c r="F126" i="8" s="1"/>
  <c r="D127" i="8"/>
  <c r="F127" i="8" s="1"/>
  <c r="D128" i="8"/>
  <c r="F128" i="8" s="1"/>
  <c r="D129" i="8"/>
  <c r="F129" i="8" s="1"/>
  <c r="D130" i="8"/>
  <c r="F130" i="8" s="1"/>
  <c r="D131" i="8"/>
  <c r="F131" i="8" s="1"/>
  <c r="D132" i="8"/>
  <c r="F132" i="8" s="1"/>
  <c r="D133" i="8"/>
  <c r="F133" i="8" s="1"/>
  <c r="D134" i="8"/>
  <c r="F134" i="8" s="1"/>
  <c r="D135" i="8"/>
  <c r="F135" i="8" s="1"/>
  <c r="D136" i="8"/>
  <c r="F136" i="8" s="1"/>
  <c r="D137" i="8"/>
  <c r="F137" i="8" s="1"/>
  <c r="D138" i="8"/>
  <c r="F138" i="8" s="1"/>
  <c r="D139" i="8"/>
  <c r="F139" i="8" s="1"/>
  <c r="D140" i="8"/>
  <c r="F140" i="8" s="1"/>
  <c r="D141" i="8"/>
  <c r="F141" i="8" s="1"/>
  <c r="D142" i="8"/>
  <c r="F142" i="8" s="1"/>
  <c r="D143" i="8"/>
  <c r="F143" i="8" s="1"/>
  <c r="D144" i="8"/>
  <c r="F144" i="8" s="1"/>
  <c r="D145" i="8"/>
  <c r="F145" i="8" s="1"/>
  <c r="D146" i="8"/>
  <c r="F146" i="8" s="1"/>
  <c r="D147" i="8"/>
  <c r="F147" i="8" s="1"/>
  <c r="D148" i="8"/>
  <c r="F148" i="8" s="1"/>
  <c r="D149" i="8"/>
  <c r="F149" i="8" s="1"/>
  <c r="D150" i="8"/>
  <c r="F150" i="8" s="1"/>
  <c r="D151" i="8"/>
  <c r="F151" i="8" s="1"/>
  <c r="D152" i="8"/>
  <c r="F152" i="8" s="1"/>
  <c r="D153" i="8"/>
  <c r="F153" i="8" s="1"/>
  <c r="D154" i="8"/>
  <c r="F154" i="8" s="1"/>
  <c r="D155" i="8"/>
  <c r="F155" i="8" s="1"/>
  <c r="D156" i="8"/>
  <c r="F156" i="8" s="1"/>
  <c r="D157" i="8"/>
  <c r="F157" i="8" s="1"/>
  <c r="D158" i="8"/>
  <c r="F158" i="8" s="1"/>
  <c r="D159" i="8"/>
  <c r="F159" i="8" s="1"/>
  <c r="D160" i="8"/>
  <c r="F160" i="8" s="1"/>
  <c r="D161" i="8"/>
  <c r="F161" i="8" s="1"/>
  <c r="D162" i="8"/>
  <c r="F162" i="8" s="1"/>
  <c r="D163" i="8"/>
  <c r="F163" i="8" s="1"/>
  <c r="D164" i="8"/>
  <c r="F164" i="8" s="1"/>
  <c r="D165" i="8"/>
  <c r="F165" i="8" s="1"/>
  <c r="D166" i="8"/>
  <c r="F166" i="8" s="1"/>
  <c r="D167" i="8"/>
  <c r="F167" i="8" s="1"/>
  <c r="D168" i="8"/>
  <c r="F168" i="8" s="1"/>
  <c r="D169" i="8"/>
  <c r="F169" i="8" s="1"/>
  <c r="D170" i="8"/>
  <c r="F170" i="8" s="1"/>
  <c r="D171" i="8"/>
  <c r="F171" i="8" s="1"/>
  <c r="D172" i="8"/>
  <c r="F172" i="8" s="1"/>
  <c r="D173" i="8"/>
  <c r="F173" i="8" s="1"/>
  <c r="D174" i="8"/>
  <c r="F174" i="8" s="1"/>
  <c r="D175" i="8"/>
  <c r="F175" i="8" s="1"/>
  <c r="D176" i="8"/>
  <c r="F176" i="8" s="1"/>
  <c r="D177" i="8"/>
  <c r="F177" i="8" s="1"/>
  <c r="D178" i="8"/>
  <c r="F178" i="8" s="1"/>
  <c r="D179" i="8"/>
  <c r="F179" i="8" s="1"/>
  <c r="D180" i="8"/>
  <c r="F180" i="8" s="1"/>
  <c r="D181" i="8"/>
  <c r="F181" i="8" s="1"/>
  <c r="D182" i="8"/>
  <c r="F182" i="8" s="1"/>
  <c r="D183" i="8"/>
  <c r="F183" i="8" s="1"/>
  <c r="D184" i="8"/>
  <c r="F184" i="8" s="1"/>
  <c r="D185" i="8"/>
  <c r="F185" i="8" s="1"/>
  <c r="D186" i="8"/>
  <c r="F186" i="8" s="1"/>
  <c r="D187" i="8"/>
  <c r="F187" i="8" s="1"/>
  <c r="D188" i="8"/>
  <c r="F188" i="8" s="1"/>
  <c r="D189" i="8"/>
  <c r="F189" i="8" s="1"/>
  <c r="D190" i="8"/>
  <c r="F190" i="8" s="1"/>
  <c r="D191" i="8"/>
  <c r="F191" i="8" s="1"/>
  <c r="D192" i="8"/>
  <c r="F192" i="8" s="1"/>
  <c r="D193" i="8"/>
  <c r="F193" i="8" s="1"/>
  <c r="D194" i="8"/>
  <c r="F194" i="8" s="1"/>
  <c r="D195" i="8"/>
  <c r="F195" i="8" s="1"/>
  <c r="D196" i="8"/>
  <c r="F196" i="8" s="1"/>
  <c r="D197" i="8"/>
  <c r="F197" i="8" s="1"/>
  <c r="D198" i="8"/>
  <c r="F198" i="8" s="1"/>
  <c r="D199" i="8"/>
  <c r="F199" i="8" s="1"/>
  <c r="D200" i="8"/>
  <c r="F200" i="8" s="1"/>
  <c r="D201" i="8"/>
  <c r="F201" i="8" s="1"/>
  <c r="D202" i="8"/>
  <c r="F202" i="8" s="1"/>
  <c r="D203" i="8"/>
  <c r="F203" i="8" s="1"/>
  <c r="D204" i="8"/>
  <c r="F204" i="8" s="1"/>
  <c r="D205" i="8"/>
  <c r="F205" i="8" s="1"/>
  <c r="D206" i="8"/>
  <c r="F206" i="8" s="1"/>
  <c r="D207" i="8"/>
  <c r="F207" i="8" s="1"/>
  <c r="D208" i="8"/>
  <c r="F208" i="8" s="1"/>
  <c r="D209" i="8"/>
  <c r="F209" i="8" s="1"/>
  <c r="D210" i="8"/>
  <c r="F210" i="8" s="1"/>
  <c r="D211" i="8"/>
  <c r="F211" i="8" s="1"/>
  <c r="D212" i="8"/>
  <c r="F212" i="8" s="1"/>
  <c r="D213" i="8"/>
  <c r="F213" i="8" s="1"/>
  <c r="D214" i="8"/>
  <c r="F214" i="8" s="1"/>
  <c r="D215" i="8"/>
  <c r="F215" i="8" s="1"/>
  <c r="D216" i="8"/>
  <c r="F216" i="8" s="1"/>
  <c r="D217" i="8"/>
  <c r="F217" i="8" s="1"/>
  <c r="D218" i="8"/>
  <c r="F218" i="8" s="1"/>
  <c r="D219" i="8"/>
  <c r="F219" i="8" s="1"/>
  <c r="D220" i="8"/>
  <c r="F220" i="8" s="1"/>
  <c r="D221" i="8"/>
  <c r="F221" i="8" s="1"/>
  <c r="D222" i="8"/>
  <c r="F222" i="8" s="1"/>
  <c r="D223" i="8"/>
  <c r="F223" i="8" s="1"/>
  <c r="D224" i="8"/>
  <c r="F224" i="8" s="1"/>
  <c r="D225" i="8"/>
  <c r="F225" i="8" s="1"/>
  <c r="D226" i="8"/>
  <c r="F226" i="8" s="1"/>
  <c r="D227" i="8"/>
  <c r="F227" i="8" s="1"/>
  <c r="D228" i="8"/>
  <c r="F228" i="8" s="1"/>
  <c r="D229" i="8"/>
  <c r="F229" i="8" s="1"/>
  <c r="D230" i="8"/>
  <c r="F230" i="8" s="1"/>
  <c r="F4" i="8"/>
  <c r="V8" i="5" l="1"/>
  <c r="V7" i="5"/>
  <c r="C44" i="6"/>
  <c r="F9" i="2"/>
  <c r="F10" i="2"/>
  <c r="F11" i="2"/>
  <c r="F17" i="2"/>
  <c r="F18" i="2"/>
  <c r="F19" i="2"/>
  <c r="F25" i="2"/>
  <c r="F26" i="2"/>
  <c r="F27" i="2"/>
  <c r="E4" i="2"/>
  <c r="F4" i="2" s="1"/>
  <c r="E5" i="2"/>
  <c r="F5" i="2" s="1"/>
  <c r="E6" i="2"/>
  <c r="F6" i="2" s="1"/>
  <c r="E7" i="2"/>
  <c r="F7" i="2" s="1"/>
  <c r="E8" i="2"/>
  <c r="F8" i="2" s="1"/>
  <c r="E9" i="2"/>
  <c r="E10" i="2"/>
  <c r="E11" i="2"/>
  <c r="E12" i="2"/>
  <c r="F12" i="2" s="1"/>
  <c r="E13" i="2"/>
  <c r="F13" i="2" s="1"/>
  <c r="E14" i="2"/>
  <c r="F14" i="2" s="1"/>
  <c r="E15" i="2"/>
  <c r="F15" i="2" s="1"/>
  <c r="E16" i="2"/>
  <c r="F16" i="2" s="1"/>
  <c r="E17" i="2"/>
  <c r="E18" i="2"/>
  <c r="E19" i="2"/>
  <c r="E20" i="2"/>
  <c r="F20" i="2" s="1"/>
  <c r="E21" i="2"/>
  <c r="F21" i="2" s="1"/>
  <c r="E22" i="2"/>
  <c r="F22" i="2" s="1"/>
  <c r="E23" i="2"/>
  <c r="F23" i="2" s="1"/>
  <c r="E24" i="2"/>
  <c r="F24" i="2" s="1"/>
  <c r="E25" i="2"/>
  <c r="E26" i="2"/>
  <c r="E27" i="2"/>
  <c r="E28" i="2"/>
  <c r="F28" i="2" s="1"/>
  <c r="E29" i="2"/>
  <c r="F29" i="2" s="1"/>
  <c r="E30" i="2"/>
  <c r="F30" i="2" s="1"/>
  <c r="E3" i="2"/>
  <c r="F3" i="2"/>
  <c r="E31" i="2"/>
  <c r="F18" i="1"/>
  <c r="F5" i="1"/>
  <c r="F6" i="1"/>
  <c r="F7" i="1"/>
  <c r="F8" i="1"/>
  <c r="F9" i="1"/>
  <c r="F10" i="1"/>
  <c r="F11" i="1"/>
  <c r="F12" i="1"/>
  <c r="F13" i="1"/>
  <c r="F14" i="1"/>
  <c r="F15" i="1"/>
  <c r="F16" i="1"/>
  <c r="F4" i="1"/>
</calcChain>
</file>

<file path=xl/sharedStrings.xml><?xml version="1.0" encoding="utf-8"?>
<sst xmlns="http://schemas.openxmlformats.org/spreadsheetml/2006/main" count="92" uniqueCount="40">
  <si>
    <t>I_A1 / A</t>
  </si>
  <si>
    <t>B_A1 / mT</t>
  </si>
  <si>
    <t>U_B1 / V</t>
  </si>
  <si>
    <t>0.009A</t>
  </si>
  <si>
    <t>0.01701A</t>
  </si>
  <si>
    <t>0.0260A</t>
  </si>
  <si>
    <t>Offset Voltage/V</t>
  </si>
  <si>
    <t>True Voltage/V</t>
  </si>
  <si>
    <t>Offset Gradient</t>
  </si>
  <si>
    <t>5A (B field)</t>
  </si>
  <si>
    <t>4A(B field)</t>
  </si>
  <si>
    <t>t / s</t>
  </si>
  <si>
    <t>B Field = 85mT</t>
  </si>
  <si>
    <t>B field = 60mT</t>
  </si>
  <si>
    <t>B field = 40mT</t>
  </si>
  <si>
    <t>0.029A</t>
  </si>
  <si>
    <t>U_A1 / V</t>
  </si>
  <si>
    <t>(Hall voltage)</t>
  </si>
  <si>
    <t>Temperature</t>
  </si>
  <si>
    <t>30mA</t>
  </si>
  <si>
    <t>29.5mA</t>
  </si>
  <si>
    <t>resistance</t>
  </si>
  <si>
    <t>temperature</t>
  </si>
  <si>
    <t>V_hall / V</t>
  </si>
  <si>
    <t>T / K</t>
  </si>
  <si>
    <t>0.019A</t>
  </si>
  <si>
    <t>v_drift / ms-1</t>
  </si>
  <si>
    <t>_drift / ms-1</t>
  </si>
  <si>
    <t>B / mT</t>
  </si>
  <si>
    <t>mobility / m^2 V^-1 s^-1</t>
  </si>
  <si>
    <t>mobility / cm^2 V^-1 s^-1</t>
  </si>
  <si>
    <t xml:space="preserve">error </t>
  </si>
  <si>
    <t>#Fix resistance value</t>
  </si>
  <si>
    <t>carrier density / m^-3</t>
  </si>
  <si>
    <t>current / A</t>
  </si>
  <si>
    <t>error</t>
  </si>
  <si>
    <t>average</t>
  </si>
  <si>
    <t>relative number of dopant atoms / %</t>
  </si>
  <si>
    <t>band gap / eV</t>
  </si>
  <si>
    <t>V_hall /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</si>
</sst>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2" borderId="1" xfId="0" applyFill="1" applyBorder="1"/>
    <xf numFmtId="0" fontId="2" fillId="3" borderId="1" xfId="0" applyFont="1" applyFill="1" applyBorder="1"/>
    <xf numFmtId="0" fontId="0" fillId="2" borderId="2" xfId="0" applyFill="1" applyBorder="1"/>
    <xf numFmtId="0" fontId="0" fillId="4" borderId="0" xfId="0" applyFill="1" applyBorder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'__1.1'!$C$4:$C$16</c:f>
              <c:numCache>
                <c:formatCode>General</c:formatCode>
                <c:ptCount val="13"/>
                <c:pt idx="0">
                  <c:v>2E-3</c:v>
                </c:pt>
                <c:pt idx="1">
                  <c:v>4.0499999999999998E-3</c:v>
                </c:pt>
                <c:pt idx="2">
                  <c:v>6.0000000000000001E-3</c:v>
                </c:pt>
                <c:pt idx="3">
                  <c:v>7.9799999999999992E-3</c:v>
                </c:pt>
                <c:pt idx="4">
                  <c:v>1.004E-2</c:v>
                </c:pt>
                <c:pt idx="5">
                  <c:v>1.2019999999999999E-2</c:v>
                </c:pt>
                <c:pt idx="6">
                  <c:v>1.4E-2</c:v>
                </c:pt>
                <c:pt idx="7">
                  <c:v>1.602E-2</c:v>
                </c:pt>
                <c:pt idx="8">
                  <c:v>1.7999999999999999E-2</c:v>
                </c:pt>
                <c:pt idx="9">
                  <c:v>2.0029999999999999E-2</c:v>
                </c:pt>
                <c:pt idx="10">
                  <c:v>2.2009999999999998E-2</c:v>
                </c:pt>
                <c:pt idx="11">
                  <c:v>2.4029999999999999E-2</c:v>
                </c:pt>
                <c:pt idx="12">
                  <c:v>2.598E-2</c:v>
                </c:pt>
              </c:numCache>
            </c:numRef>
          </c:xVal>
          <c:yVal>
            <c:numRef>
              <c:f>'__1.1'!$E$4:$E$16</c:f>
              <c:numCache>
                <c:formatCode>General</c:formatCode>
                <c:ptCount val="13"/>
                <c:pt idx="0">
                  <c:v>-1E-4</c:v>
                </c:pt>
                <c:pt idx="1">
                  <c:v>-2.0000000000000001E-4</c:v>
                </c:pt>
                <c:pt idx="2">
                  <c:v>-2.0000000000000001E-4</c:v>
                </c:pt>
                <c:pt idx="3">
                  <c:v>-2.9999999999999997E-4</c:v>
                </c:pt>
                <c:pt idx="4">
                  <c:v>-4.0000000000000002E-4</c:v>
                </c:pt>
                <c:pt idx="5">
                  <c:v>-4.0000000000000002E-4</c:v>
                </c:pt>
                <c:pt idx="6">
                  <c:v>-5.0000000000000001E-4</c:v>
                </c:pt>
                <c:pt idx="7">
                  <c:v>-5.9999999999999995E-4</c:v>
                </c:pt>
                <c:pt idx="8">
                  <c:v>-6.9999999999999999E-4</c:v>
                </c:pt>
                <c:pt idx="9">
                  <c:v>-6.9999999999999999E-4</c:v>
                </c:pt>
                <c:pt idx="10">
                  <c:v>-8.0000000000000004E-4</c:v>
                </c:pt>
                <c:pt idx="11">
                  <c:v>-8.9999999999999998E-4</c:v>
                </c:pt>
                <c:pt idx="12">
                  <c:v>-8.9999999999999998E-4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5-46A5-A9C5-B97E0CF3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72975"/>
        <c:axId val="670675055"/>
      </c:scatterChart>
      <c:valAx>
        <c:axId val="67067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75055"/>
        <c:crosses val="autoZero"/>
        <c:crossBetween val="midCat"/>
      </c:valAx>
      <c:valAx>
        <c:axId val="6706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7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80139982502186"/>
                  <c:y val="0.36246682706328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'1.2'!$N$5:$N$34</c:f>
              <c:numCache>
                <c:formatCode>General</c:formatCode>
                <c:ptCount val="30"/>
                <c:pt idx="0">
                  <c:v>2.0100000000000001E-3</c:v>
                </c:pt>
                <c:pt idx="1">
                  <c:v>2.0100000000000001E-3</c:v>
                </c:pt>
                <c:pt idx="2">
                  <c:v>3.5999999999999999E-3</c:v>
                </c:pt>
                <c:pt idx="3">
                  <c:v>5.3E-3</c:v>
                </c:pt>
                <c:pt idx="4">
                  <c:v>7.1700000000000002E-3</c:v>
                </c:pt>
                <c:pt idx="5">
                  <c:v>8.2400000000000008E-3</c:v>
                </c:pt>
                <c:pt idx="6">
                  <c:v>9.5899999999999996E-3</c:v>
                </c:pt>
                <c:pt idx="7">
                  <c:v>1.074E-2</c:v>
                </c:pt>
                <c:pt idx="8">
                  <c:v>1.1809999999999999E-2</c:v>
                </c:pt>
                <c:pt idx="9">
                  <c:v>1.2829999999999999E-2</c:v>
                </c:pt>
                <c:pt idx="10">
                  <c:v>1.418E-2</c:v>
                </c:pt>
                <c:pt idx="11">
                  <c:v>1.554E-2</c:v>
                </c:pt>
                <c:pt idx="12">
                  <c:v>1.6590000000000001E-2</c:v>
                </c:pt>
                <c:pt idx="13">
                  <c:v>1.805E-2</c:v>
                </c:pt>
                <c:pt idx="14">
                  <c:v>1.9730000000000001E-2</c:v>
                </c:pt>
                <c:pt idx="15">
                  <c:v>2.0910000000000002E-2</c:v>
                </c:pt>
                <c:pt idx="16">
                  <c:v>2.154E-2</c:v>
                </c:pt>
                <c:pt idx="17">
                  <c:v>2.214E-2</c:v>
                </c:pt>
                <c:pt idx="18">
                  <c:v>2.273E-2</c:v>
                </c:pt>
                <c:pt idx="19">
                  <c:v>2.4199999999999999E-2</c:v>
                </c:pt>
                <c:pt idx="20">
                  <c:v>2.5020000000000001E-2</c:v>
                </c:pt>
                <c:pt idx="21">
                  <c:v>2.5590000000000002E-2</c:v>
                </c:pt>
                <c:pt idx="22">
                  <c:v>2.7349999999999999E-2</c:v>
                </c:pt>
                <c:pt idx="23">
                  <c:v>2.784E-2</c:v>
                </c:pt>
                <c:pt idx="24">
                  <c:v>2.8410000000000001E-2</c:v>
                </c:pt>
                <c:pt idx="25">
                  <c:v>2.9219999999999999E-2</c:v>
                </c:pt>
                <c:pt idx="26">
                  <c:v>2.928E-2</c:v>
                </c:pt>
                <c:pt idx="27">
                  <c:v>2.928E-2</c:v>
                </c:pt>
                <c:pt idx="28">
                  <c:v>2.93E-2</c:v>
                </c:pt>
                <c:pt idx="29">
                  <c:v>2.928E-2</c:v>
                </c:pt>
              </c:numCache>
            </c:numRef>
          </c:xVal>
          <c:yVal>
            <c:numRef>
              <c:f>'1.2'!$R$5:$R$34</c:f>
              <c:numCache>
                <c:formatCode>General</c:formatCode>
                <c:ptCount val="30"/>
                <c:pt idx="0">
                  <c:v>1.9091750000000001</c:v>
                </c:pt>
                <c:pt idx="1">
                  <c:v>1.862609756097561</c:v>
                </c:pt>
                <c:pt idx="2">
                  <c:v>3.5683499999999997</c:v>
                </c:pt>
                <c:pt idx="3">
                  <c:v>5.227525</c:v>
                </c:pt>
                <c:pt idx="4">
                  <c:v>7.1237249999999985</c:v>
                </c:pt>
                <c:pt idx="5">
                  <c:v>8.0718249999999987</c:v>
                </c:pt>
                <c:pt idx="6">
                  <c:v>9.4939749999999989</c:v>
                </c:pt>
                <c:pt idx="7">
                  <c:v>10.6791</c:v>
                </c:pt>
                <c:pt idx="8">
                  <c:v>11.627199999999998</c:v>
                </c:pt>
                <c:pt idx="9">
                  <c:v>12.575299999999999</c:v>
                </c:pt>
                <c:pt idx="10">
                  <c:v>13.997449999999999</c:v>
                </c:pt>
                <c:pt idx="11">
                  <c:v>15.419599999999999</c:v>
                </c:pt>
                <c:pt idx="12">
                  <c:v>16.367699999999999</c:v>
                </c:pt>
                <c:pt idx="13">
                  <c:v>17.789850000000001</c:v>
                </c:pt>
                <c:pt idx="14">
                  <c:v>19.449024999999999</c:v>
                </c:pt>
                <c:pt idx="15">
                  <c:v>20.634149999999998</c:v>
                </c:pt>
                <c:pt idx="16">
                  <c:v>21.345224999999999</c:v>
                </c:pt>
                <c:pt idx="17">
                  <c:v>21.819274999999998</c:v>
                </c:pt>
                <c:pt idx="18">
                  <c:v>22.530349999999999</c:v>
                </c:pt>
                <c:pt idx="19">
                  <c:v>23.368292682926828</c:v>
                </c:pt>
                <c:pt idx="20">
                  <c:v>24.663574999999998</c:v>
                </c:pt>
                <c:pt idx="21">
                  <c:v>25.137625</c:v>
                </c:pt>
                <c:pt idx="22">
                  <c:v>27.033825</c:v>
                </c:pt>
                <c:pt idx="23">
                  <c:v>27.507874999999999</c:v>
                </c:pt>
                <c:pt idx="24">
                  <c:v>27.981925</c:v>
                </c:pt>
                <c:pt idx="25">
                  <c:v>28.930024999999997</c:v>
                </c:pt>
                <c:pt idx="26">
                  <c:v>28.930024999999997</c:v>
                </c:pt>
                <c:pt idx="27">
                  <c:v>28.930024999999997</c:v>
                </c:pt>
                <c:pt idx="28">
                  <c:v>28.930024999999997</c:v>
                </c:pt>
                <c:pt idx="29">
                  <c:v>28.930024999999997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A-448B-90D8-782A4496D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63840"/>
        <c:axId val="1528972992"/>
      </c:scatterChart>
      <c:valAx>
        <c:axId val="152896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972992"/>
        <c:crosses val="autoZero"/>
        <c:crossBetween val="midCat"/>
      </c:valAx>
      <c:valAx>
        <c:axId val="15289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96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'__1.3'!$D$4:$D$13</c:f>
              <c:numCache>
                <c:formatCode>General</c:formatCode>
                <c:ptCount val="10"/>
                <c:pt idx="0">
                  <c:v>-2.9999999999999997E-4</c:v>
                </c:pt>
                <c:pt idx="1">
                  <c:v>2.9999999999999997E-4</c:v>
                </c:pt>
                <c:pt idx="2">
                  <c:v>1E-3</c:v>
                </c:pt>
                <c:pt idx="3">
                  <c:v>1.6000000000000001E-3</c:v>
                </c:pt>
                <c:pt idx="4">
                  <c:v>2.3E-3</c:v>
                </c:pt>
                <c:pt idx="5">
                  <c:v>3.0000000000000001E-3</c:v>
                </c:pt>
                <c:pt idx="6">
                  <c:v>3.5999999999999999E-3</c:v>
                </c:pt>
                <c:pt idx="7">
                  <c:v>5.0000000000000001E-3</c:v>
                </c:pt>
                <c:pt idx="8">
                  <c:v>5.5999999999999999E-3</c:v>
                </c:pt>
                <c:pt idx="9">
                  <c:v>6.3E-3</c:v>
                </c:pt>
              </c:numCache>
            </c:numRef>
          </c:xVal>
          <c:yVal>
            <c:numRef>
              <c:f>'__1.3'!$E$4:$E$13</c:f>
              <c:numCache>
                <c:formatCode>General</c:formatCode>
                <c:ptCount val="10"/>
                <c:pt idx="0">
                  <c:v>-1</c:v>
                </c:pt>
                <c:pt idx="1">
                  <c:v>-9</c:v>
                </c:pt>
                <c:pt idx="2">
                  <c:v>-17</c:v>
                </c:pt>
                <c:pt idx="3">
                  <c:v>-24</c:v>
                </c:pt>
                <c:pt idx="4">
                  <c:v>-32</c:v>
                </c:pt>
                <c:pt idx="5">
                  <c:v>-41</c:v>
                </c:pt>
                <c:pt idx="6">
                  <c:v>-49</c:v>
                </c:pt>
                <c:pt idx="7">
                  <c:v>-64</c:v>
                </c:pt>
                <c:pt idx="8">
                  <c:v>-73</c:v>
                </c:pt>
                <c:pt idx="9">
                  <c:v>-81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F-46B1-9B62-9A245E1F7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22159"/>
        <c:axId val="750623407"/>
      </c:scatterChart>
      <c:valAx>
        <c:axId val="75062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23407"/>
        <c:crosses val="autoZero"/>
        <c:crossBetween val="midCat"/>
      </c:valAx>
      <c:valAx>
        <c:axId val="75062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2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'__1.3'!$J$4:$J$14</c:f>
              <c:numCache>
                <c:formatCode>General</c:formatCode>
                <c:ptCount val="11"/>
                <c:pt idx="0">
                  <c:v>-5.0000000000000001E-4</c:v>
                </c:pt>
                <c:pt idx="1">
                  <c:v>5.9999999999999995E-4</c:v>
                </c:pt>
                <c:pt idx="2">
                  <c:v>1.8E-3</c:v>
                </c:pt>
                <c:pt idx="3">
                  <c:v>3.2000000000000002E-3</c:v>
                </c:pt>
                <c:pt idx="4">
                  <c:v>4.4000000000000003E-3</c:v>
                </c:pt>
                <c:pt idx="5">
                  <c:v>5.5999999999999999E-3</c:v>
                </c:pt>
                <c:pt idx="6">
                  <c:v>6.8999999999999999E-3</c:v>
                </c:pt>
                <c:pt idx="7">
                  <c:v>8.0999999999999996E-3</c:v>
                </c:pt>
                <c:pt idx="8">
                  <c:v>9.4000000000000004E-3</c:v>
                </c:pt>
                <c:pt idx="9">
                  <c:v>1.06E-2</c:v>
                </c:pt>
                <c:pt idx="10">
                  <c:v>1.18E-2</c:v>
                </c:pt>
              </c:numCache>
            </c:numRef>
          </c:xVal>
          <c:yVal>
            <c:numRef>
              <c:f>'__1.3'!$K$4:$K$14</c:f>
              <c:numCache>
                <c:formatCode>General</c:formatCode>
                <c:ptCount val="11"/>
                <c:pt idx="0">
                  <c:v>-2</c:v>
                </c:pt>
                <c:pt idx="1">
                  <c:v>-9</c:v>
                </c:pt>
                <c:pt idx="2">
                  <c:v>-16</c:v>
                </c:pt>
                <c:pt idx="3">
                  <c:v>-24</c:v>
                </c:pt>
                <c:pt idx="4">
                  <c:v>-32</c:v>
                </c:pt>
                <c:pt idx="5">
                  <c:v>-40</c:v>
                </c:pt>
                <c:pt idx="6">
                  <c:v>-48</c:v>
                </c:pt>
                <c:pt idx="7">
                  <c:v>-56</c:v>
                </c:pt>
                <c:pt idx="8">
                  <c:v>-64</c:v>
                </c:pt>
                <c:pt idx="9">
                  <c:v>-72</c:v>
                </c:pt>
                <c:pt idx="10">
                  <c:v>-80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3-434B-94C7-A12F21D37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60863"/>
        <c:axId val="675861279"/>
      </c:scatterChart>
      <c:valAx>
        <c:axId val="67586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61279"/>
        <c:crosses val="autoZero"/>
        <c:crossBetween val="midCat"/>
      </c:valAx>
      <c:valAx>
        <c:axId val="6758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6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'__1.3'!$O$4:$O$14</c:f>
              <c:numCache>
                <c:formatCode>General</c:formatCode>
                <c:ptCount val="11"/>
                <c:pt idx="0">
                  <c:v>-8.0000000000000004E-4</c:v>
                </c:pt>
                <c:pt idx="1">
                  <c:v>1E-3</c:v>
                </c:pt>
                <c:pt idx="2">
                  <c:v>2.8E-3</c:v>
                </c:pt>
                <c:pt idx="3">
                  <c:v>4.7999999999999996E-3</c:v>
                </c:pt>
                <c:pt idx="4">
                  <c:v>6.6E-3</c:v>
                </c:pt>
                <c:pt idx="5">
                  <c:v>8.6E-3</c:v>
                </c:pt>
                <c:pt idx="6">
                  <c:v>1.0500000000000001E-2</c:v>
                </c:pt>
                <c:pt idx="7">
                  <c:v>1.2500000000000001E-2</c:v>
                </c:pt>
                <c:pt idx="8">
                  <c:v>1.44E-2</c:v>
                </c:pt>
                <c:pt idx="9">
                  <c:v>1.6299999999999999E-2</c:v>
                </c:pt>
                <c:pt idx="10">
                  <c:v>1.8100000000000002E-2</c:v>
                </c:pt>
              </c:numCache>
            </c:numRef>
          </c:xVal>
          <c:yVal>
            <c:numRef>
              <c:f>'__1.3'!$P$4:$P$14</c:f>
              <c:numCache>
                <c:formatCode>General</c:formatCode>
                <c:ptCount val="11"/>
                <c:pt idx="0">
                  <c:v>-1</c:v>
                </c:pt>
                <c:pt idx="1">
                  <c:v>-9</c:v>
                </c:pt>
                <c:pt idx="2">
                  <c:v>-16</c:v>
                </c:pt>
                <c:pt idx="3">
                  <c:v>-24</c:v>
                </c:pt>
                <c:pt idx="4">
                  <c:v>-32</c:v>
                </c:pt>
                <c:pt idx="5">
                  <c:v>-40</c:v>
                </c:pt>
                <c:pt idx="6">
                  <c:v>-48</c:v>
                </c:pt>
                <c:pt idx="7">
                  <c:v>-56</c:v>
                </c:pt>
                <c:pt idx="8">
                  <c:v>-64</c:v>
                </c:pt>
                <c:pt idx="9">
                  <c:v>-72</c:v>
                </c:pt>
                <c:pt idx="10">
                  <c:v>-80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A-4D17-890C-701B90FBC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339375"/>
        <c:axId val="755343535"/>
      </c:scatterChart>
      <c:valAx>
        <c:axId val="75533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43535"/>
        <c:crosses val="autoZero"/>
        <c:crossBetween val="midCat"/>
      </c:valAx>
      <c:valAx>
        <c:axId val="75534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3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324516442572496"/>
          <c:y val="6.6367279811245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'1.3'!$J$4:$J$33</c:f>
              <c:numCache>
                <c:formatCode>0.0000</c:formatCode>
                <c:ptCount val="30"/>
                <c:pt idx="0">
                  <c:v>9.5328999999999998E-4</c:v>
                </c:pt>
                <c:pt idx="1">
                  <c:v>9.5328999999999998E-4</c:v>
                </c:pt>
                <c:pt idx="2">
                  <c:v>9.5328999999999998E-4</c:v>
                </c:pt>
                <c:pt idx="3">
                  <c:v>1.0480999999999999E-3</c:v>
                </c:pt>
                <c:pt idx="4">
                  <c:v>1.90139E-3</c:v>
                </c:pt>
                <c:pt idx="5">
                  <c:v>2.6598699999999999E-3</c:v>
                </c:pt>
                <c:pt idx="6">
                  <c:v>3.4183500000000001E-3</c:v>
                </c:pt>
                <c:pt idx="7">
                  <c:v>4.4612599999999999E-3</c:v>
                </c:pt>
                <c:pt idx="8">
                  <c:v>5.0301199999999999E-3</c:v>
                </c:pt>
                <c:pt idx="9">
                  <c:v>5.5041700000000001E-3</c:v>
                </c:pt>
                <c:pt idx="10">
                  <c:v>5.9782199999999994E-3</c:v>
                </c:pt>
                <c:pt idx="11">
                  <c:v>6.4522700000000004E-3</c:v>
                </c:pt>
                <c:pt idx="12">
                  <c:v>6.9263199999999997E-3</c:v>
                </c:pt>
                <c:pt idx="13">
                  <c:v>7.4003699999999999E-3</c:v>
                </c:pt>
                <c:pt idx="14">
                  <c:v>7.4003699999999999E-3</c:v>
                </c:pt>
                <c:pt idx="15">
                  <c:v>8.4432800000000009E-3</c:v>
                </c:pt>
                <c:pt idx="16">
                  <c:v>9.0121400000000001E-3</c:v>
                </c:pt>
                <c:pt idx="17">
                  <c:v>9.581000000000001E-3</c:v>
                </c:pt>
                <c:pt idx="18">
                  <c:v>9.581000000000001E-3</c:v>
                </c:pt>
                <c:pt idx="19">
                  <c:v>1.033948E-2</c:v>
                </c:pt>
                <c:pt idx="20">
                  <c:v>1.033948E-2</c:v>
                </c:pt>
                <c:pt idx="21">
                  <c:v>1.128758E-2</c:v>
                </c:pt>
                <c:pt idx="22">
                  <c:v>1.195125E-2</c:v>
                </c:pt>
                <c:pt idx="23">
                  <c:v>1.2709729999999999E-2</c:v>
                </c:pt>
                <c:pt idx="24">
                  <c:v>1.3183779999999999E-2</c:v>
                </c:pt>
                <c:pt idx="25">
                  <c:v>1.394226E-2</c:v>
                </c:pt>
                <c:pt idx="26">
                  <c:v>1.441631E-2</c:v>
                </c:pt>
                <c:pt idx="27">
                  <c:v>1.489036E-2</c:v>
                </c:pt>
                <c:pt idx="28">
                  <c:v>1.489036E-2</c:v>
                </c:pt>
                <c:pt idx="29">
                  <c:v>1.489036E-2</c:v>
                </c:pt>
              </c:numCache>
            </c:numRef>
          </c:xVal>
          <c:yVal>
            <c:numRef>
              <c:f>'1.3'!$K$4:$K$33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23</c:v>
                </c:pt>
                <c:pt idx="8">
                  <c:v>26</c:v>
                </c:pt>
                <c:pt idx="9">
                  <c:v>30</c:v>
                </c:pt>
                <c:pt idx="10">
                  <c:v>31</c:v>
                </c:pt>
                <c:pt idx="11">
                  <c:v>35</c:v>
                </c:pt>
                <c:pt idx="12">
                  <c:v>37</c:v>
                </c:pt>
                <c:pt idx="13">
                  <c:v>39</c:v>
                </c:pt>
                <c:pt idx="14">
                  <c:v>39</c:v>
                </c:pt>
                <c:pt idx="15">
                  <c:v>46</c:v>
                </c:pt>
                <c:pt idx="16">
                  <c:v>50</c:v>
                </c:pt>
                <c:pt idx="17">
                  <c:v>53</c:v>
                </c:pt>
                <c:pt idx="18">
                  <c:v>52</c:v>
                </c:pt>
                <c:pt idx="19">
                  <c:v>57</c:v>
                </c:pt>
                <c:pt idx="20">
                  <c:v>57</c:v>
                </c:pt>
                <c:pt idx="21">
                  <c:v>65</c:v>
                </c:pt>
                <c:pt idx="22">
                  <c:v>67</c:v>
                </c:pt>
                <c:pt idx="23">
                  <c:v>72</c:v>
                </c:pt>
                <c:pt idx="24">
                  <c:v>74</c:v>
                </c:pt>
                <c:pt idx="25">
                  <c:v>80</c:v>
                </c:pt>
                <c:pt idx="26">
                  <c:v>82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5-488B-98B1-570B9E5AA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884015"/>
        <c:axId val="1197884847"/>
      </c:scatterChart>
      <c:valAx>
        <c:axId val="1197884015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884847"/>
        <c:crosses val="autoZero"/>
        <c:crossBetween val="midCat"/>
      </c:valAx>
      <c:valAx>
        <c:axId val="119788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88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'1.3'!$Q$4:$Q$35</c:f>
              <c:numCache>
                <c:formatCode>0.0000</c:formatCode>
                <c:ptCount val="32"/>
                <c:pt idx="0">
                  <c:v>1.5221500000000001E-3</c:v>
                </c:pt>
                <c:pt idx="1">
                  <c:v>1.5221500000000001E-3</c:v>
                </c:pt>
                <c:pt idx="2">
                  <c:v>1.5221500000000001E-3</c:v>
                </c:pt>
                <c:pt idx="3">
                  <c:v>2.0910099999999999E-3</c:v>
                </c:pt>
                <c:pt idx="4">
                  <c:v>3.6079700000000003E-3</c:v>
                </c:pt>
                <c:pt idx="5">
                  <c:v>4.36645E-3</c:v>
                </c:pt>
                <c:pt idx="6">
                  <c:v>5.0301199999999999E-3</c:v>
                </c:pt>
                <c:pt idx="7">
                  <c:v>6.2626499999999998E-3</c:v>
                </c:pt>
                <c:pt idx="8">
                  <c:v>6.4522700000000004E-3</c:v>
                </c:pt>
                <c:pt idx="9">
                  <c:v>7.87442E-3</c:v>
                </c:pt>
                <c:pt idx="10">
                  <c:v>9.4861900000000002E-3</c:v>
                </c:pt>
                <c:pt idx="11">
                  <c:v>9.9602399999999987E-3</c:v>
                </c:pt>
                <c:pt idx="12">
                  <c:v>1.081353E-2</c:v>
                </c:pt>
                <c:pt idx="13">
                  <c:v>1.176163E-2</c:v>
                </c:pt>
                <c:pt idx="14">
                  <c:v>1.233049E-2</c:v>
                </c:pt>
                <c:pt idx="15">
                  <c:v>1.2994159999999999E-2</c:v>
                </c:pt>
                <c:pt idx="16">
                  <c:v>1.3657830000000001E-2</c:v>
                </c:pt>
                <c:pt idx="17">
                  <c:v>1.4511120000000001E-2</c:v>
                </c:pt>
                <c:pt idx="18">
                  <c:v>1.4511120000000001E-2</c:v>
                </c:pt>
                <c:pt idx="19">
                  <c:v>1.5079980000000002E-2</c:v>
                </c:pt>
                <c:pt idx="20">
                  <c:v>1.640732E-2</c:v>
                </c:pt>
                <c:pt idx="21">
                  <c:v>1.8398330000000001E-2</c:v>
                </c:pt>
                <c:pt idx="22">
                  <c:v>1.9251620000000001E-2</c:v>
                </c:pt>
                <c:pt idx="23">
                  <c:v>2.010491E-2</c:v>
                </c:pt>
                <c:pt idx="24">
                  <c:v>2.0768580000000002E-2</c:v>
                </c:pt>
                <c:pt idx="25">
                  <c:v>2.1147820000000001E-2</c:v>
                </c:pt>
                <c:pt idx="26">
                  <c:v>2.2190730000000002E-2</c:v>
                </c:pt>
                <c:pt idx="27">
                  <c:v>2.275959E-2</c:v>
                </c:pt>
                <c:pt idx="28">
                  <c:v>2.275959E-2</c:v>
                </c:pt>
                <c:pt idx="29">
                  <c:v>2.275959E-2</c:v>
                </c:pt>
                <c:pt idx="30">
                  <c:v>2.275959E-2</c:v>
                </c:pt>
                <c:pt idx="31">
                  <c:v>2.275959E-2</c:v>
                </c:pt>
              </c:numCache>
            </c:numRef>
          </c:xVal>
          <c:yVal>
            <c:numRef>
              <c:f>'1.3'!$R$4:$R$35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  <c:pt idx="8">
                  <c:v>22</c:v>
                </c:pt>
                <c:pt idx="9">
                  <c:v>28</c:v>
                </c:pt>
                <c:pt idx="10">
                  <c:v>33</c:v>
                </c:pt>
                <c:pt idx="11">
                  <c:v>35</c:v>
                </c:pt>
                <c:pt idx="12">
                  <c:v>39</c:v>
                </c:pt>
                <c:pt idx="13">
                  <c:v>41</c:v>
                </c:pt>
                <c:pt idx="14">
                  <c:v>44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52</c:v>
                </c:pt>
                <c:pt idx="19">
                  <c:v>56</c:v>
                </c:pt>
                <c:pt idx="20">
                  <c:v>61</c:v>
                </c:pt>
                <c:pt idx="21">
                  <c:v>67</c:v>
                </c:pt>
                <c:pt idx="22">
                  <c:v>72</c:v>
                </c:pt>
                <c:pt idx="23">
                  <c:v>75</c:v>
                </c:pt>
                <c:pt idx="24">
                  <c:v>77</c:v>
                </c:pt>
                <c:pt idx="25">
                  <c:v>79</c:v>
                </c:pt>
                <c:pt idx="26">
                  <c:v>82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84</c:v>
                </c:pt>
                <c:pt idx="3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3-4927-AFB5-61641CDA9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451103"/>
        <c:axId val="1301450271"/>
      </c:scatterChart>
      <c:valAx>
        <c:axId val="1301451103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450271"/>
        <c:crosses val="autoZero"/>
        <c:crossBetween val="midCat"/>
      </c:valAx>
      <c:valAx>
        <c:axId val="1301450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45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218657755782365E-2"/>
                  <c:y val="0.34074100139352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'1.3'!$D$4:$D$31</c:f>
              <c:numCache>
                <c:formatCode>0.0000</c:formatCode>
                <c:ptCount val="28"/>
                <c:pt idx="0">
                  <c:v>4.7924000000000003E-4</c:v>
                </c:pt>
                <c:pt idx="1">
                  <c:v>6.6885999999999996E-4</c:v>
                </c:pt>
                <c:pt idx="2">
                  <c:v>1.14291E-3</c:v>
                </c:pt>
                <c:pt idx="3">
                  <c:v>1.6169600000000002E-3</c:v>
                </c:pt>
                <c:pt idx="4">
                  <c:v>1.90139E-3</c:v>
                </c:pt>
                <c:pt idx="5">
                  <c:v>2.1858200000000002E-3</c:v>
                </c:pt>
                <c:pt idx="6">
                  <c:v>2.3754399999999999E-3</c:v>
                </c:pt>
                <c:pt idx="7">
                  <c:v>2.5650600000000001E-3</c:v>
                </c:pt>
                <c:pt idx="8">
                  <c:v>2.9443E-3</c:v>
                </c:pt>
                <c:pt idx="9">
                  <c:v>3.1339200000000001E-3</c:v>
                </c:pt>
                <c:pt idx="10">
                  <c:v>3.4183500000000001E-3</c:v>
                </c:pt>
                <c:pt idx="11">
                  <c:v>3.6079700000000003E-3</c:v>
                </c:pt>
                <c:pt idx="12">
                  <c:v>3.79759E-3</c:v>
                </c:pt>
                <c:pt idx="13">
                  <c:v>3.9872100000000006E-3</c:v>
                </c:pt>
                <c:pt idx="14">
                  <c:v>4.1768300000000003E-3</c:v>
                </c:pt>
                <c:pt idx="15">
                  <c:v>4.36645E-3</c:v>
                </c:pt>
                <c:pt idx="16">
                  <c:v>4.6508799999999996E-3</c:v>
                </c:pt>
                <c:pt idx="17">
                  <c:v>4.8405000000000002E-3</c:v>
                </c:pt>
                <c:pt idx="18">
                  <c:v>6.16784E-3</c:v>
                </c:pt>
                <c:pt idx="19">
                  <c:v>6.2626499999999998E-3</c:v>
                </c:pt>
                <c:pt idx="20">
                  <c:v>6.2626499999999998E-3</c:v>
                </c:pt>
                <c:pt idx="21">
                  <c:v>7.0211300000000004E-3</c:v>
                </c:pt>
                <c:pt idx="22">
                  <c:v>7.0211300000000004E-3</c:v>
                </c:pt>
                <c:pt idx="23">
                  <c:v>7.0211300000000004E-3</c:v>
                </c:pt>
                <c:pt idx="24">
                  <c:v>7.0211300000000004E-3</c:v>
                </c:pt>
                <c:pt idx="25">
                  <c:v>7.0211300000000004E-3</c:v>
                </c:pt>
                <c:pt idx="26">
                  <c:v>7.0211300000000004E-3</c:v>
                </c:pt>
                <c:pt idx="27">
                  <c:v>7.0211300000000004E-3</c:v>
                </c:pt>
              </c:numCache>
            </c:numRef>
          </c:xVal>
          <c:yVal>
            <c:numRef>
              <c:f>'1.3'!$E$4:$E$31</c:f>
              <c:numCache>
                <c:formatCode>General</c:formatCode>
                <c:ptCount val="28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16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29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41</c:v>
                </c:pt>
                <c:pt idx="12">
                  <c:v>45</c:v>
                </c:pt>
                <c:pt idx="13">
                  <c:v>46</c:v>
                </c:pt>
                <c:pt idx="14">
                  <c:v>50</c:v>
                </c:pt>
                <c:pt idx="15">
                  <c:v>52</c:v>
                </c:pt>
                <c:pt idx="16">
                  <c:v>57</c:v>
                </c:pt>
                <c:pt idx="17">
                  <c:v>61</c:v>
                </c:pt>
                <c:pt idx="18">
                  <c:v>74</c:v>
                </c:pt>
                <c:pt idx="19">
                  <c:v>74</c:v>
                </c:pt>
                <c:pt idx="20">
                  <c:v>78</c:v>
                </c:pt>
                <c:pt idx="21">
                  <c:v>84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84</c:v>
                </c:pt>
                <c:pt idx="26">
                  <c:v>85</c:v>
                </c:pt>
                <c:pt idx="27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B-40FC-A378-724F1F0C6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876479"/>
        <c:axId val="1306877311"/>
      </c:scatterChart>
      <c:valAx>
        <c:axId val="1306876479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77311"/>
        <c:crosses val="autoZero"/>
        <c:crossBetween val="midCat"/>
      </c:valAx>
      <c:valAx>
        <c:axId val="130687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7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96740950976766"/>
          <c:y val="0.15424631394771093"/>
          <c:w val="0.78741577757163828"/>
          <c:h val="0.66750299486985643"/>
        </c:manualLayout>
      </c:layout>
      <c:scatterChart>
        <c:scatterStyle val="lineMarker"/>
        <c:varyColors val="0"/>
        <c:ser>
          <c:idx val="0"/>
          <c:order val="0"/>
          <c:tx>
            <c:v>9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'1.3'!$R$4:$R$35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  <c:pt idx="8">
                  <c:v>22</c:v>
                </c:pt>
                <c:pt idx="9">
                  <c:v>28</c:v>
                </c:pt>
                <c:pt idx="10">
                  <c:v>33</c:v>
                </c:pt>
                <c:pt idx="11">
                  <c:v>35</c:v>
                </c:pt>
                <c:pt idx="12">
                  <c:v>39</c:v>
                </c:pt>
                <c:pt idx="13">
                  <c:v>41</c:v>
                </c:pt>
                <c:pt idx="14">
                  <c:v>44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52</c:v>
                </c:pt>
                <c:pt idx="19">
                  <c:v>56</c:v>
                </c:pt>
                <c:pt idx="20">
                  <c:v>61</c:v>
                </c:pt>
                <c:pt idx="21">
                  <c:v>67</c:v>
                </c:pt>
                <c:pt idx="22">
                  <c:v>72</c:v>
                </c:pt>
                <c:pt idx="23">
                  <c:v>75</c:v>
                </c:pt>
                <c:pt idx="24">
                  <c:v>77</c:v>
                </c:pt>
                <c:pt idx="25">
                  <c:v>79</c:v>
                </c:pt>
                <c:pt idx="26">
                  <c:v>82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84</c:v>
                </c:pt>
                <c:pt idx="31">
                  <c:v>84</c:v>
                </c:pt>
              </c:numCache>
            </c:numRef>
          </c:xVal>
          <c:yVal>
            <c:numRef>
              <c:f>'1.3'!$S$4:$S$35</c:f>
              <c:numCache>
                <c:formatCode>General</c:formatCode>
                <c:ptCount val="32"/>
                <c:pt idx="0">
                  <c:v>15.221500000000001</c:v>
                </c:pt>
                <c:pt idx="1">
                  <c:v>15.221500000000001</c:v>
                </c:pt>
                <c:pt idx="2">
                  <c:v>15.221500000000001</c:v>
                </c:pt>
                <c:pt idx="3">
                  <c:v>20.9101</c:v>
                </c:pt>
                <c:pt idx="4">
                  <c:v>36.079700000000003</c:v>
                </c:pt>
                <c:pt idx="5">
                  <c:v>43.664499999999997</c:v>
                </c:pt>
                <c:pt idx="6">
                  <c:v>50.301200000000001</c:v>
                </c:pt>
                <c:pt idx="7">
                  <c:v>62.6265</c:v>
                </c:pt>
                <c:pt idx="8">
                  <c:v>64.5227</c:v>
                </c:pt>
                <c:pt idx="9">
                  <c:v>78.744200000000006</c:v>
                </c:pt>
                <c:pt idx="10">
                  <c:v>94.861900000000006</c:v>
                </c:pt>
                <c:pt idx="11">
                  <c:v>99.602399999999989</c:v>
                </c:pt>
                <c:pt idx="12">
                  <c:v>108.1353</c:v>
                </c:pt>
                <c:pt idx="13">
                  <c:v>117.61630000000001</c:v>
                </c:pt>
                <c:pt idx="14">
                  <c:v>123.30489999999999</c:v>
                </c:pt>
                <c:pt idx="15">
                  <c:v>129.94159999999999</c:v>
                </c:pt>
                <c:pt idx="16">
                  <c:v>136.57830000000001</c:v>
                </c:pt>
                <c:pt idx="17">
                  <c:v>145.1112</c:v>
                </c:pt>
                <c:pt idx="18">
                  <c:v>145.1112</c:v>
                </c:pt>
                <c:pt idx="19">
                  <c:v>150.7998</c:v>
                </c:pt>
                <c:pt idx="20">
                  <c:v>164.07319999999999</c:v>
                </c:pt>
                <c:pt idx="21">
                  <c:v>183.98330000000001</c:v>
                </c:pt>
                <c:pt idx="22">
                  <c:v>192.5162</c:v>
                </c:pt>
                <c:pt idx="23">
                  <c:v>201.04910000000001</c:v>
                </c:pt>
                <c:pt idx="24">
                  <c:v>207.68580000000003</c:v>
                </c:pt>
                <c:pt idx="25">
                  <c:v>211.47820000000002</c:v>
                </c:pt>
                <c:pt idx="26">
                  <c:v>221.90730000000002</c:v>
                </c:pt>
                <c:pt idx="27">
                  <c:v>227.5959</c:v>
                </c:pt>
                <c:pt idx="28">
                  <c:v>227.5959</c:v>
                </c:pt>
                <c:pt idx="29">
                  <c:v>227.5959</c:v>
                </c:pt>
                <c:pt idx="30">
                  <c:v>227.5959</c:v>
                </c:pt>
                <c:pt idx="31">
                  <c:v>227.5959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A5-4B7E-9A19-308F9BFBE838}"/>
            </c:ext>
          </c:extLst>
        </c:ser>
        <c:ser>
          <c:idx val="1"/>
          <c:order val="1"/>
          <c:tx>
            <c:v>19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'1.3'!$K$4:$K$33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23</c:v>
                </c:pt>
                <c:pt idx="8">
                  <c:v>26</c:v>
                </c:pt>
                <c:pt idx="9">
                  <c:v>30</c:v>
                </c:pt>
                <c:pt idx="10">
                  <c:v>31</c:v>
                </c:pt>
                <c:pt idx="11">
                  <c:v>35</c:v>
                </c:pt>
                <c:pt idx="12">
                  <c:v>37</c:v>
                </c:pt>
                <c:pt idx="13">
                  <c:v>39</c:v>
                </c:pt>
                <c:pt idx="14">
                  <c:v>39</c:v>
                </c:pt>
                <c:pt idx="15">
                  <c:v>46</c:v>
                </c:pt>
                <c:pt idx="16">
                  <c:v>50</c:v>
                </c:pt>
                <c:pt idx="17">
                  <c:v>53</c:v>
                </c:pt>
                <c:pt idx="18">
                  <c:v>52</c:v>
                </c:pt>
                <c:pt idx="19">
                  <c:v>57</c:v>
                </c:pt>
                <c:pt idx="20">
                  <c:v>57</c:v>
                </c:pt>
                <c:pt idx="21">
                  <c:v>65</c:v>
                </c:pt>
                <c:pt idx="22">
                  <c:v>67</c:v>
                </c:pt>
                <c:pt idx="23">
                  <c:v>72</c:v>
                </c:pt>
                <c:pt idx="24">
                  <c:v>74</c:v>
                </c:pt>
                <c:pt idx="25">
                  <c:v>80</c:v>
                </c:pt>
                <c:pt idx="26">
                  <c:v>82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</c:numCache>
            </c:numRef>
          </c:xVal>
          <c:yVal>
            <c:numRef>
              <c:f>'1.3'!$L$4:$L$33</c:f>
              <c:numCache>
                <c:formatCode>General</c:formatCode>
                <c:ptCount val="30"/>
                <c:pt idx="0">
                  <c:v>9.5328999999999997</c:v>
                </c:pt>
                <c:pt idx="1">
                  <c:v>9.5328999999999997</c:v>
                </c:pt>
                <c:pt idx="2">
                  <c:v>9.5328999999999997</c:v>
                </c:pt>
                <c:pt idx="3">
                  <c:v>10.481</c:v>
                </c:pt>
                <c:pt idx="4">
                  <c:v>19.0139</c:v>
                </c:pt>
                <c:pt idx="5">
                  <c:v>26.598700000000001</c:v>
                </c:pt>
                <c:pt idx="6">
                  <c:v>34.183500000000002</c:v>
                </c:pt>
                <c:pt idx="7">
                  <c:v>44.6126</c:v>
                </c:pt>
                <c:pt idx="8">
                  <c:v>50.301200000000001</c:v>
                </c:pt>
                <c:pt idx="9">
                  <c:v>55.041699999999999</c:v>
                </c:pt>
                <c:pt idx="10">
                  <c:v>59.782199999999996</c:v>
                </c:pt>
                <c:pt idx="11">
                  <c:v>64.5227</c:v>
                </c:pt>
                <c:pt idx="12">
                  <c:v>69.263199999999998</c:v>
                </c:pt>
                <c:pt idx="13">
                  <c:v>74.003699999999995</c:v>
                </c:pt>
                <c:pt idx="14">
                  <c:v>74.003699999999995</c:v>
                </c:pt>
                <c:pt idx="15">
                  <c:v>84.432800000000015</c:v>
                </c:pt>
                <c:pt idx="16">
                  <c:v>90.121399999999994</c:v>
                </c:pt>
                <c:pt idx="17">
                  <c:v>95.810000000000016</c:v>
                </c:pt>
                <c:pt idx="18">
                  <c:v>95.810000000000016</c:v>
                </c:pt>
                <c:pt idx="19">
                  <c:v>103.3948</c:v>
                </c:pt>
                <c:pt idx="20">
                  <c:v>103.3948</c:v>
                </c:pt>
                <c:pt idx="21">
                  <c:v>112.8758</c:v>
                </c:pt>
                <c:pt idx="22">
                  <c:v>119.5125</c:v>
                </c:pt>
                <c:pt idx="23">
                  <c:v>127.09729999999999</c:v>
                </c:pt>
                <c:pt idx="24">
                  <c:v>131.83779999999999</c:v>
                </c:pt>
                <c:pt idx="25">
                  <c:v>139.42259999999999</c:v>
                </c:pt>
                <c:pt idx="26">
                  <c:v>144.16309999999999</c:v>
                </c:pt>
                <c:pt idx="27">
                  <c:v>148.90360000000001</c:v>
                </c:pt>
                <c:pt idx="28">
                  <c:v>148.90360000000001</c:v>
                </c:pt>
                <c:pt idx="29">
                  <c:v>148.90360000000001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A5-4B7E-9A19-308F9BFBE838}"/>
            </c:ext>
          </c:extLst>
        </c:ser>
        <c:ser>
          <c:idx val="2"/>
          <c:order val="2"/>
          <c:tx>
            <c:v>29 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'1.3'!$E$4:$E$31</c:f>
              <c:numCache>
                <c:formatCode>General</c:formatCode>
                <c:ptCount val="28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16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29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41</c:v>
                </c:pt>
                <c:pt idx="12">
                  <c:v>45</c:v>
                </c:pt>
                <c:pt idx="13">
                  <c:v>46</c:v>
                </c:pt>
                <c:pt idx="14">
                  <c:v>50</c:v>
                </c:pt>
                <c:pt idx="15">
                  <c:v>52</c:v>
                </c:pt>
                <c:pt idx="16">
                  <c:v>57</c:v>
                </c:pt>
                <c:pt idx="17">
                  <c:v>61</c:v>
                </c:pt>
                <c:pt idx="18">
                  <c:v>74</c:v>
                </c:pt>
                <c:pt idx="19">
                  <c:v>74</c:v>
                </c:pt>
                <c:pt idx="20">
                  <c:v>78</c:v>
                </c:pt>
                <c:pt idx="21">
                  <c:v>84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84</c:v>
                </c:pt>
                <c:pt idx="26">
                  <c:v>85</c:v>
                </c:pt>
                <c:pt idx="27">
                  <c:v>84</c:v>
                </c:pt>
              </c:numCache>
            </c:numRef>
          </c:xVal>
          <c:yVal>
            <c:numRef>
              <c:f>'1.3'!$F$4:$F$31</c:f>
              <c:numCache>
                <c:formatCode>General</c:formatCode>
                <c:ptCount val="28"/>
                <c:pt idx="0">
                  <c:v>4.7924000000000007</c:v>
                </c:pt>
                <c:pt idx="1">
                  <c:v>6.6885999999999992</c:v>
                </c:pt>
                <c:pt idx="2">
                  <c:v>11.4291</c:v>
                </c:pt>
                <c:pt idx="3">
                  <c:v>16.169600000000003</c:v>
                </c:pt>
                <c:pt idx="4">
                  <c:v>19.0139</c:v>
                </c:pt>
                <c:pt idx="5">
                  <c:v>21.858200000000004</c:v>
                </c:pt>
                <c:pt idx="6">
                  <c:v>23.7544</c:v>
                </c:pt>
                <c:pt idx="7">
                  <c:v>25.650600000000001</c:v>
                </c:pt>
                <c:pt idx="8">
                  <c:v>29.442999999999998</c:v>
                </c:pt>
                <c:pt idx="9">
                  <c:v>31.339200000000002</c:v>
                </c:pt>
                <c:pt idx="10">
                  <c:v>34.183500000000002</c:v>
                </c:pt>
                <c:pt idx="11">
                  <c:v>36.079700000000003</c:v>
                </c:pt>
                <c:pt idx="12">
                  <c:v>37.975900000000003</c:v>
                </c:pt>
                <c:pt idx="13">
                  <c:v>39.872100000000003</c:v>
                </c:pt>
                <c:pt idx="14">
                  <c:v>41.768300000000004</c:v>
                </c:pt>
                <c:pt idx="15">
                  <c:v>43.664499999999997</c:v>
                </c:pt>
                <c:pt idx="16">
                  <c:v>46.508799999999994</c:v>
                </c:pt>
                <c:pt idx="17">
                  <c:v>48.405000000000001</c:v>
                </c:pt>
                <c:pt idx="18">
                  <c:v>61.678399999999996</c:v>
                </c:pt>
                <c:pt idx="19">
                  <c:v>62.6265</c:v>
                </c:pt>
                <c:pt idx="20">
                  <c:v>62.6265</c:v>
                </c:pt>
                <c:pt idx="21">
                  <c:v>70.211300000000008</c:v>
                </c:pt>
                <c:pt idx="22">
                  <c:v>70.211300000000008</c:v>
                </c:pt>
                <c:pt idx="23">
                  <c:v>70.211300000000008</c:v>
                </c:pt>
                <c:pt idx="24">
                  <c:v>70.211300000000008</c:v>
                </c:pt>
                <c:pt idx="25">
                  <c:v>70.211300000000008</c:v>
                </c:pt>
                <c:pt idx="26">
                  <c:v>70.211300000000008</c:v>
                </c:pt>
                <c:pt idx="27">
                  <c:v>70.211300000000008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A5-4B7E-9A19-308F9BFB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451103"/>
        <c:axId val="1301450271"/>
      </c:scatterChart>
      <c:valAx>
        <c:axId val="130145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450271"/>
        <c:crosses val="autoZero"/>
        <c:crossBetween val="midCat"/>
      </c:valAx>
      <c:valAx>
        <c:axId val="1301450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Hall</a:t>
                </a:r>
                <a:r>
                  <a:rPr lang="en-GB" baseline="0"/>
                  <a:t> voltage (mV)</a:t>
                </a:r>
              </a:p>
            </c:rich>
          </c:tx>
          <c:layout>
            <c:manualLayout>
              <c:xMode val="edge"/>
              <c:yMode val="edge"/>
              <c:x val="3.2532734219549109E-2"/>
              <c:y val="0.32676995673346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45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7696550819632131"/>
          <c:y val="0.17852247962530632"/>
          <c:w val="0.15650787453810389"/>
          <c:h val="0.205081964927284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'1.4'!$B$5:$B$263</c:f>
              <c:numCache>
                <c:formatCode>General</c:formatCode>
                <c:ptCount val="259"/>
                <c:pt idx="0">
                  <c:v>0.23</c:v>
                </c:pt>
                <c:pt idx="1">
                  <c:v>0.24</c:v>
                </c:pt>
                <c:pt idx="2">
                  <c:v>0.25</c:v>
                </c:pt>
                <c:pt idx="3">
                  <c:v>0.26</c:v>
                </c:pt>
                <c:pt idx="4">
                  <c:v>0.27</c:v>
                </c:pt>
                <c:pt idx="5">
                  <c:v>0.28000000000000003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0.32</c:v>
                </c:pt>
                <c:pt idx="9">
                  <c:v>0.33</c:v>
                </c:pt>
                <c:pt idx="10">
                  <c:v>0.34</c:v>
                </c:pt>
                <c:pt idx="11">
                  <c:v>0.35</c:v>
                </c:pt>
                <c:pt idx="12">
                  <c:v>0.36</c:v>
                </c:pt>
                <c:pt idx="13">
                  <c:v>0.37</c:v>
                </c:pt>
                <c:pt idx="14">
                  <c:v>0.38</c:v>
                </c:pt>
                <c:pt idx="15">
                  <c:v>0.39</c:v>
                </c:pt>
                <c:pt idx="16">
                  <c:v>0.4</c:v>
                </c:pt>
                <c:pt idx="17">
                  <c:v>0.41</c:v>
                </c:pt>
                <c:pt idx="18">
                  <c:v>0.42</c:v>
                </c:pt>
                <c:pt idx="19">
                  <c:v>0.44</c:v>
                </c:pt>
                <c:pt idx="20">
                  <c:v>0.45</c:v>
                </c:pt>
                <c:pt idx="21">
                  <c:v>0.46</c:v>
                </c:pt>
                <c:pt idx="22">
                  <c:v>0.47</c:v>
                </c:pt>
                <c:pt idx="23">
                  <c:v>0.48</c:v>
                </c:pt>
                <c:pt idx="24">
                  <c:v>0.49</c:v>
                </c:pt>
                <c:pt idx="25">
                  <c:v>0.5</c:v>
                </c:pt>
                <c:pt idx="26">
                  <c:v>0.51</c:v>
                </c:pt>
                <c:pt idx="27">
                  <c:v>0.52</c:v>
                </c:pt>
                <c:pt idx="28">
                  <c:v>0.53</c:v>
                </c:pt>
                <c:pt idx="29">
                  <c:v>0.54</c:v>
                </c:pt>
                <c:pt idx="30">
                  <c:v>0.55000000000000004</c:v>
                </c:pt>
                <c:pt idx="31">
                  <c:v>0.56000000000000005</c:v>
                </c:pt>
                <c:pt idx="32">
                  <c:v>0.56999999999999995</c:v>
                </c:pt>
                <c:pt idx="33">
                  <c:v>0.57999999999999996</c:v>
                </c:pt>
                <c:pt idx="34">
                  <c:v>0.59</c:v>
                </c:pt>
                <c:pt idx="35">
                  <c:v>0.6</c:v>
                </c:pt>
                <c:pt idx="36">
                  <c:v>0.61</c:v>
                </c:pt>
                <c:pt idx="37">
                  <c:v>0.62</c:v>
                </c:pt>
                <c:pt idx="38">
                  <c:v>0.63</c:v>
                </c:pt>
                <c:pt idx="39">
                  <c:v>0.64</c:v>
                </c:pt>
                <c:pt idx="40">
                  <c:v>0.65</c:v>
                </c:pt>
                <c:pt idx="41">
                  <c:v>0.66</c:v>
                </c:pt>
                <c:pt idx="42">
                  <c:v>0.67</c:v>
                </c:pt>
                <c:pt idx="43">
                  <c:v>0.68</c:v>
                </c:pt>
                <c:pt idx="44">
                  <c:v>0.69</c:v>
                </c:pt>
                <c:pt idx="45">
                  <c:v>0.7</c:v>
                </c:pt>
                <c:pt idx="46">
                  <c:v>0.72</c:v>
                </c:pt>
                <c:pt idx="47">
                  <c:v>0.73</c:v>
                </c:pt>
                <c:pt idx="48">
                  <c:v>0.74</c:v>
                </c:pt>
                <c:pt idx="49">
                  <c:v>0.75</c:v>
                </c:pt>
                <c:pt idx="50">
                  <c:v>0.76</c:v>
                </c:pt>
                <c:pt idx="51">
                  <c:v>0.77</c:v>
                </c:pt>
                <c:pt idx="52">
                  <c:v>0.78</c:v>
                </c:pt>
                <c:pt idx="53">
                  <c:v>0.79</c:v>
                </c:pt>
                <c:pt idx="54">
                  <c:v>0.8</c:v>
                </c:pt>
                <c:pt idx="55">
                  <c:v>0.81</c:v>
                </c:pt>
                <c:pt idx="56">
                  <c:v>0.82</c:v>
                </c:pt>
                <c:pt idx="57">
                  <c:v>0.83</c:v>
                </c:pt>
                <c:pt idx="58">
                  <c:v>0.84</c:v>
                </c:pt>
                <c:pt idx="59">
                  <c:v>0.85</c:v>
                </c:pt>
                <c:pt idx="60">
                  <c:v>0.86</c:v>
                </c:pt>
                <c:pt idx="61">
                  <c:v>0.87</c:v>
                </c:pt>
                <c:pt idx="62">
                  <c:v>0.88</c:v>
                </c:pt>
                <c:pt idx="63">
                  <c:v>0.89</c:v>
                </c:pt>
                <c:pt idx="64">
                  <c:v>0.9</c:v>
                </c:pt>
                <c:pt idx="65">
                  <c:v>0.91</c:v>
                </c:pt>
                <c:pt idx="66">
                  <c:v>0.92</c:v>
                </c:pt>
                <c:pt idx="67">
                  <c:v>0.93</c:v>
                </c:pt>
                <c:pt idx="68">
                  <c:v>0.94</c:v>
                </c:pt>
                <c:pt idx="69">
                  <c:v>0.95</c:v>
                </c:pt>
                <c:pt idx="70">
                  <c:v>0.96</c:v>
                </c:pt>
                <c:pt idx="71">
                  <c:v>0.97</c:v>
                </c:pt>
                <c:pt idx="72">
                  <c:v>0.98</c:v>
                </c:pt>
                <c:pt idx="73">
                  <c:v>0.99</c:v>
                </c:pt>
                <c:pt idx="74">
                  <c:v>1</c:v>
                </c:pt>
                <c:pt idx="75">
                  <c:v>1.01</c:v>
                </c:pt>
                <c:pt idx="76">
                  <c:v>1.02</c:v>
                </c:pt>
                <c:pt idx="77">
                  <c:v>1.03</c:v>
                </c:pt>
                <c:pt idx="78">
                  <c:v>1.04</c:v>
                </c:pt>
                <c:pt idx="79">
                  <c:v>1.05</c:v>
                </c:pt>
                <c:pt idx="80">
                  <c:v>1.06</c:v>
                </c:pt>
                <c:pt idx="81">
                  <c:v>1.07</c:v>
                </c:pt>
                <c:pt idx="82">
                  <c:v>1.08</c:v>
                </c:pt>
                <c:pt idx="83">
                  <c:v>1.0900000000000001</c:v>
                </c:pt>
                <c:pt idx="84">
                  <c:v>1.1000000000000001</c:v>
                </c:pt>
                <c:pt idx="85">
                  <c:v>1.1100000000000001</c:v>
                </c:pt>
                <c:pt idx="86">
                  <c:v>1.1200000000000001</c:v>
                </c:pt>
                <c:pt idx="87">
                  <c:v>1.1299999999999999</c:v>
                </c:pt>
                <c:pt idx="88">
                  <c:v>1.1399999999999999</c:v>
                </c:pt>
                <c:pt idx="89">
                  <c:v>1.1499999999999999</c:v>
                </c:pt>
                <c:pt idx="90">
                  <c:v>1.1599999999999999</c:v>
                </c:pt>
                <c:pt idx="91">
                  <c:v>1.17</c:v>
                </c:pt>
                <c:pt idx="92">
                  <c:v>1.19</c:v>
                </c:pt>
                <c:pt idx="93">
                  <c:v>1.2</c:v>
                </c:pt>
                <c:pt idx="94">
                  <c:v>1.21</c:v>
                </c:pt>
                <c:pt idx="95">
                  <c:v>1.22</c:v>
                </c:pt>
                <c:pt idx="96">
                  <c:v>1.23</c:v>
                </c:pt>
                <c:pt idx="97">
                  <c:v>1.24</c:v>
                </c:pt>
                <c:pt idx="98">
                  <c:v>1.25</c:v>
                </c:pt>
                <c:pt idx="99">
                  <c:v>1.26</c:v>
                </c:pt>
                <c:pt idx="100">
                  <c:v>1.27</c:v>
                </c:pt>
                <c:pt idx="101">
                  <c:v>1.28</c:v>
                </c:pt>
                <c:pt idx="102">
                  <c:v>1.29</c:v>
                </c:pt>
                <c:pt idx="103">
                  <c:v>1.3</c:v>
                </c:pt>
                <c:pt idx="104">
                  <c:v>1.31</c:v>
                </c:pt>
                <c:pt idx="105">
                  <c:v>1.32</c:v>
                </c:pt>
                <c:pt idx="106">
                  <c:v>1.33</c:v>
                </c:pt>
                <c:pt idx="107">
                  <c:v>1.34</c:v>
                </c:pt>
                <c:pt idx="108">
                  <c:v>1.35</c:v>
                </c:pt>
                <c:pt idx="109">
                  <c:v>1.36</c:v>
                </c:pt>
                <c:pt idx="110">
                  <c:v>1.37</c:v>
                </c:pt>
                <c:pt idx="111">
                  <c:v>1.38</c:v>
                </c:pt>
                <c:pt idx="112">
                  <c:v>1.39</c:v>
                </c:pt>
                <c:pt idx="113">
                  <c:v>1.4</c:v>
                </c:pt>
                <c:pt idx="114">
                  <c:v>1.42</c:v>
                </c:pt>
                <c:pt idx="115">
                  <c:v>1.43</c:v>
                </c:pt>
                <c:pt idx="116">
                  <c:v>1.44</c:v>
                </c:pt>
                <c:pt idx="117">
                  <c:v>1.45</c:v>
                </c:pt>
                <c:pt idx="118">
                  <c:v>1.46</c:v>
                </c:pt>
                <c:pt idx="119">
                  <c:v>1.47</c:v>
                </c:pt>
                <c:pt idx="120">
                  <c:v>1.48</c:v>
                </c:pt>
                <c:pt idx="121">
                  <c:v>1.49</c:v>
                </c:pt>
                <c:pt idx="122">
                  <c:v>1.5</c:v>
                </c:pt>
                <c:pt idx="123">
                  <c:v>1.51</c:v>
                </c:pt>
                <c:pt idx="124">
                  <c:v>1.52</c:v>
                </c:pt>
                <c:pt idx="125">
                  <c:v>1.53</c:v>
                </c:pt>
                <c:pt idx="126">
                  <c:v>1.54</c:v>
                </c:pt>
                <c:pt idx="127">
                  <c:v>1.55</c:v>
                </c:pt>
                <c:pt idx="128">
                  <c:v>1.56</c:v>
                </c:pt>
                <c:pt idx="129">
                  <c:v>1.57</c:v>
                </c:pt>
                <c:pt idx="130">
                  <c:v>1.58</c:v>
                </c:pt>
                <c:pt idx="131">
                  <c:v>1.59</c:v>
                </c:pt>
                <c:pt idx="132">
                  <c:v>1.6</c:v>
                </c:pt>
                <c:pt idx="133">
                  <c:v>1.61</c:v>
                </c:pt>
                <c:pt idx="134">
                  <c:v>1.62</c:v>
                </c:pt>
                <c:pt idx="135">
                  <c:v>1.63</c:v>
                </c:pt>
                <c:pt idx="136">
                  <c:v>1.64</c:v>
                </c:pt>
                <c:pt idx="137">
                  <c:v>1.63</c:v>
                </c:pt>
                <c:pt idx="138">
                  <c:v>1.62</c:v>
                </c:pt>
                <c:pt idx="139">
                  <c:v>1.61</c:v>
                </c:pt>
                <c:pt idx="140">
                  <c:v>1.6</c:v>
                </c:pt>
                <c:pt idx="141">
                  <c:v>1.59</c:v>
                </c:pt>
                <c:pt idx="142">
                  <c:v>1.58</c:v>
                </c:pt>
                <c:pt idx="143">
                  <c:v>1.57</c:v>
                </c:pt>
                <c:pt idx="144">
                  <c:v>1.56</c:v>
                </c:pt>
                <c:pt idx="145">
                  <c:v>1.55</c:v>
                </c:pt>
                <c:pt idx="146">
                  <c:v>1.54</c:v>
                </c:pt>
                <c:pt idx="147">
                  <c:v>1.53</c:v>
                </c:pt>
                <c:pt idx="148">
                  <c:v>1.52</c:v>
                </c:pt>
                <c:pt idx="149">
                  <c:v>1.51</c:v>
                </c:pt>
                <c:pt idx="150">
                  <c:v>1.5</c:v>
                </c:pt>
                <c:pt idx="151">
                  <c:v>1.49</c:v>
                </c:pt>
                <c:pt idx="152">
                  <c:v>1.48</c:v>
                </c:pt>
                <c:pt idx="153">
                  <c:v>1.47</c:v>
                </c:pt>
                <c:pt idx="154">
                  <c:v>1.46</c:v>
                </c:pt>
                <c:pt idx="155">
                  <c:v>1.45</c:v>
                </c:pt>
                <c:pt idx="156">
                  <c:v>1.44</c:v>
                </c:pt>
                <c:pt idx="157">
                  <c:v>1.43</c:v>
                </c:pt>
                <c:pt idx="158">
                  <c:v>1.42</c:v>
                </c:pt>
                <c:pt idx="159">
                  <c:v>1.4</c:v>
                </c:pt>
                <c:pt idx="160">
                  <c:v>1.39</c:v>
                </c:pt>
                <c:pt idx="161">
                  <c:v>1.38</c:v>
                </c:pt>
                <c:pt idx="162">
                  <c:v>1.37</c:v>
                </c:pt>
                <c:pt idx="163">
                  <c:v>1.36</c:v>
                </c:pt>
                <c:pt idx="164">
                  <c:v>1.35</c:v>
                </c:pt>
                <c:pt idx="165">
                  <c:v>1.34</c:v>
                </c:pt>
                <c:pt idx="166">
                  <c:v>1.33</c:v>
                </c:pt>
                <c:pt idx="167">
                  <c:v>1.32</c:v>
                </c:pt>
                <c:pt idx="168">
                  <c:v>1.31</c:v>
                </c:pt>
                <c:pt idx="169">
                  <c:v>1.3</c:v>
                </c:pt>
                <c:pt idx="170">
                  <c:v>1.29</c:v>
                </c:pt>
                <c:pt idx="171">
                  <c:v>1.28</c:v>
                </c:pt>
                <c:pt idx="172">
                  <c:v>1.27</c:v>
                </c:pt>
                <c:pt idx="173">
                  <c:v>1.26</c:v>
                </c:pt>
                <c:pt idx="174">
                  <c:v>1.25</c:v>
                </c:pt>
                <c:pt idx="175">
                  <c:v>1.24</c:v>
                </c:pt>
                <c:pt idx="176">
                  <c:v>1.23</c:v>
                </c:pt>
                <c:pt idx="177">
                  <c:v>1.22</c:v>
                </c:pt>
                <c:pt idx="178">
                  <c:v>1.21</c:v>
                </c:pt>
                <c:pt idx="179">
                  <c:v>1.2</c:v>
                </c:pt>
                <c:pt idx="180">
                  <c:v>1.19</c:v>
                </c:pt>
                <c:pt idx="181">
                  <c:v>1.18</c:v>
                </c:pt>
                <c:pt idx="182">
                  <c:v>1.17</c:v>
                </c:pt>
                <c:pt idx="183">
                  <c:v>1.1599999999999999</c:v>
                </c:pt>
                <c:pt idx="184">
                  <c:v>1.1499999999999999</c:v>
                </c:pt>
                <c:pt idx="185">
                  <c:v>1.1399999999999999</c:v>
                </c:pt>
                <c:pt idx="186">
                  <c:v>1.1299999999999999</c:v>
                </c:pt>
                <c:pt idx="187">
                  <c:v>1.1200000000000001</c:v>
                </c:pt>
                <c:pt idx="188">
                  <c:v>1.1100000000000001</c:v>
                </c:pt>
                <c:pt idx="189">
                  <c:v>1.1000000000000001</c:v>
                </c:pt>
                <c:pt idx="190">
                  <c:v>1.0900000000000001</c:v>
                </c:pt>
                <c:pt idx="191">
                  <c:v>1.08</c:v>
                </c:pt>
                <c:pt idx="192">
                  <c:v>1.07</c:v>
                </c:pt>
                <c:pt idx="193">
                  <c:v>1.06</c:v>
                </c:pt>
                <c:pt idx="194">
                  <c:v>1.05</c:v>
                </c:pt>
                <c:pt idx="195">
                  <c:v>1.04</c:v>
                </c:pt>
                <c:pt idx="196">
                  <c:v>1.03</c:v>
                </c:pt>
                <c:pt idx="197">
                  <c:v>1.01</c:v>
                </c:pt>
                <c:pt idx="198">
                  <c:v>1</c:v>
                </c:pt>
                <c:pt idx="199">
                  <c:v>0.99</c:v>
                </c:pt>
                <c:pt idx="200">
                  <c:v>0.98</c:v>
                </c:pt>
                <c:pt idx="201">
                  <c:v>0.97</c:v>
                </c:pt>
                <c:pt idx="202">
                  <c:v>0.96</c:v>
                </c:pt>
                <c:pt idx="203">
                  <c:v>0.95</c:v>
                </c:pt>
                <c:pt idx="204">
                  <c:v>0.94</c:v>
                </c:pt>
                <c:pt idx="205">
                  <c:v>0.93</c:v>
                </c:pt>
                <c:pt idx="206">
                  <c:v>0.92</c:v>
                </c:pt>
                <c:pt idx="207">
                  <c:v>0.91</c:v>
                </c:pt>
                <c:pt idx="208">
                  <c:v>0.9</c:v>
                </c:pt>
                <c:pt idx="209">
                  <c:v>0.89</c:v>
                </c:pt>
                <c:pt idx="210">
                  <c:v>0.88</c:v>
                </c:pt>
                <c:pt idx="211">
                  <c:v>0.87</c:v>
                </c:pt>
                <c:pt idx="212">
                  <c:v>0.86</c:v>
                </c:pt>
                <c:pt idx="213">
                  <c:v>0.85</c:v>
                </c:pt>
                <c:pt idx="214">
                  <c:v>0.84</c:v>
                </c:pt>
                <c:pt idx="215">
                  <c:v>0.83</c:v>
                </c:pt>
                <c:pt idx="216">
                  <c:v>0.82</c:v>
                </c:pt>
                <c:pt idx="217">
                  <c:v>0.81</c:v>
                </c:pt>
                <c:pt idx="218">
                  <c:v>0.8</c:v>
                </c:pt>
                <c:pt idx="219">
                  <c:v>0.79</c:v>
                </c:pt>
                <c:pt idx="220">
                  <c:v>0.78</c:v>
                </c:pt>
                <c:pt idx="221">
                  <c:v>0.77</c:v>
                </c:pt>
                <c:pt idx="222">
                  <c:v>0.76</c:v>
                </c:pt>
                <c:pt idx="223">
                  <c:v>0.75</c:v>
                </c:pt>
                <c:pt idx="224">
                  <c:v>0.74</c:v>
                </c:pt>
                <c:pt idx="225">
                  <c:v>0.73</c:v>
                </c:pt>
                <c:pt idx="226">
                  <c:v>0.72</c:v>
                </c:pt>
                <c:pt idx="227">
                  <c:v>0.71</c:v>
                </c:pt>
                <c:pt idx="228">
                  <c:v>0.69</c:v>
                </c:pt>
                <c:pt idx="229">
                  <c:v>0.68</c:v>
                </c:pt>
                <c:pt idx="230">
                  <c:v>0.67</c:v>
                </c:pt>
                <c:pt idx="231">
                  <c:v>0.66</c:v>
                </c:pt>
                <c:pt idx="232">
                  <c:v>0.65</c:v>
                </c:pt>
                <c:pt idx="233">
                  <c:v>0.64</c:v>
                </c:pt>
                <c:pt idx="234">
                  <c:v>0.63</c:v>
                </c:pt>
                <c:pt idx="235">
                  <c:v>0.62</c:v>
                </c:pt>
                <c:pt idx="236">
                  <c:v>0.61</c:v>
                </c:pt>
                <c:pt idx="237">
                  <c:v>0.6</c:v>
                </c:pt>
                <c:pt idx="238">
                  <c:v>0.59</c:v>
                </c:pt>
                <c:pt idx="239">
                  <c:v>0.57999999999999996</c:v>
                </c:pt>
                <c:pt idx="240">
                  <c:v>0.56999999999999995</c:v>
                </c:pt>
                <c:pt idx="241">
                  <c:v>0.56000000000000005</c:v>
                </c:pt>
                <c:pt idx="242">
                  <c:v>0.55000000000000004</c:v>
                </c:pt>
                <c:pt idx="243">
                  <c:v>0.54</c:v>
                </c:pt>
                <c:pt idx="244">
                  <c:v>0.53</c:v>
                </c:pt>
                <c:pt idx="245">
                  <c:v>0.52</c:v>
                </c:pt>
                <c:pt idx="246">
                  <c:v>0.51</c:v>
                </c:pt>
                <c:pt idx="247">
                  <c:v>0.5</c:v>
                </c:pt>
                <c:pt idx="248">
                  <c:v>0.49</c:v>
                </c:pt>
                <c:pt idx="249">
                  <c:v>0.48</c:v>
                </c:pt>
                <c:pt idx="250">
                  <c:v>0.47</c:v>
                </c:pt>
                <c:pt idx="251">
                  <c:v>0.46</c:v>
                </c:pt>
                <c:pt idx="252">
                  <c:v>0.45</c:v>
                </c:pt>
                <c:pt idx="253">
                  <c:v>0.44</c:v>
                </c:pt>
                <c:pt idx="254">
                  <c:v>0.42</c:v>
                </c:pt>
                <c:pt idx="255">
                  <c:v>0.41</c:v>
                </c:pt>
                <c:pt idx="256">
                  <c:v>0.4</c:v>
                </c:pt>
                <c:pt idx="257">
                  <c:v>0.39</c:v>
                </c:pt>
                <c:pt idx="258">
                  <c:v>0.38</c:v>
                </c:pt>
              </c:numCache>
            </c:numRef>
          </c:xVal>
          <c:yVal>
            <c:numRef>
              <c:f>'1.4'!$C$5:$C$263</c:f>
              <c:numCache>
                <c:formatCode>General</c:formatCode>
                <c:ptCount val="259"/>
                <c:pt idx="0">
                  <c:v>2.4199999999999999E-2</c:v>
                </c:pt>
                <c:pt idx="1">
                  <c:v>2.4199999999999999E-2</c:v>
                </c:pt>
                <c:pt idx="2">
                  <c:v>2.4199999999999999E-2</c:v>
                </c:pt>
                <c:pt idx="3">
                  <c:v>2.4199999999999999E-2</c:v>
                </c:pt>
                <c:pt idx="4">
                  <c:v>2.4199999999999999E-2</c:v>
                </c:pt>
                <c:pt idx="5">
                  <c:v>2.41E-2</c:v>
                </c:pt>
                <c:pt idx="6">
                  <c:v>2.41E-2</c:v>
                </c:pt>
                <c:pt idx="7">
                  <c:v>2.4E-2</c:v>
                </c:pt>
                <c:pt idx="8">
                  <c:v>2.3900000000000001E-2</c:v>
                </c:pt>
                <c:pt idx="9">
                  <c:v>2.3900000000000001E-2</c:v>
                </c:pt>
                <c:pt idx="10">
                  <c:v>2.3800000000000002E-2</c:v>
                </c:pt>
                <c:pt idx="11">
                  <c:v>2.3800000000000002E-2</c:v>
                </c:pt>
                <c:pt idx="12">
                  <c:v>2.3699999999999999E-2</c:v>
                </c:pt>
                <c:pt idx="13">
                  <c:v>2.3599999999999999E-2</c:v>
                </c:pt>
                <c:pt idx="14">
                  <c:v>2.3599999999999999E-2</c:v>
                </c:pt>
                <c:pt idx="15">
                  <c:v>2.35E-2</c:v>
                </c:pt>
                <c:pt idx="16">
                  <c:v>2.35E-2</c:v>
                </c:pt>
                <c:pt idx="17">
                  <c:v>2.3400000000000001E-2</c:v>
                </c:pt>
                <c:pt idx="18">
                  <c:v>2.3400000000000001E-2</c:v>
                </c:pt>
                <c:pt idx="19">
                  <c:v>2.3199999999999998E-2</c:v>
                </c:pt>
                <c:pt idx="20">
                  <c:v>2.3199999999999998E-2</c:v>
                </c:pt>
                <c:pt idx="21">
                  <c:v>2.3099999999999999E-2</c:v>
                </c:pt>
                <c:pt idx="22">
                  <c:v>2.3E-2</c:v>
                </c:pt>
                <c:pt idx="23">
                  <c:v>2.29E-2</c:v>
                </c:pt>
                <c:pt idx="24">
                  <c:v>2.2800000000000001E-2</c:v>
                </c:pt>
                <c:pt idx="25">
                  <c:v>2.2700000000000001E-2</c:v>
                </c:pt>
                <c:pt idx="26">
                  <c:v>2.2599999999999999E-2</c:v>
                </c:pt>
                <c:pt idx="27">
                  <c:v>2.2499999999999999E-2</c:v>
                </c:pt>
                <c:pt idx="28">
                  <c:v>2.24E-2</c:v>
                </c:pt>
                <c:pt idx="29">
                  <c:v>2.23E-2</c:v>
                </c:pt>
                <c:pt idx="30">
                  <c:v>2.2200000000000001E-2</c:v>
                </c:pt>
                <c:pt idx="31">
                  <c:v>2.1999999999999999E-2</c:v>
                </c:pt>
                <c:pt idx="32">
                  <c:v>2.1899999999999999E-2</c:v>
                </c:pt>
                <c:pt idx="33">
                  <c:v>2.18E-2</c:v>
                </c:pt>
                <c:pt idx="34">
                  <c:v>2.1600000000000001E-2</c:v>
                </c:pt>
                <c:pt idx="35">
                  <c:v>2.1399999999999999E-2</c:v>
                </c:pt>
                <c:pt idx="36">
                  <c:v>2.12E-2</c:v>
                </c:pt>
                <c:pt idx="37">
                  <c:v>2.1000000000000001E-2</c:v>
                </c:pt>
                <c:pt idx="38">
                  <c:v>2.0899999999999998E-2</c:v>
                </c:pt>
                <c:pt idx="39">
                  <c:v>2.06E-2</c:v>
                </c:pt>
                <c:pt idx="40">
                  <c:v>2.0400000000000001E-2</c:v>
                </c:pt>
                <c:pt idx="41">
                  <c:v>2.0199999999999999E-2</c:v>
                </c:pt>
                <c:pt idx="42">
                  <c:v>0.02</c:v>
                </c:pt>
                <c:pt idx="43">
                  <c:v>1.9699999999999999E-2</c:v>
                </c:pt>
                <c:pt idx="44">
                  <c:v>1.9400000000000001E-2</c:v>
                </c:pt>
                <c:pt idx="45">
                  <c:v>1.9099999999999999E-2</c:v>
                </c:pt>
                <c:pt idx="46">
                  <c:v>1.8700000000000001E-2</c:v>
                </c:pt>
                <c:pt idx="47">
                  <c:v>1.84E-2</c:v>
                </c:pt>
                <c:pt idx="48">
                  <c:v>1.7999999999999999E-2</c:v>
                </c:pt>
                <c:pt idx="49">
                  <c:v>1.77E-2</c:v>
                </c:pt>
                <c:pt idx="50">
                  <c:v>1.7299999999999999E-2</c:v>
                </c:pt>
                <c:pt idx="51">
                  <c:v>1.6899999999999998E-2</c:v>
                </c:pt>
                <c:pt idx="52">
                  <c:v>1.66E-2</c:v>
                </c:pt>
                <c:pt idx="53">
                  <c:v>1.6199999999999999E-2</c:v>
                </c:pt>
                <c:pt idx="54">
                  <c:v>1.5800000000000002E-2</c:v>
                </c:pt>
                <c:pt idx="55">
                  <c:v>1.5299999999999999E-2</c:v>
                </c:pt>
                <c:pt idx="56">
                  <c:v>1.49E-2</c:v>
                </c:pt>
                <c:pt idx="57">
                  <c:v>1.44E-2</c:v>
                </c:pt>
                <c:pt idx="58">
                  <c:v>1.3899999999999999E-2</c:v>
                </c:pt>
                <c:pt idx="59">
                  <c:v>1.34E-2</c:v>
                </c:pt>
                <c:pt idx="60">
                  <c:v>1.2999999999999999E-2</c:v>
                </c:pt>
                <c:pt idx="61">
                  <c:v>1.2200000000000001E-2</c:v>
                </c:pt>
                <c:pt idx="62">
                  <c:v>1.17E-2</c:v>
                </c:pt>
                <c:pt idx="63">
                  <c:v>1.1299999999999999E-2</c:v>
                </c:pt>
                <c:pt idx="64">
                  <c:v>1.0800000000000001E-2</c:v>
                </c:pt>
                <c:pt idx="65">
                  <c:v>1.03E-2</c:v>
                </c:pt>
                <c:pt idx="66">
                  <c:v>9.9000000000000008E-3</c:v>
                </c:pt>
                <c:pt idx="67">
                  <c:v>9.2999999999999992E-3</c:v>
                </c:pt>
                <c:pt idx="68">
                  <c:v>8.8999999999999999E-3</c:v>
                </c:pt>
                <c:pt idx="69">
                  <c:v>8.3999999999999995E-3</c:v>
                </c:pt>
                <c:pt idx="70">
                  <c:v>7.9000000000000008E-3</c:v>
                </c:pt>
                <c:pt idx="71">
                  <c:v>7.4000000000000003E-3</c:v>
                </c:pt>
                <c:pt idx="72">
                  <c:v>7.0000000000000001E-3</c:v>
                </c:pt>
                <c:pt idx="73">
                  <c:v>6.6E-3</c:v>
                </c:pt>
                <c:pt idx="74">
                  <c:v>6.1000000000000004E-3</c:v>
                </c:pt>
                <c:pt idx="75">
                  <c:v>5.7000000000000002E-3</c:v>
                </c:pt>
                <c:pt idx="76">
                  <c:v>5.3E-3</c:v>
                </c:pt>
                <c:pt idx="77">
                  <c:v>5.0000000000000001E-3</c:v>
                </c:pt>
                <c:pt idx="78">
                  <c:v>4.5999999999999999E-3</c:v>
                </c:pt>
                <c:pt idx="79">
                  <c:v>4.1999999999999997E-3</c:v>
                </c:pt>
                <c:pt idx="80">
                  <c:v>4.0000000000000001E-3</c:v>
                </c:pt>
                <c:pt idx="81">
                  <c:v>3.7000000000000002E-3</c:v>
                </c:pt>
                <c:pt idx="82">
                  <c:v>3.3E-3</c:v>
                </c:pt>
                <c:pt idx="83">
                  <c:v>3.0999999999999999E-3</c:v>
                </c:pt>
                <c:pt idx="84">
                  <c:v>2.8999999999999998E-3</c:v>
                </c:pt>
                <c:pt idx="85">
                  <c:v>2.7000000000000001E-3</c:v>
                </c:pt>
                <c:pt idx="86">
                  <c:v>2.3999999999999998E-3</c:v>
                </c:pt>
                <c:pt idx="87">
                  <c:v>2.2000000000000001E-3</c:v>
                </c:pt>
                <c:pt idx="88">
                  <c:v>2E-3</c:v>
                </c:pt>
                <c:pt idx="89">
                  <c:v>1.8E-3</c:v>
                </c:pt>
                <c:pt idx="90">
                  <c:v>1.6999999999999999E-3</c:v>
                </c:pt>
                <c:pt idx="91">
                  <c:v>1.6000000000000001E-3</c:v>
                </c:pt>
                <c:pt idx="92">
                  <c:v>1.2999999999999999E-3</c:v>
                </c:pt>
                <c:pt idx="93">
                  <c:v>1.1000000000000001E-3</c:v>
                </c:pt>
                <c:pt idx="94">
                  <c:v>1.1000000000000001E-3</c:v>
                </c:pt>
                <c:pt idx="95">
                  <c:v>1E-3</c:v>
                </c:pt>
                <c:pt idx="96">
                  <c:v>8.9999999999999998E-4</c:v>
                </c:pt>
                <c:pt idx="97">
                  <c:v>8.0000000000000004E-4</c:v>
                </c:pt>
                <c:pt idx="98">
                  <c:v>6.9999999999999999E-4</c:v>
                </c:pt>
                <c:pt idx="99">
                  <c:v>6.9999999999999999E-4</c:v>
                </c:pt>
                <c:pt idx="100">
                  <c:v>5.9999999999999995E-4</c:v>
                </c:pt>
                <c:pt idx="101">
                  <c:v>5.9999999999999995E-4</c:v>
                </c:pt>
                <c:pt idx="102">
                  <c:v>5.9999999999999995E-4</c:v>
                </c:pt>
                <c:pt idx="103">
                  <c:v>5.0000000000000001E-4</c:v>
                </c:pt>
                <c:pt idx="104">
                  <c:v>5.0000000000000001E-4</c:v>
                </c:pt>
                <c:pt idx="105">
                  <c:v>5.0000000000000001E-4</c:v>
                </c:pt>
                <c:pt idx="106">
                  <c:v>5.0000000000000001E-4</c:v>
                </c:pt>
                <c:pt idx="107">
                  <c:v>4.0000000000000002E-4</c:v>
                </c:pt>
                <c:pt idx="108">
                  <c:v>4.0000000000000002E-4</c:v>
                </c:pt>
                <c:pt idx="109">
                  <c:v>4.0000000000000002E-4</c:v>
                </c:pt>
                <c:pt idx="110">
                  <c:v>4.0000000000000002E-4</c:v>
                </c:pt>
                <c:pt idx="111">
                  <c:v>4.0000000000000002E-4</c:v>
                </c:pt>
                <c:pt idx="112">
                  <c:v>4.0000000000000002E-4</c:v>
                </c:pt>
                <c:pt idx="113">
                  <c:v>2.9999999999999997E-4</c:v>
                </c:pt>
                <c:pt idx="114">
                  <c:v>2.9999999999999997E-4</c:v>
                </c:pt>
                <c:pt idx="115">
                  <c:v>2.9999999999999997E-4</c:v>
                </c:pt>
                <c:pt idx="116">
                  <c:v>2.9999999999999997E-4</c:v>
                </c:pt>
                <c:pt idx="117">
                  <c:v>2.9999999999999997E-4</c:v>
                </c:pt>
                <c:pt idx="118">
                  <c:v>2.9999999999999997E-4</c:v>
                </c:pt>
                <c:pt idx="119">
                  <c:v>2.9999999999999997E-4</c:v>
                </c:pt>
                <c:pt idx="120">
                  <c:v>2.9999999999999997E-4</c:v>
                </c:pt>
                <c:pt idx="121">
                  <c:v>2.9999999999999997E-4</c:v>
                </c:pt>
                <c:pt idx="122">
                  <c:v>2.9999999999999997E-4</c:v>
                </c:pt>
                <c:pt idx="123">
                  <c:v>2.9999999999999997E-4</c:v>
                </c:pt>
                <c:pt idx="124">
                  <c:v>2.9999999999999997E-4</c:v>
                </c:pt>
                <c:pt idx="125">
                  <c:v>2.0000000000000001E-4</c:v>
                </c:pt>
                <c:pt idx="126">
                  <c:v>2.9999999999999997E-4</c:v>
                </c:pt>
                <c:pt idx="127">
                  <c:v>2.9999999999999997E-4</c:v>
                </c:pt>
                <c:pt idx="128">
                  <c:v>2.9999999999999997E-4</c:v>
                </c:pt>
                <c:pt idx="129">
                  <c:v>2.9999999999999997E-4</c:v>
                </c:pt>
                <c:pt idx="130">
                  <c:v>2.9999999999999997E-4</c:v>
                </c:pt>
                <c:pt idx="131">
                  <c:v>2.9999999999999997E-4</c:v>
                </c:pt>
                <c:pt idx="132">
                  <c:v>2.9999999999999997E-4</c:v>
                </c:pt>
                <c:pt idx="133">
                  <c:v>2.9999999999999997E-4</c:v>
                </c:pt>
                <c:pt idx="134">
                  <c:v>2.9999999999999997E-4</c:v>
                </c:pt>
                <c:pt idx="135">
                  <c:v>2.9999999999999997E-4</c:v>
                </c:pt>
                <c:pt idx="136">
                  <c:v>2.9999999999999997E-4</c:v>
                </c:pt>
                <c:pt idx="137">
                  <c:v>2.9999999999999997E-4</c:v>
                </c:pt>
                <c:pt idx="138">
                  <c:v>2.9999999999999997E-4</c:v>
                </c:pt>
                <c:pt idx="139">
                  <c:v>2.9999999999999997E-4</c:v>
                </c:pt>
                <c:pt idx="140">
                  <c:v>2.9999999999999997E-4</c:v>
                </c:pt>
                <c:pt idx="141">
                  <c:v>2.9999999999999997E-4</c:v>
                </c:pt>
                <c:pt idx="142">
                  <c:v>2.9999999999999997E-4</c:v>
                </c:pt>
                <c:pt idx="143">
                  <c:v>2.9999999999999997E-4</c:v>
                </c:pt>
                <c:pt idx="144">
                  <c:v>2.9999999999999997E-4</c:v>
                </c:pt>
                <c:pt idx="145">
                  <c:v>2.9999999999999997E-4</c:v>
                </c:pt>
                <c:pt idx="146">
                  <c:v>2.0000000000000001E-4</c:v>
                </c:pt>
                <c:pt idx="147">
                  <c:v>2.0000000000000001E-4</c:v>
                </c:pt>
                <c:pt idx="148">
                  <c:v>2.0000000000000001E-4</c:v>
                </c:pt>
                <c:pt idx="149">
                  <c:v>2.0000000000000001E-4</c:v>
                </c:pt>
                <c:pt idx="150">
                  <c:v>2.0000000000000001E-4</c:v>
                </c:pt>
                <c:pt idx="151">
                  <c:v>2.0000000000000001E-4</c:v>
                </c:pt>
                <c:pt idx="152">
                  <c:v>2.0000000000000001E-4</c:v>
                </c:pt>
                <c:pt idx="153">
                  <c:v>2.0000000000000001E-4</c:v>
                </c:pt>
                <c:pt idx="154">
                  <c:v>2.0000000000000001E-4</c:v>
                </c:pt>
                <c:pt idx="155">
                  <c:v>2.0000000000000001E-4</c:v>
                </c:pt>
                <c:pt idx="156">
                  <c:v>2.0000000000000001E-4</c:v>
                </c:pt>
                <c:pt idx="157">
                  <c:v>2.0000000000000001E-4</c:v>
                </c:pt>
                <c:pt idx="158">
                  <c:v>2.0000000000000001E-4</c:v>
                </c:pt>
                <c:pt idx="159">
                  <c:v>2.0000000000000001E-4</c:v>
                </c:pt>
                <c:pt idx="160">
                  <c:v>2.0000000000000001E-4</c:v>
                </c:pt>
                <c:pt idx="161">
                  <c:v>1E-4</c:v>
                </c:pt>
                <c:pt idx="162">
                  <c:v>2.0000000000000001E-4</c:v>
                </c:pt>
                <c:pt idx="163">
                  <c:v>1E-4</c:v>
                </c:pt>
                <c:pt idx="164">
                  <c:v>2.0000000000000001E-4</c:v>
                </c:pt>
                <c:pt idx="165">
                  <c:v>1E-4</c:v>
                </c:pt>
                <c:pt idx="166">
                  <c:v>2.0000000000000001E-4</c:v>
                </c:pt>
                <c:pt idx="167">
                  <c:v>1E-4</c:v>
                </c:pt>
                <c:pt idx="168">
                  <c:v>2.0000000000000001E-4</c:v>
                </c:pt>
                <c:pt idx="169">
                  <c:v>2.0000000000000001E-4</c:v>
                </c:pt>
                <c:pt idx="170">
                  <c:v>2.0000000000000001E-4</c:v>
                </c:pt>
                <c:pt idx="171">
                  <c:v>2.0000000000000001E-4</c:v>
                </c:pt>
                <c:pt idx="172">
                  <c:v>2.0000000000000001E-4</c:v>
                </c:pt>
                <c:pt idx="173">
                  <c:v>2.9999999999999997E-4</c:v>
                </c:pt>
                <c:pt idx="174">
                  <c:v>2.0000000000000001E-4</c:v>
                </c:pt>
                <c:pt idx="175">
                  <c:v>4.0000000000000002E-4</c:v>
                </c:pt>
                <c:pt idx="176">
                  <c:v>4.0000000000000002E-4</c:v>
                </c:pt>
                <c:pt idx="177">
                  <c:v>2.9999999999999997E-4</c:v>
                </c:pt>
                <c:pt idx="178">
                  <c:v>2.9999999999999997E-4</c:v>
                </c:pt>
                <c:pt idx="179">
                  <c:v>4.0000000000000002E-4</c:v>
                </c:pt>
                <c:pt idx="180">
                  <c:v>5.0000000000000001E-4</c:v>
                </c:pt>
                <c:pt idx="181">
                  <c:v>5.9999999999999995E-4</c:v>
                </c:pt>
                <c:pt idx="182">
                  <c:v>6.9999999999999999E-4</c:v>
                </c:pt>
                <c:pt idx="183">
                  <c:v>8.0000000000000004E-4</c:v>
                </c:pt>
                <c:pt idx="184">
                  <c:v>8.9999999999999998E-4</c:v>
                </c:pt>
                <c:pt idx="185">
                  <c:v>1E-3</c:v>
                </c:pt>
                <c:pt idx="186">
                  <c:v>1.1999999999999999E-3</c:v>
                </c:pt>
                <c:pt idx="187">
                  <c:v>1.1999999999999999E-3</c:v>
                </c:pt>
                <c:pt idx="188">
                  <c:v>1.4E-3</c:v>
                </c:pt>
                <c:pt idx="189">
                  <c:v>1.6000000000000001E-3</c:v>
                </c:pt>
                <c:pt idx="190">
                  <c:v>1.6999999999999999E-3</c:v>
                </c:pt>
                <c:pt idx="191">
                  <c:v>1.9E-3</c:v>
                </c:pt>
                <c:pt idx="192">
                  <c:v>2E-3</c:v>
                </c:pt>
                <c:pt idx="193">
                  <c:v>2.3E-3</c:v>
                </c:pt>
                <c:pt idx="194">
                  <c:v>2.5999999999999999E-3</c:v>
                </c:pt>
                <c:pt idx="195">
                  <c:v>2.8999999999999998E-3</c:v>
                </c:pt>
                <c:pt idx="196">
                  <c:v>3.2000000000000002E-3</c:v>
                </c:pt>
                <c:pt idx="197">
                  <c:v>3.5999999999999999E-3</c:v>
                </c:pt>
                <c:pt idx="198">
                  <c:v>4.0000000000000001E-3</c:v>
                </c:pt>
                <c:pt idx="199">
                  <c:v>4.3E-3</c:v>
                </c:pt>
                <c:pt idx="200">
                  <c:v>4.5999999999999999E-3</c:v>
                </c:pt>
                <c:pt idx="201">
                  <c:v>5.0000000000000001E-3</c:v>
                </c:pt>
                <c:pt idx="202">
                  <c:v>5.4000000000000003E-3</c:v>
                </c:pt>
                <c:pt idx="203">
                  <c:v>5.7999999999999996E-3</c:v>
                </c:pt>
                <c:pt idx="204">
                  <c:v>6.1999999999999998E-3</c:v>
                </c:pt>
                <c:pt idx="205">
                  <c:v>6.7000000000000002E-3</c:v>
                </c:pt>
                <c:pt idx="206">
                  <c:v>7.1999999999999998E-3</c:v>
                </c:pt>
                <c:pt idx="207">
                  <c:v>7.7000000000000002E-3</c:v>
                </c:pt>
                <c:pt idx="208">
                  <c:v>8.0999999999999996E-3</c:v>
                </c:pt>
                <c:pt idx="209">
                  <c:v>8.6E-3</c:v>
                </c:pt>
                <c:pt idx="210">
                  <c:v>8.9999999999999993E-3</c:v>
                </c:pt>
                <c:pt idx="211">
                  <c:v>9.5999999999999992E-3</c:v>
                </c:pt>
                <c:pt idx="212">
                  <c:v>1.01E-2</c:v>
                </c:pt>
                <c:pt idx="213">
                  <c:v>1.09E-2</c:v>
                </c:pt>
                <c:pt idx="214">
                  <c:v>1.14E-2</c:v>
                </c:pt>
                <c:pt idx="215">
                  <c:v>1.1900000000000001E-2</c:v>
                </c:pt>
                <c:pt idx="216">
                  <c:v>1.2500000000000001E-2</c:v>
                </c:pt>
                <c:pt idx="217">
                  <c:v>1.2999999999999999E-2</c:v>
                </c:pt>
                <c:pt idx="218">
                  <c:v>1.3599999999999999E-2</c:v>
                </c:pt>
                <c:pt idx="219">
                  <c:v>1.41E-2</c:v>
                </c:pt>
                <c:pt idx="220">
                  <c:v>1.46E-2</c:v>
                </c:pt>
                <c:pt idx="221">
                  <c:v>1.5100000000000001E-2</c:v>
                </c:pt>
                <c:pt idx="222">
                  <c:v>1.5599999999999999E-2</c:v>
                </c:pt>
                <c:pt idx="223">
                  <c:v>1.5900000000000001E-2</c:v>
                </c:pt>
                <c:pt idx="224">
                  <c:v>1.6299999999999999E-2</c:v>
                </c:pt>
                <c:pt idx="225">
                  <c:v>1.67E-2</c:v>
                </c:pt>
                <c:pt idx="226">
                  <c:v>1.72E-2</c:v>
                </c:pt>
                <c:pt idx="227">
                  <c:v>1.7500000000000002E-2</c:v>
                </c:pt>
                <c:pt idx="228">
                  <c:v>1.7999999999999999E-2</c:v>
                </c:pt>
                <c:pt idx="229">
                  <c:v>1.84E-2</c:v>
                </c:pt>
                <c:pt idx="230">
                  <c:v>1.8800000000000001E-2</c:v>
                </c:pt>
                <c:pt idx="231">
                  <c:v>1.9099999999999999E-2</c:v>
                </c:pt>
                <c:pt idx="232">
                  <c:v>1.9400000000000001E-2</c:v>
                </c:pt>
                <c:pt idx="233">
                  <c:v>1.9699999999999999E-2</c:v>
                </c:pt>
                <c:pt idx="234">
                  <c:v>0.02</c:v>
                </c:pt>
                <c:pt idx="235">
                  <c:v>2.0299999999999999E-2</c:v>
                </c:pt>
                <c:pt idx="236">
                  <c:v>2.0400000000000001E-2</c:v>
                </c:pt>
                <c:pt idx="237">
                  <c:v>2.07E-2</c:v>
                </c:pt>
                <c:pt idx="238">
                  <c:v>2.0899999999999998E-2</c:v>
                </c:pt>
                <c:pt idx="239">
                  <c:v>2.12E-2</c:v>
                </c:pt>
                <c:pt idx="240">
                  <c:v>2.1399999999999999E-2</c:v>
                </c:pt>
                <c:pt idx="241">
                  <c:v>2.1600000000000001E-2</c:v>
                </c:pt>
                <c:pt idx="242">
                  <c:v>2.18E-2</c:v>
                </c:pt>
                <c:pt idx="243">
                  <c:v>2.1899999999999999E-2</c:v>
                </c:pt>
                <c:pt idx="244">
                  <c:v>2.1999999999999999E-2</c:v>
                </c:pt>
                <c:pt idx="245">
                  <c:v>2.2200000000000001E-2</c:v>
                </c:pt>
                <c:pt idx="246">
                  <c:v>2.23E-2</c:v>
                </c:pt>
                <c:pt idx="247">
                  <c:v>2.24E-2</c:v>
                </c:pt>
                <c:pt idx="248">
                  <c:v>2.2599999999999999E-2</c:v>
                </c:pt>
                <c:pt idx="249">
                  <c:v>2.2700000000000001E-2</c:v>
                </c:pt>
                <c:pt idx="250">
                  <c:v>2.2800000000000001E-2</c:v>
                </c:pt>
                <c:pt idx="251">
                  <c:v>2.29E-2</c:v>
                </c:pt>
                <c:pt idx="252">
                  <c:v>2.3E-2</c:v>
                </c:pt>
                <c:pt idx="253">
                  <c:v>2.3099999999999999E-2</c:v>
                </c:pt>
                <c:pt idx="254">
                  <c:v>2.3199999999999998E-2</c:v>
                </c:pt>
                <c:pt idx="255">
                  <c:v>2.3199999999999998E-2</c:v>
                </c:pt>
                <c:pt idx="256">
                  <c:v>2.3300000000000001E-2</c:v>
                </c:pt>
                <c:pt idx="257">
                  <c:v>2.3400000000000001E-2</c:v>
                </c:pt>
                <c:pt idx="258">
                  <c:v>2.35E-2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D-4FEE-8C0C-5DD8FEB7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90688"/>
        <c:axId val="1132595680"/>
      </c:scatterChart>
      <c:valAx>
        <c:axId val="113259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95680"/>
        <c:crosses val="autoZero"/>
        <c:crossBetween val="midCat"/>
      </c:valAx>
      <c:valAx>
        <c:axId val="113259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9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500" b="1" baseline="0"/>
              <a:t>Hall voltage </a:t>
            </a:r>
            <a:r>
              <a:rPr lang="en-GB" sz="1500" b="1"/>
              <a:t>behaviour under heating - transition between regimes</a:t>
            </a:r>
            <a:r>
              <a:rPr lang="en-GB" sz="1500" b="1" baseline="0"/>
              <a:t>   </a:t>
            </a:r>
            <a:r>
              <a:rPr lang="en-GB" sz="1500" b="1"/>
              <a:t> </a:t>
            </a:r>
          </a:p>
        </c:rich>
      </c:tx>
      <c:layout>
        <c:manualLayout>
          <c:xMode val="edge"/>
          <c:yMode val="edge"/>
          <c:x val="0.15045677429856152"/>
          <c:y val="3.9564787339268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3405911470369"/>
          <c:y val="9.1716122650840767E-2"/>
          <c:w val="0.85425586336591652"/>
          <c:h val="0.798483414721527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'1.4'!$D$5:$D$141</c:f>
              <c:numCache>
                <c:formatCode>General</c:formatCode>
                <c:ptCount val="137"/>
                <c:pt idx="0">
                  <c:v>296</c:v>
                </c:pt>
                <c:pt idx="1">
                  <c:v>297</c:v>
                </c:pt>
                <c:pt idx="2">
                  <c:v>298</c:v>
                </c:pt>
                <c:pt idx="3">
                  <c:v>299</c:v>
                </c:pt>
                <c:pt idx="4">
                  <c:v>300</c:v>
                </c:pt>
                <c:pt idx="5">
                  <c:v>301</c:v>
                </c:pt>
                <c:pt idx="6">
                  <c:v>302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317</c:v>
                </c:pt>
                <c:pt idx="20">
                  <c:v>318</c:v>
                </c:pt>
                <c:pt idx="21">
                  <c:v>319</c:v>
                </c:pt>
                <c:pt idx="22">
                  <c:v>320</c:v>
                </c:pt>
                <c:pt idx="23">
                  <c:v>321</c:v>
                </c:pt>
                <c:pt idx="24">
                  <c:v>322</c:v>
                </c:pt>
                <c:pt idx="25">
                  <c:v>323</c:v>
                </c:pt>
                <c:pt idx="26">
                  <c:v>324</c:v>
                </c:pt>
                <c:pt idx="27">
                  <c:v>325</c:v>
                </c:pt>
                <c:pt idx="28">
                  <c:v>326</c:v>
                </c:pt>
                <c:pt idx="29">
                  <c:v>327</c:v>
                </c:pt>
                <c:pt idx="30">
                  <c:v>328</c:v>
                </c:pt>
                <c:pt idx="31">
                  <c:v>329</c:v>
                </c:pt>
                <c:pt idx="32">
                  <c:v>330</c:v>
                </c:pt>
                <c:pt idx="33">
                  <c:v>331</c:v>
                </c:pt>
                <c:pt idx="34">
                  <c:v>332</c:v>
                </c:pt>
                <c:pt idx="35">
                  <c:v>333</c:v>
                </c:pt>
                <c:pt idx="36">
                  <c:v>334</c:v>
                </c:pt>
                <c:pt idx="37">
                  <c:v>335</c:v>
                </c:pt>
                <c:pt idx="38">
                  <c:v>336</c:v>
                </c:pt>
                <c:pt idx="39">
                  <c:v>337</c:v>
                </c:pt>
                <c:pt idx="40">
                  <c:v>338</c:v>
                </c:pt>
                <c:pt idx="41">
                  <c:v>339</c:v>
                </c:pt>
                <c:pt idx="42">
                  <c:v>340</c:v>
                </c:pt>
                <c:pt idx="43">
                  <c:v>341</c:v>
                </c:pt>
                <c:pt idx="44">
                  <c:v>342</c:v>
                </c:pt>
                <c:pt idx="45">
                  <c:v>343</c:v>
                </c:pt>
                <c:pt idx="46">
                  <c:v>345</c:v>
                </c:pt>
                <c:pt idx="47">
                  <c:v>346</c:v>
                </c:pt>
                <c:pt idx="48">
                  <c:v>347</c:v>
                </c:pt>
                <c:pt idx="49">
                  <c:v>348</c:v>
                </c:pt>
                <c:pt idx="50">
                  <c:v>349</c:v>
                </c:pt>
                <c:pt idx="51">
                  <c:v>350</c:v>
                </c:pt>
                <c:pt idx="52">
                  <c:v>351</c:v>
                </c:pt>
                <c:pt idx="53">
                  <c:v>352</c:v>
                </c:pt>
                <c:pt idx="54">
                  <c:v>353</c:v>
                </c:pt>
                <c:pt idx="55">
                  <c:v>354</c:v>
                </c:pt>
                <c:pt idx="56">
                  <c:v>355</c:v>
                </c:pt>
                <c:pt idx="57">
                  <c:v>356</c:v>
                </c:pt>
                <c:pt idx="58">
                  <c:v>357</c:v>
                </c:pt>
                <c:pt idx="59">
                  <c:v>358</c:v>
                </c:pt>
                <c:pt idx="60">
                  <c:v>359</c:v>
                </c:pt>
                <c:pt idx="61">
                  <c:v>360</c:v>
                </c:pt>
                <c:pt idx="62">
                  <c:v>361</c:v>
                </c:pt>
                <c:pt idx="63">
                  <c:v>362</c:v>
                </c:pt>
                <c:pt idx="64">
                  <c:v>363</c:v>
                </c:pt>
                <c:pt idx="65">
                  <c:v>364</c:v>
                </c:pt>
                <c:pt idx="66">
                  <c:v>365</c:v>
                </c:pt>
                <c:pt idx="67">
                  <c:v>366</c:v>
                </c:pt>
                <c:pt idx="68">
                  <c:v>367</c:v>
                </c:pt>
                <c:pt idx="69">
                  <c:v>368</c:v>
                </c:pt>
                <c:pt idx="70">
                  <c:v>369</c:v>
                </c:pt>
                <c:pt idx="71">
                  <c:v>370</c:v>
                </c:pt>
                <c:pt idx="72">
                  <c:v>371</c:v>
                </c:pt>
                <c:pt idx="73">
                  <c:v>372</c:v>
                </c:pt>
                <c:pt idx="74">
                  <c:v>373</c:v>
                </c:pt>
                <c:pt idx="75">
                  <c:v>374</c:v>
                </c:pt>
                <c:pt idx="76">
                  <c:v>375</c:v>
                </c:pt>
                <c:pt idx="77">
                  <c:v>376</c:v>
                </c:pt>
                <c:pt idx="78">
                  <c:v>377</c:v>
                </c:pt>
                <c:pt idx="79">
                  <c:v>378</c:v>
                </c:pt>
                <c:pt idx="80">
                  <c:v>379</c:v>
                </c:pt>
                <c:pt idx="81">
                  <c:v>380</c:v>
                </c:pt>
                <c:pt idx="82">
                  <c:v>381</c:v>
                </c:pt>
                <c:pt idx="83">
                  <c:v>382</c:v>
                </c:pt>
                <c:pt idx="84">
                  <c:v>383</c:v>
                </c:pt>
                <c:pt idx="85">
                  <c:v>384</c:v>
                </c:pt>
                <c:pt idx="86">
                  <c:v>385</c:v>
                </c:pt>
                <c:pt idx="87">
                  <c:v>386</c:v>
                </c:pt>
                <c:pt idx="88">
                  <c:v>387</c:v>
                </c:pt>
                <c:pt idx="89">
                  <c:v>388</c:v>
                </c:pt>
                <c:pt idx="90">
                  <c:v>389</c:v>
                </c:pt>
                <c:pt idx="91">
                  <c:v>390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415</c:v>
                </c:pt>
                <c:pt idx="115">
                  <c:v>416</c:v>
                </c:pt>
                <c:pt idx="116">
                  <c:v>417</c:v>
                </c:pt>
                <c:pt idx="117">
                  <c:v>418</c:v>
                </c:pt>
                <c:pt idx="118">
                  <c:v>419</c:v>
                </c:pt>
                <c:pt idx="119">
                  <c:v>420</c:v>
                </c:pt>
                <c:pt idx="120">
                  <c:v>421</c:v>
                </c:pt>
                <c:pt idx="121">
                  <c:v>422</c:v>
                </c:pt>
                <c:pt idx="122">
                  <c:v>423</c:v>
                </c:pt>
                <c:pt idx="123">
                  <c:v>424</c:v>
                </c:pt>
                <c:pt idx="124">
                  <c:v>425</c:v>
                </c:pt>
                <c:pt idx="125">
                  <c:v>426</c:v>
                </c:pt>
                <c:pt idx="126">
                  <c:v>427</c:v>
                </c:pt>
                <c:pt idx="127">
                  <c:v>428</c:v>
                </c:pt>
                <c:pt idx="128">
                  <c:v>429</c:v>
                </c:pt>
                <c:pt idx="129">
                  <c:v>430</c:v>
                </c:pt>
                <c:pt idx="130">
                  <c:v>431</c:v>
                </c:pt>
                <c:pt idx="131">
                  <c:v>432</c:v>
                </c:pt>
                <c:pt idx="132">
                  <c:v>433</c:v>
                </c:pt>
                <c:pt idx="133">
                  <c:v>434</c:v>
                </c:pt>
                <c:pt idx="134">
                  <c:v>435</c:v>
                </c:pt>
                <c:pt idx="135">
                  <c:v>436</c:v>
                </c:pt>
                <c:pt idx="136">
                  <c:v>437</c:v>
                </c:pt>
              </c:numCache>
            </c:numRef>
          </c:xVal>
          <c:yVal>
            <c:numRef>
              <c:f>'1.4'!$F$5:$F$263</c:f>
              <c:numCache>
                <c:formatCode>General</c:formatCode>
                <c:ptCount val="259"/>
                <c:pt idx="0">
                  <c:v>2.3735340599999999</c:v>
                </c:pt>
                <c:pt idx="1">
                  <c:v>2.3735340599999999</c:v>
                </c:pt>
                <c:pt idx="2">
                  <c:v>2.3735340599999999</c:v>
                </c:pt>
                <c:pt idx="3">
                  <c:v>2.3735340599999999</c:v>
                </c:pt>
                <c:pt idx="4">
                  <c:v>2.3735340599999999</c:v>
                </c:pt>
                <c:pt idx="5">
                  <c:v>2.36376863</c:v>
                </c:pt>
                <c:pt idx="6">
                  <c:v>2.36376863</c:v>
                </c:pt>
                <c:pt idx="7">
                  <c:v>2.3540032000000002</c:v>
                </c:pt>
                <c:pt idx="8">
                  <c:v>2.3442377699999999</c:v>
                </c:pt>
                <c:pt idx="9">
                  <c:v>2.3442377699999999</c:v>
                </c:pt>
                <c:pt idx="10">
                  <c:v>2.33447234</c:v>
                </c:pt>
                <c:pt idx="11">
                  <c:v>2.33447234</c:v>
                </c:pt>
                <c:pt idx="12">
                  <c:v>2.3247069099999997</c:v>
                </c:pt>
                <c:pt idx="13">
                  <c:v>2.3149414799999999</c:v>
                </c:pt>
                <c:pt idx="14">
                  <c:v>2.3149414799999999</c:v>
                </c:pt>
                <c:pt idx="15">
                  <c:v>2.30517605</c:v>
                </c:pt>
                <c:pt idx="16">
                  <c:v>2.30517605</c:v>
                </c:pt>
                <c:pt idx="17">
                  <c:v>2.2954106199999997</c:v>
                </c:pt>
                <c:pt idx="18">
                  <c:v>2.2954106199999997</c:v>
                </c:pt>
                <c:pt idx="19">
                  <c:v>2.2758797599999996</c:v>
                </c:pt>
                <c:pt idx="20">
                  <c:v>2.2758797599999996</c:v>
                </c:pt>
                <c:pt idx="21">
                  <c:v>2.2661143299999997</c:v>
                </c:pt>
                <c:pt idx="22">
                  <c:v>2.2563488999999999</c:v>
                </c:pt>
                <c:pt idx="23">
                  <c:v>2.24658347</c:v>
                </c:pt>
                <c:pt idx="24">
                  <c:v>2.2368180400000002</c:v>
                </c:pt>
                <c:pt idx="25">
                  <c:v>2.2270526100000003</c:v>
                </c:pt>
                <c:pt idx="26">
                  <c:v>2.2172871799999996</c:v>
                </c:pt>
                <c:pt idx="27">
                  <c:v>2.2075217500000002</c:v>
                </c:pt>
                <c:pt idx="28">
                  <c:v>2.1977563199999999</c:v>
                </c:pt>
                <c:pt idx="29">
                  <c:v>2.18799089</c:v>
                </c:pt>
                <c:pt idx="30">
                  <c:v>2.1782254600000002</c:v>
                </c:pt>
                <c:pt idx="31">
                  <c:v>2.1586946</c:v>
                </c:pt>
                <c:pt idx="32">
                  <c:v>2.1489291699999997</c:v>
                </c:pt>
                <c:pt idx="33">
                  <c:v>2.1391637400000003</c:v>
                </c:pt>
                <c:pt idx="34">
                  <c:v>2.1196328800000002</c:v>
                </c:pt>
                <c:pt idx="35">
                  <c:v>2.10010202</c:v>
                </c:pt>
                <c:pt idx="36">
                  <c:v>2.0805711600000003</c:v>
                </c:pt>
                <c:pt idx="37">
                  <c:v>2.0610403000000002</c:v>
                </c:pt>
                <c:pt idx="38">
                  <c:v>2.0512748699999999</c:v>
                </c:pt>
                <c:pt idx="39">
                  <c:v>2.0219785799999999</c:v>
                </c:pt>
                <c:pt idx="40">
                  <c:v>2.0024477200000002</c:v>
                </c:pt>
                <c:pt idx="41">
                  <c:v>1.98291686</c:v>
                </c:pt>
                <c:pt idx="42">
                  <c:v>1.9633859999999999</c:v>
                </c:pt>
                <c:pt idx="43">
                  <c:v>1.9340897100000001</c:v>
                </c:pt>
                <c:pt idx="44">
                  <c:v>1.9047934200000001</c:v>
                </c:pt>
                <c:pt idx="45">
                  <c:v>1.8754971299999998</c:v>
                </c:pt>
                <c:pt idx="46">
                  <c:v>1.83643541</c:v>
                </c:pt>
                <c:pt idx="47">
                  <c:v>1.8071391200000002</c:v>
                </c:pt>
                <c:pt idx="48">
                  <c:v>1.7680773999999999</c:v>
                </c:pt>
                <c:pt idx="49">
                  <c:v>1.7387811099999999</c:v>
                </c:pt>
                <c:pt idx="50">
                  <c:v>1.6997193900000001</c:v>
                </c:pt>
                <c:pt idx="51">
                  <c:v>1.6606576699999998</c:v>
                </c:pt>
                <c:pt idx="52">
                  <c:v>1.63136138</c:v>
                </c:pt>
                <c:pt idx="53">
                  <c:v>1.5922996599999999</c:v>
                </c:pt>
                <c:pt idx="54">
                  <c:v>1.5532379400000003</c:v>
                </c:pt>
                <c:pt idx="55">
                  <c:v>1.5044107899999999</c:v>
                </c:pt>
                <c:pt idx="56">
                  <c:v>1.46534907</c:v>
                </c:pt>
                <c:pt idx="57">
                  <c:v>1.4165219200000001</c:v>
                </c:pt>
                <c:pt idx="58">
                  <c:v>1.3676947699999999</c:v>
                </c:pt>
                <c:pt idx="59">
                  <c:v>1.31886762</c:v>
                </c:pt>
                <c:pt idx="60">
                  <c:v>1.2798058999999999</c:v>
                </c:pt>
                <c:pt idx="61">
                  <c:v>1.2016824600000002</c:v>
                </c:pt>
                <c:pt idx="62">
                  <c:v>1.1528553100000001</c:v>
                </c:pt>
                <c:pt idx="63">
                  <c:v>1.11379359</c:v>
                </c:pt>
                <c:pt idx="64">
                  <c:v>1.0649664400000001</c:v>
                </c:pt>
                <c:pt idx="65">
                  <c:v>1.0161392899999999</c:v>
                </c:pt>
                <c:pt idx="66">
                  <c:v>0.97707757000000006</c:v>
                </c:pt>
                <c:pt idx="67">
                  <c:v>0.91848498999999995</c:v>
                </c:pt>
                <c:pt idx="68">
                  <c:v>0.87942326999999998</c:v>
                </c:pt>
                <c:pt idx="69">
                  <c:v>0.83059611999999994</c:v>
                </c:pt>
                <c:pt idx="70">
                  <c:v>0.78176897000000001</c:v>
                </c:pt>
                <c:pt idx="71">
                  <c:v>0.73294182000000008</c:v>
                </c:pt>
                <c:pt idx="72">
                  <c:v>0.6938801</c:v>
                </c:pt>
                <c:pt idx="73">
                  <c:v>0.65481837999999992</c:v>
                </c:pt>
                <c:pt idx="74">
                  <c:v>0.60599122999999999</c:v>
                </c:pt>
                <c:pt idx="75">
                  <c:v>0.56692951000000003</c:v>
                </c:pt>
                <c:pt idx="76">
                  <c:v>0.52786778999999995</c:v>
                </c:pt>
                <c:pt idx="77">
                  <c:v>0.4985715</c:v>
                </c:pt>
                <c:pt idx="78">
                  <c:v>0.45950977999999998</c:v>
                </c:pt>
                <c:pt idx="79">
                  <c:v>0.42044805999999996</c:v>
                </c:pt>
                <c:pt idx="80">
                  <c:v>0.40091720000000003</c:v>
                </c:pt>
                <c:pt idx="81">
                  <c:v>0.37162091000000003</c:v>
                </c:pt>
                <c:pt idx="82">
                  <c:v>0.33255919</c:v>
                </c:pt>
                <c:pt idx="83">
                  <c:v>0.31302832999999997</c:v>
                </c:pt>
                <c:pt idx="84">
                  <c:v>0.29349746999999998</c:v>
                </c:pt>
                <c:pt idx="85">
                  <c:v>0.27396661</c:v>
                </c:pt>
                <c:pt idx="86">
                  <c:v>0.24467032</c:v>
                </c:pt>
                <c:pt idx="87">
                  <c:v>0.22513946000000001</c:v>
                </c:pt>
                <c:pt idx="88">
                  <c:v>0.2056086</c:v>
                </c:pt>
                <c:pt idx="89">
                  <c:v>0.18607773999999999</c:v>
                </c:pt>
                <c:pt idx="90">
                  <c:v>0.17631230999999997</c:v>
                </c:pt>
                <c:pt idx="91">
                  <c:v>0.16654688000000001</c:v>
                </c:pt>
                <c:pt idx="92">
                  <c:v>0.13725059000000001</c:v>
                </c:pt>
                <c:pt idx="93">
                  <c:v>0.11771973000000001</c:v>
                </c:pt>
                <c:pt idx="94">
                  <c:v>0.11771973000000001</c:v>
                </c:pt>
                <c:pt idx="95">
                  <c:v>0.10795429999999999</c:v>
                </c:pt>
                <c:pt idx="96">
                  <c:v>9.8188869999999998E-2</c:v>
                </c:pt>
                <c:pt idx="97">
                  <c:v>8.8423440000000006E-2</c:v>
                </c:pt>
                <c:pt idx="98">
                  <c:v>7.865801E-2</c:v>
                </c:pt>
                <c:pt idx="99">
                  <c:v>7.865801E-2</c:v>
                </c:pt>
                <c:pt idx="100">
                  <c:v>6.8892579999999995E-2</c:v>
                </c:pt>
                <c:pt idx="101">
                  <c:v>6.8892579999999995E-2</c:v>
                </c:pt>
                <c:pt idx="102">
                  <c:v>6.8892579999999995E-2</c:v>
                </c:pt>
                <c:pt idx="103">
                  <c:v>5.9127149999999996E-2</c:v>
                </c:pt>
                <c:pt idx="104">
                  <c:v>5.9127149999999996E-2</c:v>
                </c:pt>
                <c:pt idx="105">
                  <c:v>5.9127149999999996E-2</c:v>
                </c:pt>
                <c:pt idx="106">
                  <c:v>5.9127149999999996E-2</c:v>
                </c:pt>
                <c:pt idx="107">
                  <c:v>4.9361720000000005E-2</c:v>
                </c:pt>
                <c:pt idx="108">
                  <c:v>4.9361720000000005E-2</c:v>
                </c:pt>
                <c:pt idx="109">
                  <c:v>4.9361720000000005E-2</c:v>
                </c:pt>
                <c:pt idx="110">
                  <c:v>4.9361720000000005E-2</c:v>
                </c:pt>
                <c:pt idx="111">
                  <c:v>4.9361720000000005E-2</c:v>
                </c:pt>
                <c:pt idx="112">
                  <c:v>4.9361720000000005E-2</c:v>
                </c:pt>
                <c:pt idx="113">
                  <c:v>3.9596289999999992E-2</c:v>
                </c:pt>
                <c:pt idx="114">
                  <c:v>3.9596289999999992E-2</c:v>
                </c:pt>
                <c:pt idx="115">
                  <c:v>3.9596289999999992E-2</c:v>
                </c:pt>
                <c:pt idx="116">
                  <c:v>3.9596289999999992E-2</c:v>
                </c:pt>
                <c:pt idx="117">
                  <c:v>3.9596289999999992E-2</c:v>
                </c:pt>
                <c:pt idx="118">
                  <c:v>3.9596289999999992E-2</c:v>
                </c:pt>
                <c:pt idx="119">
                  <c:v>3.9596289999999992E-2</c:v>
                </c:pt>
                <c:pt idx="120">
                  <c:v>3.9596289999999992E-2</c:v>
                </c:pt>
                <c:pt idx="121">
                  <c:v>3.9596289999999992E-2</c:v>
                </c:pt>
                <c:pt idx="122">
                  <c:v>3.9596289999999992E-2</c:v>
                </c:pt>
                <c:pt idx="123">
                  <c:v>3.9596289999999992E-2</c:v>
                </c:pt>
                <c:pt idx="124">
                  <c:v>3.9596289999999992E-2</c:v>
                </c:pt>
                <c:pt idx="125">
                  <c:v>2.9830859999999997E-2</c:v>
                </c:pt>
                <c:pt idx="126">
                  <c:v>3.9596289999999992E-2</c:v>
                </c:pt>
                <c:pt idx="127">
                  <c:v>3.9596289999999992E-2</c:v>
                </c:pt>
                <c:pt idx="128">
                  <c:v>3.9596289999999992E-2</c:v>
                </c:pt>
                <c:pt idx="129">
                  <c:v>3.9596289999999992E-2</c:v>
                </c:pt>
                <c:pt idx="130">
                  <c:v>3.9596289999999992E-2</c:v>
                </c:pt>
                <c:pt idx="131">
                  <c:v>3.9596289999999992E-2</c:v>
                </c:pt>
                <c:pt idx="132">
                  <c:v>3.9596289999999992E-2</c:v>
                </c:pt>
                <c:pt idx="133">
                  <c:v>3.9596289999999992E-2</c:v>
                </c:pt>
                <c:pt idx="134">
                  <c:v>3.9596289999999992E-2</c:v>
                </c:pt>
                <c:pt idx="135">
                  <c:v>3.9596289999999992E-2</c:v>
                </c:pt>
                <c:pt idx="136">
                  <c:v>3.9596289999999992E-2</c:v>
                </c:pt>
                <c:pt idx="137">
                  <c:v>3.9596289999999992E-2</c:v>
                </c:pt>
                <c:pt idx="138">
                  <c:v>3.9596289999999992E-2</c:v>
                </c:pt>
                <c:pt idx="139">
                  <c:v>3.9596289999999992E-2</c:v>
                </c:pt>
                <c:pt idx="140">
                  <c:v>3.9596289999999992E-2</c:v>
                </c:pt>
                <c:pt idx="141">
                  <c:v>3.9596289999999992E-2</c:v>
                </c:pt>
                <c:pt idx="142">
                  <c:v>3.9596289999999992E-2</c:v>
                </c:pt>
                <c:pt idx="143">
                  <c:v>3.9596289999999992E-2</c:v>
                </c:pt>
                <c:pt idx="144">
                  <c:v>3.9596289999999992E-2</c:v>
                </c:pt>
                <c:pt idx="145">
                  <c:v>3.9596289999999992E-2</c:v>
                </c:pt>
                <c:pt idx="146">
                  <c:v>2.9830859999999997E-2</c:v>
                </c:pt>
                <c:pt idx="147">
                  <c:v>2.9830859999999997E-2</c:v>
                </c:pt>
                <c:pt idx="148">
                  <c:v>2.9830859999999997E-2</c:v>
                </c:pt>
                <c:pt idx="149">
                  <c:v>2.9830859999999997E-2</c:v>
                </c:pt>
                <c:pt idx="150">
                  <c:v>2.9830859999999997E-2</c:v>
                </c:pt>
                <c:pt idx="151">
                  <c:v>2.9830859999999997E-2</c:v>
                </c:pt>
                <c:pt idx="152">
                  <c:v>2.9830859999999997E-2</c:v>
                </c:pt>
                <c:pt idx="153">
                  <c:v>2.9830859999999997E-2</c:v>
                </c:pt>
                <c:pt idx="154">
                  <c:v>2.9830859999999997E-2</c:v>
                </c:pt>
                <c:pt idx="155">
                  <c:v>2.9830859999999997E-2</c:v>
                </c:pt>
                <c:pt idx="156">
                  <c:v>2.9830859999999997E-2</c:v>
                </c:pt>
                <c:pt idx="157">
                  <c:v>2.9830859999999997E-2</c:v>
                </c:pt>
                <c:pt idx="158">
                  <c:v>2.9830859999999997E-2</c:v>
                </c:pt>
                <c:pt idx="159">
                  <c:v>2.9830859999999997E-2</c:v>
                </c:pt>
                <c:pt idx="160">
                  <c:v>2.9830859999999997E-2</c:v>
                </c:pt>
                <c:pt idx="161">
                  <c:v>2.0065430000000002E-2</c:v>
                </c:pt>
                <c:pt idx="162">
                  <c:v>2.9830859999999997E-2</c:v>
                </c:pt>
                <c:pt idx="163">
                  <c:v>2.0065430000000002E-2</c:v>
                </c:pt>
                <c:pt idx="164">
                  <c:v>2.9830859999999997E-2</c:v>
                </c:pt>
                <c:pt idx="165">
                  <c:v>2.0065430000000002E-2</c:v>
                </c:pt>
                <c:pt idx="166">
                  <c:v>2.9830859999999997E-2</c:v>
                </c:pt>
                <c:pt idx="167">
                  <c:v>2.0065430000000002E-2</c:v>
                </c:pt>
                <c:pt idx="168">
                  <c:v>2.9830859999999997E-2</c:v>
                </c:pt>
                <c:pt idx="169">
                  <c:v>2.9830859999999997E-2</c:v>
                </c:pt>
                <c:pt idx="170">
                  <c:v>2.9830859999999997E-2</c:v>
                </c:pt>
                <c:pt idx="171">
                  <c:v>2.9830859999999997E-2</c:v>
                </c:pt>
                <c:pt idx="172">
                  <c:v>2.9830859999999997E-2</c:v>
                </c:pt>
                <c:pt idx="173">
                  <c:v>3.9596289999999992E-2</c:v>
                </c:pt>
                <c:pt idx="174">
                  <c:v>2.9830859999999997E-2</c:v>
                </c:pt>
                <c:pt idx="175">
                  <c:v>4.9361720000000005E-2</c:v>
                </c:pt>
                <c:pt idx="176">
                  <c:v>4.9361720000000005E-2</c:v>
                </c:pt>
                <c:pt idx="177">
                  <c:v>3.9596289999999992E-2</c:v>
                </c:pt>
                <c:pt idx="178">
                  <c:v>3.9596289999999992E-2</c:v>
                </c:pt>
                <c:pt idx="179">
                  <c:v>4.9361720000000005E-2</c:v>
                </c:pt>
                <c:pt idx="180">
                  <c:v>5.9127149999999996E-2</c:v>
                </c:pt>
                <c:pt idx="181">
                  <c:v>6.8892579999999995E-2</c:v>
                </c:pt>
                <c:pt idx="182">
                  <c:v>7.865801E-2</c:v>
                </c:pt>
                <c:pt idx="183">
                  <c:v>8.8423440000000006E-2</c:v>
                </c:pt>
                <c:pt idx="184">
                  <c:v>9.8188869999999998E-2</c:v>
                </c:pt>
                <c:pt idx="185">
                  <c:v>0.10795429999999999</c:v>
                </c:pt>
                <c:pt idx="186">
                  <c:v>0.12748515999999999</c:v>
                </c:pt>
                <c:pt idx="187">
                  <c:v>0.12748515999999999</c:v>
                </c:pt>
                <c:pt idx="188">
                  <c:v>0.14701602</c:v>
                </c:pt>
                <c:pt idx="189">
                  <c:v>0.16654688000000001</c:v>
                </c:pt>
                <c:pt idx="190">
                  <c:v>0.17631230999999997</c:v>
                </c:pt>
                <c:pt idx="191">
                  <c:v>0.19584317000000001</c:v>
                </c:pt>
                <c:pt idx="192">
                  <c:v>0.2056086</c:v>
                </c:pt>
                <c:pt idx="193">
                  <c:v>0.23490489000000001</c:v>
                </c:pt>
                <c:pt idx="194">
                  <c:v>0.26420118000000004</c:v>
                </c:pt>
                <c:pt idx="195">
                  <c:v>0.29349746999999998</c:v>
                </c:pt>
                <c:pt idx="196">
                  <c:v>0.32279375999999999</c:v>
                </c:pt>
                <c:pt idx="197">
                  <c:v>0.36185548000000001</c:v>
                </c:pt>
                <c:pt idx="198">
                  <c:v>0.40091720000000003</c:v>
                </c:pt>
                <c:pt idx="199">
                  <c:v>0.43021349000000003</c:v>
                </c:pt>
                <c:pt idx="200">
                  <c:v>0.45950977999999998</c:v>
                </c:pt>
                <c:pt idx="201">
                  <c:v>0.4985715</c:v>
                </c:pt>
                <c:pt idx="202">
                  <c:v>0.53763322000000002</c:v>
                </c:pt>
                <c:pt idx="203">
                  <c:v>0.57669493999999999</c:v>
                </c:pt>
                <c:pt idx="204">
                  <c:v>0.61575665999999996</c:v>
                </c:pt>
                <c:pt idx="205">
                  <c:v>0.66458381</c:v>
                </c:pt>
                <c:pt idx="206">
                  <c:v>0.71341095999999993</c:v>
                </c:pt>
                <c:pt idx="207">
                  <c:v>0.76223810999999997</c:v>
                </c:pt>
                <c:pt idx="208">
                  <c:v>0.80129982999999994</c:v>
                </c:pt>
                <c:pt idx="209">
                  <c:v>0.85012697999999998</c:v>
                </c:pt>
                <c:pt idx="210">
                  <c:v>0.88918869999999983</c:v>
                </c:pt>
                <c:pt idx="211">
                  <c:v>0.94778127999999995</c:v>
                </c:pt>
                <c:pt idx="212">
                  <c:v>0.99660842999999999</c:v>
                </c:pt>
                <c:pt idx="213">
                  <c:v>1.0747318700000001</c:v>
                </c:pt>
                <c:pt idx="214">
                  <c:v>1.1235590200000001</c:v>
                </c:pt>
                <c:pt idx="215">
                  <c:v>1.17238617</c:v>
                </c:pt>
                <c:pt idx="216">
                  <c:v>1.23097875</c:v>
                </c:pt>
                <c:pt idx="217">
                  <c:v>1.2798058999999999</c:v>
                </c:pt>
                <c:pt idx="218">
                  <c:v>1.3383984799999999</c:v>
                </c:pt>
                <c:pt idx="219">
                  <c:v>1.3872256299999999</c:v>
                </c:pt>
                <c:pt idx="220">
                  <c:v>1.43605278</c:v>
                </c:pt>
                <c:pt idx="221">
                  <c:v>1.48487993</c:v>
                </c:pt>
                <c:pt idx="222">
                  <c:v>1.5337070800000001</c:v>
                </c:pt>
                <c:pt idx="223">
                  <c:v>1.5630033700000001</c:v>
                </c:pt>
                <c:pt idx="224">
                  <c:v>1.6020650899999997</c:v>
                </c:pt>
                <c:pt idx="225">
                  <c:v>1.6411268099999998</c:v>
                </c:pt>
                <c:pt idx="226">
                  <c:v>1.68995396</c:v>
                </c:pt>
                <c:pt idx="227">
                  <c:v>1.7192502500000002</c:v>
                </c:pt>
                <c:pt idx="228">
                  <c:v>1.7680773999999999</c:v>
                </c:pt>
                <c:pt idx="229">
                  <c:v>1.8071391200000002</c:v>
                </c:pt>
                <c:pt idx="230">
                  <c:v>1.8462008400000001</c:v>
                </c:pt>
                <c:pt idx="231">
                  <c:v>1.8754971299999998</c:v>
                </c:pt>
                <c:pt idx="232">
                  <c:v>1.9047934200000001</c:v>
                </c:pt>
                <c:pt idx="233">
                  <c:v>1.9340897100000001</c:v>
                </c:pt>
                <c:pt idx="234">
                  <c:v>1.9633859999999999</c:v>
                </c:pt>
                <c:pt idx="235">
                  <c:v>1.9926822899999999</c:v>
                </c:pt>
                <c:pt idx="236">
                  <c:v>2.0024477200000002</c:v>
                </c:pt>
                <c:pt idx="237">
                  <c:v>2.0317440100000002</c:v>
                </c:pt>
                <c:pt idx="238">
                  <c:v>2.0512748699999999</c:v>
                </c:pt>
                <c:pt idx="239">
                  <c:v>2.0805711600000003</c:v>
                </c:pt>
                <c:pt idx="240">
                  <c:v>2.10010202</c:v>
                </c:pt>
                <c:pt idx="241">
                  <c:v>2.1196328800000002</c:v>
                </c:pt>
                <c:pt idx="242">
                  <c:v>2.1391637400000003</c:v>
                </c:pt>
                <c:pt idx="243">
                  <c:v>2.1489291699999997</c:v>
                </c:pt>
                <c:pt idx="244">
                  <c:v>2.1586946</c:v>
                </c:pt>
                <c:pt idx="245">
                  <c:v>2.1782254600000002</c:v>
                </c:pt>
                <c:pt idx="246">
                  <c:v>2.18799089</c:v>
                </c:pt>
                <c:pt idx="247">
                  <c:v>2.1977563199999999</c:v>
                </c:pt>
                <c:pt idx="248">
                  <c:v>2.2172871799999996</c:v>
                </c:pt>
                <c:pt idx="249">
                  <c:v>2.2270526100000003</c:v>
                </c:pt>
                <c:pt idx="250">
                  <c:v>2.2368180400000002</c:v>
                </c:pt>
                <c:pt idx="251">
                  <c:v>2.24658347</c:v>
                </c:pt>
                <c:pt idx="252">
                  <c:v>2.2563488999999999</c:v>
                </c:pt>
                <c:pt idx="253">
                  <c:v>2.2661143299999997</c:v>
                </c:pt>
                <c:pt idx="254">
                  <c:v>2.2758797599999996</c:v>
                </c:pt>
                <c:pt idx="255">
                  <c:v>2.2758797599999996</c:v>
                </c:pt>
                <c:pt idx="256">
                  <c:v>2.2856451900000003</c:v>
                </c:pt>
                <c:pt idx="257">
                  <c:v>2.2954106199999997</c:v>
                </c:pt>
                <c:pt idx="258">
                  <c:v>2.30517605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7-4C6D-9A1A-1EF63D41A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04671"/>
        <c:axId val="1304765967"/>
      </c:scatterChart>
      <c:valAx>
        <c:axId val="1362604671"/>
        <c:scaling>
          <c:orientation val="minMax"/>
          <c:min val="27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T</a:t>
                </a:r>
                <a:r>
                  <a:rPr lang="en-GB" sz="1600" b="1" baseline="0"/>
                  <a:t> (K)</a:t>
                </a:r>
                <a:endParaRPr lang="en-GB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765967"/>
        <c:crosses val="autoZero"/>
        <c:crossBetween val="midCat"/>
      </c:valAx>
      <c:valAx>
        <c:axId val="1304765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Hall</a:t>
                </a:r>
                <a:r>
                  <a:rPr lang="en-GB" sz="1600" b="1" baseline="0"/>
                  <a:t> voltage (mV)</a:t>
                </a:r>
              </a:p>
            </c:rich>
          </c:tx>
          <c:layout>
            <c:manualLayout>
              <c:xMode val="edge"/>
              <c:yMode val="edge"/>
              <c:x val="1.6611295681063124E-2"/>
              <c:y val="0.40716702882466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0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Calibration</a:t>
            </a:r>
            <a:r>
              <a:rPr lang="en-GB" baseline="0"/>
              <a:t>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404488578433234E-2"/>
                  <c:y val="-2.1863179326848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'1.1'!$C$4:$C$17</c:f>
              <c:numCache>
                <c:formatCode>General</c:formatCode>
                <c:ptCount val="14"/>
                <c:pt idx="0">
                  <c:v>2E-3</c:v>
                </c:pt>
                <c:pt idx="1">
                  <c:v>6.9499999999999996E-3</c:v>
                </c:pt>
                <c:pt idx="2">
                  <c:v>8.2400000000000008E-3</c:v>
                </c:pt>
                <c:pt idx="3">
                  <c:v>1.11E-2</c:v>
                </c:pt>
                <c:pt idx="4">
                  <c:v>1.341E-2</c:v>
                </c:pt>
                <c:pt idx="5">
                  <c:v>1.5779999999999999E-2</c:v>
                </c:pt>
                <c:pt idx="6">
                  <c:v>1.7780000000000001E-2</c:v>
                </c:pt>
                <c:pt idx="7">
                  <c:v>1.9699999999999999E-2</c:v>
                </c:pt>
                <c:pt idx="8">
                  <c:v>2.1950000000000001E-2</c:v>
                </c:pt>
                <c:pt idx="9">
                  <c:v>2.3359999999999999E-2</c:v>
                </c:pt>
                <c:pt idx="10">
                  <c:v>2.4809999999999999E-2</c:v>
                </c:pt>
                <c:pt idx="11">
                  <c:v>2.6100000000000002E-2</c:v>
                </c:pt>
                <c:pt idx="12">
                  <c:v>2.8309999999999998E-2</c:v>
                </c:pt>
                <c:pt idx="13">
                  <c:v>2.928E-2</c:v>
                </c:pt>
              </c:numCache>
            </c:numRef>
          </c:xVal>
          <c:yVal>
            <c:numRef>
              <c:f>'1.1'!$D$4:$D$17</c:f>
              <c:numCache>
                <c:formatCode>General</c:formatCode>
                <c:ptCount val="14"/>
                <c:pt idx="0">
                  <c:v>0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5.0000000000000001E-4</c:v>
                </c:pt>
                <c:pt idx="4">
                  <c:v>5.9999999999999995E-4</c:v>
                </c:pt>
                <c:pt idx="5">
                  <c:v>6.9999999999999999E-4</c:v>
                </c:pt>
                <c:pt idx="6">
                  <c:v>8.0000000000000004E-4</c:v>
                </c:pt>
                <c:pt idx="7">
                  <c:v>8.9999999999999998E-4</c:v>
                </c:pt>
                <c:pt idx="8">
                  <c:v>1E-3</c:v>
                </c:pt>
                <c:pt idx="9">
                  <c:v>1.1000000000000001E-3</c:v>
                </c:pt>
                <c:pt idx="10">
                  <c:v>1.1999999999999999E-3</c:v>
                </c:pt>
                <c:pt idx="11">
                  <c:v>1.2999999999999999E-3</c:v>
                </c:pt>
                <c:pt idx="12">
                  <c:v>1.4E-3</c:v>
                </c:pt>
                <c:pt idx="13">
                  <c:v>1.4E-3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D-4E6A-BA02-70202B7C0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326879"/>
        <c:axId val="744338111"/>
      </c:scatterChart>
      <c:valAx>
        <c:axId val="74432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/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338111"/>
        <c:crosses val="autoZero"/>
        <c:crossBetween val="midCat"/>
      </c:valAx>
      <c:valAx>
        <c:axId val="7443381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</a:t>
                </a:r>
                <a:r>
                  <a:rPr lang="en-GB" baseline="0"/>
                  <a:t> / V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32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Hall voltage</a:t>
            </a:r>
            <a:r>
              <a:rPr lang="en-GB" baseline="0"/>
              <a:t> under heating and cooling regimes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698901055513398E-2"/>
          <c:y val="3.4673236279117919E-2"/>
          <c:w val="0.94359675769895368"/>
          <c:h val="0.8650069985897035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'1.4'!$D$5:$D$263</c:f>
              <c:numCache>
                <c:formatCode>General</c:formatCode>
                <c:ptCount val="259"/>
                <c:pt idx="0">
                  <c:v>296</c:v>
                </c:pt>
                <c:pt idx="1">
                  <c:v>297</c:v>
                </c:pt>
                <c:pt idx="2">
                  <c:v>298</c:v>
                </c:pt>
                <c:pt idx="3">
                  <c:v>299</c:v>
                </c:pt>
                <c:pt idx="4">
                  <c:v>300</c:v>
                </c:pt>
                <c:pt idx="5">
                  <c:v>301</c:v>
                </c:pt>
                <c:pt idx="6">
                  <c:v>302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317</c:v>
                </c:pt>
                <c:pt idx="20">
                  <c:v>318</c:v>
                </c:pt>
                <c:pt idx="21">
                  <c:v>319</c:v>
                </c:pt>
                <c:pt idx="22">
                  <c:v>320</c:v>
                </c:pt>
                <c:pt idx="23">
                  <c:v>321</c:v>
                </c:pt>
                <c:pt idx="24">
                  <c:v>322</c:v>
                </c:pt>
                <c:pt idx="25">
                  <c:v>323</c:v>
                </c:pt>
                <c:pt idx="26">
                  <c:v>324</c:v>
                </c:pt>
                <c:pt idx="27">
                  <c:v>325</c:v>
                </c:pt>
                <c:pt idx="28">
                  <c:v>326</c:v>
                </c:pt>
                <c:pt idx="29">
                  <c:v>327</c:v>
                </c:pt>
                <c:pt idx="30">
                  <c:v>328</c:v>
                </c:pt>
                <c:pt idx="31">
                  <c:v>329</c:v>
                </c:pt>
                <c:pt idx="32">
                  <c:v>330</c:v>
                </c:pt>
                <c:pt idx="33">
                  <c:v>331</c:v>
                </c:pt>
                <c:pt idx="34">
                  <c:v>332</c:v>
                </c:pt>
                <c:pt idx="35">
                  <c:v>333</c:v>
                </c:pt>
                <c:pt idx="36">
                  <c:v>334</c:v>
                </c:pt>
                <c:pt idx="37">
                  <c:v>335</c:v>
                </c:pt>
                <c:pt idx="38">
                  <c:v>336</c:v>
                </c:pt>
                <c:pt idx="39">
                  <c:v>337</c:v>
                </c:pt>
                <c:pt idx="40">
                  <c:v>338</c:v>
                </c:pt>
                <c:pt idx="41">
                  <c:v>339</c:v>
                </c:pt>
                <c:pt idx="42">
                  <c:v>340</c:v>
                </c:pt>
                <c:pt idx="43">
                  <c:v>341</c:v>
                </c:pt>
                <c:pt idx="44">
                  <c:v>342</c:v>
                </c:pt>
                <c:pt idx="45">
                  <c:v>343</c:v>
                </c:pt>
                <c:pt idx="46">
                  <c:v>345</c:v>
                </c:pt>
                <c:pt idx="47">
                  <c:v>346</c:v>
                </c:pt>
                <c:pt idx="48">
                  <c:v>347</c:v>
                </c:pt>
                <c:pt idx="49">
                  <c:v>348</c:v>
                </c:pt>
                <c:pt idx="50">
                  <c:v>349</c:v>
                </c:pt>
                <c:pt idx="51">
                  <c:v>350</c:v>
                </c:pt>
                <c:pt idx="52">
                  <c:v>351</c:v>
                </c:pt>
                <c:pt idx="53">
                  <c:v>352</c:v>
                </c:pt>
                <c:pt idx="54">
                  <c:v>353</c:v>
                </c:pt>
                <c:pt idx="55">
                  <c:v>354</c:v>
                </c:pt>
                <c:pt idx="56">
                  <c:v>355</c:v>
                </c:pt>
                <c:pt idx="57">
                  <c:v>356</c:v>
                </c:pt>
                <c:pt idx="58">
                  <c:v>357</c:v>
                </c:pt>
                <c:pt idx="59">
                  <c:v>358</c:v>
                </c:pt>
                <c:pt idx="60">
                  <c:v>359</c:v>
                </c:pt>
                <c:pt idx="61">
                  <c:v>360</c:v>
                </c:pt>
                <c:pt idx="62">
                  <c:v>361</c:v>
                </c:pt>
                <c:pt idx="63">
                  <c:v>362</c:v>
                </c:pt>
                <c:pt idx="64">
                  <c:v>363</c:v>
                </c:pt>
                <c:pt idx="65">
                  <c:v>364</c:v>
                </c:pt>
                <c:pt idx="66">
                  <c:v>365</c:v>
                </c:pt>
                <c:pt idx="67">
                  <c:v>366</c:v>
                </c:pt>
                <c:pt idx="68">
                  <c:v>367</c:v>
                </c:pt>
                <c:pt idx="69">
                  <c:v>368</c:v>
                </c:pt>
                <c:pt idx="70">
                  <c:v>369</c:v>
                </c:pt>
                <c:pt idx="71">
                  <c:v>370</c:v>
                </c:pt>
                <c:pt idx="72">
                  <c:v>371</c:v>
                </c:pt>
                <c:pt idx="73">
                  <c:v>372</c:v>
                </c:pt>
                <c:pt idx="74">
                  <c:v>373</c:v>
                </c:pt>
                <c:pt idx="75">
                  <c:v>374</c:v>
                </c:pt>
                <c:pt idx="76">
                  <c:v>375</c:v>
                </c:pt>
                <c:pt idx="77">
                  <c:v>376</c:v>
                </c:pt>
                <c:pt idx="78">
                  <c:v>377</c:v>
                </c:pt>
                <c:pt idx="79">
                  <c:v>378</c:v>
                </c:pt>
                <c:pt idx="80">
                  <c:v>379</c:v>
                </c:pt>
                <c:pt idx="81">
                  <c:v>380</c:v>
                </c:pt>
                <c:pt idx="82">
                  <c:v>381</c:v>
                </c:pt>
                <c:pt idx="83">
                  <c:v>382</c:v>
                </c:pt>
                <c:pt idx="84">
                  <c:v>383</c:v>
                </c:pt>
                <c:pt idx="85">
                  <c:v>384</c:v>
                </c:pt>
                <c:pt idx="86">
                  <c:v>385</c:v>
                </c:pt>
                <c:pt idx="87">
                  <c:v>386</c:v>
                </c:pt>
                <c:pt idx="88">
                  <c:v>387</c:v>
                </c:pt>
                <c:pt idx="89">
                  <c:v>388</c:v>
                </c:pt>
                <c:pt idx="90">
                  <c:v>389</c:v>
                </c:pt>
                <c:pt idx="91">
                  <c:v>390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415</c:v>
                </c:pt>
                <c:pt idx="115">
                  <c:v>416</c:v>
                </c:pt>
                <c:pt idx="116">
                  <c:v>417</c:v>
                </c:pt>
                <c:pt idx="117">
                  <c:v>418</c:v>
                </c:pt>
                <c:pt idx="118">
                  <c:v>419</c:v>
                </c:pt>
                <c:pt idx="119">
                  <c:v>420</c:v>
                </c:pt>
                <c:pt idx="120">
                  <c:v>421</c:v>
                </c:pt>
                <c:pt idx="121">
                  <c:v>422</c:v>
                </c:pt>
                <c:pt idx="122">
                  <c:v>423</c:v>
                </c:pt>
                <c:pt idx="123">
                  <c:v>424</c:v>
                </c:pt>
                <c:pt idx="124">
                  <c:v>425</c:v>
                </c:pt>
                <c:pt idx="125">
                  <c:v>426</c:v>
                </c:pt>
                <c:pt idx="126">
                  <c:v>427</c:v>
                </c:pt>
                <c:pt idx="127">
                  <c:v>428</c:v>
                </c:pt>
                <c:pt idx="128">
                  <c:v>429</c:v>
                </c:pt>
                <c:pt idx="129">
                  <c:v>430</c:v>
                </c:pt>
                <c:pt idx="130">
                  <c:v>431</c:v>
                </c:pt>
                <c:pt idx="131">
                  <c:v>432</c:v>
                </c:pt>
                <c:pt idx="132">
                  <c:v>433</c:v>
                </c:pt>
                <c:pt idx="133">
                  <c:v>434</c:v>
                </c:pt>
                <c:pt idx="134">
                  <c:v>435</c:v>
                </c:pt>
                <c:pt idx="135">
                  <c:v>436</c:v>
                </c:pt>
                <c:pt idx="136">
                  <c:v>437</c:v>
                </c:pt>
                <c:pt idx="137">
                  <c:v>436</c:v>
                </c:pt>
                <c:pt idx="138">
                  <c:v>435</c:v>
                </c:pt>
                <c:pt idx="139">
                  <c:v>434</c:v>
                </c:pt>
                <c:pt idx="140">
                  <c:v>433</c:v>
                </c:pt>
                <c:pt idx="141">
                  <c:v>432</c:v>
                </c:pt>
                <c:pt idx="142">
                  <c:v>431</c:v>
                </c:pt>
                <c:pt idx="143">
                  <c:v>430</c:v>
                </c:pt>
                <c:pt idx="144">
                  <c:v>429</c:v>
                </c:pt>
                <c:pt idx="145">
                  <c:v>428</c:v>
                </c:pt>
                <c:pt idx="146">
                  <c:v>427</c:v>
                </c:pt>
                <c:pt idx="147">
                  <c:v>426</c:v>
                </c:pt>
                <c:pt idx="148">
                  <c:v>425</c:v>
                </c:pt>
                <c:pt idx="149">
                  <c:v>424</c:v>
                </c:pt>
                <c:pt idx="150">
                  <c:v>423</c:v>
                </c:pt>
                <c:pt idx="151">
                  <c:v>422</c:v>
                </c:pt>
                <c:pt idx="152">
                  <c:v>421</c:v>
                </c:pt>
                <c:pt idx="153">
                  <c:v>420</c:v>
                </c:pt>
                <c:pt idx="154">
                  <c:v>419</c:v>
                </c:pt>
                <c:pt idx="155">
                  <c:v>418</c:v>
                </c:pt>
                <c:pt idx="156">
                  <c:v>417</c:v>
                </c:pt>
                <c:pt idx="157">
                  <c:v>416</c:v>
                </c:pt>
                <c:pt idx="158">
                  <c:v>415</c:v>
                </c:pt>
                <c:pt idx="159">
                  <c:v>413</c:v>
                </c:pt>
                <c:pt idx="160">
                  <c:v>412</c:v>
                </c:pt>
                <c:pt idx="161">
                  <c:v>411</c:v>
                </c:pt>
                <c:pt idx="162">
                  <c:v>410</c:v>
                </c:pt>
                <c:pt idx="163">
                  <c:v>409</c:v>
                </c:pt>
                <c:pt idx="164">
                  <c:v>408</c:v>
                </c:pt>
                <c:pt idx="165">
                  <c:v>407</c:v>
                </c:pt>
                <c:pt idx="166">
                  <c:v>406</c:v>
                </c:pt>
                <c:pt idx="167">
                  <c:v>405</c:v>
                </c:pt>
                <c:pt idx="168">
                  <c:v>404</c:v>
                </c:pt>
                <c:pt idx="169">
                  <c:v>403</c:v>
                </c:pt>
                <c:pt idx="170">
                  <c:v>402</c:v>
                </c:pt>
                <c:pt idx="171">
                  <c:v>401</c:v>
                </c:pt>
                <c:pt idx="172">
                  <c:v>400</c:v>
                </c:pt>
                <c:pt idx="173">
                  <c:v>399</c:v>
                </c:pt>
                <c:pt idx="174">
                  <c:v>398</c:v>
                </c:pt>
                <c:pt idx="175">
                  <c:v>397</c:v>
                </c:pt>
                <c:pt idx="176">
                  <c:v>396</c:v>
                </c:pt>
                <c:pt idx="177">
                  <c:v>395</c:v>
                </c:pt>
                <c:pt idx="178">
                  <c:v>394</c:v>
                </c:pt>
                <c:pt idx="179">
                  <c:v>393</c:v>
                </c:pt>
                <c:pt idx="180">
                  <c:v>392</c:v>
                </c:pt>
                <c:pt idx="181">
                  <c:v>391</c:v>
                </c:pt>
                <c:pt idx="182">
                  <c:v>390</c:v>
                </c:pt>
                <c:pt idx="183">
                  <c:v>389</c:v>
                </c:pt>
                <c:pt idx="184">
                  <c:v>388</c:v>
                </c:pt>
                <c:pt idx="185">
                  <c:v>387</c:v>
                </c:pt>
                <c:pt idx="186">
                  <c:v>386</c:v>
                </c:pt>
                <c:pt idx="187">
                  <c:v>385</c:v>
                </c:pt>
                <c:pt idx="188">
                  <c:v>384</c:v>
                </c:pt>
                <c:pt idx="189">
                  <c:v>383</c:v>
                </c:pt>
                <c:pt idx="190">
                  <c:v>382</c:v>
                </c:pt>
                <c:pt idx="191">
                  <c:v>381</c:v>
                </c:pt>
                <c:pt idx="192">
                  <c:v>380</c:v>
                </c:pt>
                <c:pt idx="193">
                  <c:v>379</c:v>
                </c:pt>
                <c:pt idx="194">
                  <c:v>378</c:v>
                </c:pt>
                <c:pt idx="195">
                  <c:v>377</c:v>
                </c:pt>
                <c:pt idx="196">
                  <c:v>376</c:v>
                </c:pt>
                <c:pt idx="197">
                  <c:v>374</c:v>
                </c:pt>
                <c:pt idx="198">
                  <c:v>373</c:v>
                </c:pt>
                <c:pt idx="199">
                  <c:v>372</c:v>
                </c:pt>
                <c:pt idx="200">
                  <c:v>371</c:v>
                </c:pt>
                <c:pt idx="201">
                  <c:v>370</c:v>
                </c:pt>
                <c:pt idx="202">
                  <c:v>369</c:v>
                </c:pt>
                <c:pt idx="203">
                  <c:v>368</c:v>
                </c:pt>
                <c:pt idx="204">
                  <c:v>367</c:v>
                </c:pt>
                <c:pt idx="205">
                  <c:v>366</c:v>
                </c:pt>
                <c:pt idx="206">
                  <c:v>365</c:v>
                </c:pt>
                <c:pt idx="207">
                  <c:v>364</c:v>
                </c:pt>
                <c:pt idx="208">
                  <c:v>363</c:v>
                </c:pt>
                <c:pt idx="209">
                  <c:v>362</c:v>
                </c:pt>
                <c:pt idx="210">
                  <c:v>361</c:v>
                </c:pt>
                <c:pt idx="211">
                  <c:v>360</c:v>
                </c:pt>
                <c:pt idx="212">
                  <c:v>359</c:v>
                </c:pt>
                <c:pt idx="213">
                  <c:v>358</c:v>
                </c:pt>
                <c:pt idx="214">
                  <c:v>357</c:v>
                </c:pt>
                <c:pt idx="215">
                  <c:v>356</c:v>
                </c:pt>
                <c:pt idx="216">
                  <c:v>355</c:v>
                </c:pt>
                <c:pt idx="217">
                  <c:v>354</c:v>
                </c:pt>
                <c:pt idx="218">
                  <c:v>353</c:v>
                </c:pt>
                <c:pt idx="219">
                  <c:v>352</c:v>
                </c:pt>
                <c:pt idx="220">
                  <c:v>351</c:v>
                </c:pt>
                <c:pt idx="221">
                  <c:v>350</c:v>
                </c:pt>
                <c:pt idx="222">
                  <c:v>349</c:v>
                </c:pt>
                <c:pt idx="223">
                  <c:v>348</c:v>
                </c:pt>
                <c:pt idx="224">
                  <c:v>347</c:v>
                </c:pt>
                <c:pt idx="225">
                  <c:v>346</c:v>
                </c:pt>
                <c:pt idx="226">
                  <c:v>345</c:v>
                </c:pt>
                <c:pt idx="227">
                  <c:v>344</c:v>
                </c:pt>
                <c:pt idx="228">
                  <c:v>342</c:v>
                </c:pt>
                <c:pt idx="229">
                  <c:v>341</c:v>
                </c:pt>
                <c:pt idx="230">
                  <c:v>340</c:v>
                </c:pt>
                <c:pt idx="231">
                  <c:v>339</c:v>
                </c:pt>
                <c:pt idx="232">
                  <c:v>338</c:v>
                </c:pt>
                <c:pt idx="233">
                  <c:v>337</c:v>
                </c:pt>
                <c:pt idx="234">
                  <c:v>336</c:v>
                </c:pt>
                <c:pt idx="235">
                  <c:v>335</c:v>
                </c:pt>
                <c:pt idx="236">
                  <c:v>334</c:v>
                </c:pt>
                <c:pt idx="237">
                  <c:v>333</c:v>
                </c:pt>
                <c:pt idx="238">
                  <c:v>332</c:v>
                </c:pt>
                <c:pt idx="239">
                  <c:v>331</c:v>
                </c:pt>
                <c:pt idx="240">
                  <c:v>330</c:v>
                </c:pt>
                <c:pt idx="241">
                  <c:v>329</c:v>
                </c:pt>
                <c:pt idx="242">
                  <c:v>328</c:v>
                </c:pt>
                <c:pt idx="243">
                  <c:v>327</c:v>
                </c:pt>
                <c:pt idx="244">
                  <c:v>326</c:v>
                </c:pt>
                <c:pt idx="245">
                  <c:v>325</c:v>
                </c:pt>
                <c:pt idx="246">
                  <c:v>324</c:v>
                </c:pt>
                <c:pt idx="247">
                  <c:v>323</c:v>
                </c:pt>
                <c:pt idx="248">
                  <c:v>322</c:v>
                </c:pt>
                <c:pt idx="249">
                  <c:v>321</c:v>
                </c:pt>
                <c:pt idx="250">
                  <c:v>320</c:v>
                </c:pt>
                <c:pt idx="251">
                  <c:v>319</c:v>
                </c:pt>
                <c:pt idx="252">
                  <c:v>318</c:v>
                </c:pt>
                <c:pt idx="253">
                  <c:v>317</c:v>
                </c:pt>
                <c:pt idx="254">
                  <c:v>315</c:v>
                </c:pt>
                <c:pt idx="255">
                  <c:v>314</c:v>
                </c:pt>
                <c:pt idx="256">
                  <c:v>313</c:v>
                </c:pt>
                <c:pt idx="257">
                  <c:v>312</c:v>
                </c:pt>
                <c:pt idx="258">
                  <c:v>311</c:v>
                </c:pt>
              </c:numCache>
            </c:numRef>
          </c:xVal>
          <c:yVal>
            <c:numRef>
              <c:f>'1.4'!$F$5:$F$263</c:f>
              <c:numCache>
                <c:formatCode>General</c:formatCode>
                <c:ptCount val="259"/>
                <c:pt idx="0">
                  <c:v>2.3735340599999999</c:v>
                </c:pt>
                <c:pt idx="1">
                  <c:v>2.3735340599999999</c:v>
                </c:pt>
                <c:pt idx="2">
                  <c:v>2.3735340599999999</c:v>
                </c:pt>
                <c:pt idx="3">
                  <c:v>2.3735340599999999</c:v>
                </c:pt>
                <c:pt idx="4">
                  <c:v>2.3735340599999999</c:v>
                </c:pt>
                <c:pt idx="5">
                  <c:v>2.36376863</c:v>
                </c:pt>
                <c:pt idx="6">
                  <c:v>2.36376863</c:v>
                </c:pt>
                <c:pt idx="7">
                  <c:v>2.3540032000000002</c:v>
                </c:pt>
                <c:pt idx="8">
                  <c:v>2.3442377699999999</c:v>
                </c:pt>
                <c:pt idx="9">
                  <c:v>2.3442377699999999</c:v>
                </c:pt>
                <c:pt idx="10">
                  <c:v>2.33447234</c:v>
                </c:pt>
                <c:pt idx="11">
                  <c:v>2.33447234</c:v>
                </c:pt>
                <c:pt idx="12">
                  <c:v>2.3247069099999997</c:v>
                </c:pt>
                <c:pt idx="13">
                  <c:v>2.3149414799999999</c:v>
                </c:pt>
                <c:pt idx="14">
                  <c:v>2.3149414799999999</c:v>
                </c:pt>
                <c:pt idx="15">
                  <c:v>2.30517605</c:v>
                </c:pt>
                <c:pt idx="16">
                  <c:v>2.30517605</c:v>
                </c:pt>
                <c:pt idx="17">
                  <c:v>2.2954106199999997</c:v>
                </c:pt>
                <c:pt idx="18">
                  <c:v>2.2954106199999997</c:v>
                </c:pt>
                <c:pt idx="19">
                  <c:v>2.2758797599999996</c:v>
                </c:pt>
                <c:pt idx="20">
                  <c:v>2.2758797599999996</c:v>
                </c:pt>
                <c:pt idx="21">
                  <c:v>2.2661143299999997</c:v>
                </c:pt>
                <c:pt idx="22">
                  <c:v>2.2563488999999999</c:v>
                </c:pt>
                <c:pt idx="23">
                  <c:v>2.24658347</c:v>
                </c:pt>
                <c:pt idx="24">
                  <c:v>2.2368180400000002</c:v>
                </c:pt>
                <c:pt idx="25">
                  <c:v>2.2270526100000003</c:v>
                </c:pt>
                <c:pt idx="26">
                  <c:v>2.2172871799999996</c:v>
                </c:pt>
                <c:pt idx="27">
                  <c:v>2.2075217500000002</c:v>
                </c:pt>
                <c:pt idx="28">
                  <c:v>2.1977563199999999</c:v>
                </c:pt>
                <c:pt idx="29">
                  <c:v>2.18799089</c:v>
                </c:pt>
                <c:pt idx="30">
                  <c:v>2.1782254600000002</c:v>
                </c:pt>
                <c:pt idx="31">
                  <c:v>2.1586946</c:v>
                </c:pt>
                <c:pt idx="32">
                  <c:v>2.1489291699999997</c:v>
                </c:pt>
                <c:pt idx="33">
                  <c:v>2.1391637400000003</c:v>
                </c:pt>
                <c:pt idx="34">
                  <c:v>2.1196328800000002</c:v>
                </c:pt>
                <c:pt idx="35">
                  <c:v>2.10010202</c:v>
                </c:pt>
                <c:pt idx="36">
                  <c:v>2.0805711600000003</c:v>
                </c:pt>
                <c:pt idx="37">
                  <c:v>2.0610403000000002</c:v>
                </c:pt>
                <c:pt idx="38">
                  <c:v>2.0512748699999999</c:v>
                </c:pt>
                <c:pt idx="39">
                  <c:v>2.0219785799999999</c:v>
                </c:pt>
                <c:pt idx="40">
                  <c:v>2.0024477200000002</c:v>
                </c:pt>
                <c:pt idx="41">
                  <c:v>1.98291686</c:v>
                </c:pt>
                <c:pt idx="42">
                  <c:v>1.9633859999999999</c:v>
                </c:pt>
                <c:pt idx="43">
                  <c:v>1.9340897100000001</c:v>
                </c:pt>
                <c:pt idx="44">
                  <c:v>1.9047934200000001</c:v>
                </c:pt>
                <c:pt idx="45">
                  <c:v>1.8754971299999998</c:v>
                </c:pt>
                <c:pt idx="46">
                  <c:v>1.83643541</c:v>
                </c:pt>
                <c:pt idx="47">
                  <c:v>1.8071391200000002</c:v>
                </c:pt>
                <c:pt idx="48">
                  <c:v>1.7680773999999999</c:v>
                </c:pt>
                <c:pt idx="49">
                  <c:v>1.7387811099999999</c:v>
                </c:pt>
                <c:pt idx="50">
                  <c:v>1.6997193900000001</c:v>
                </c:pt>
                <c:pt idx="51">
                  <c:v>1.6606576699999998</c:v>
                </c:pt>
                <c:pt idx="52">
                  <c:v>1.63136138</c:v>
                </c:pt>
                <c:pt idx="53">
                  <c:v>1.5922996599999999</c:v>
                </c:pt>
                <c:pt idx="54">
                  <c:v>1.5532379400000003</c:v>
                </c:pt>
                <c:pt idx="55">
                  <c:v>1.5044107899999999</c:v>
                </c:pt>
                <c:pt idx="56">
                  <c:v>1.46534907</c:v>
                </c:pt>
                <c:pt idx="57">
                  <c:v>1.4165219200000001</c:v>
                </c:pt>
                <c:pt idx="58">
                  <c:v>1.3676947699999999</c:v>
                </c:pt>
                <c:pt idx="59">
                  <c:v>1.31886762</c:v>
                </c:pt>
                <c:pt idx="60">
                  <c:v>1.2798058999999999</c:v>
                </c:pt>
                <c:pt idx="61">
                  <c:v>1.2016824600000002</c:v>
                </c:pt>
                <c:pt idx="62">
                  <c:v>1.1528553100000001</c:v>
                </c:pt>
                <c:pt idx="63">
                  <c:v>1.11379359</c:v>
                </c:pt>
                <c:pt idx="64">
                  <c:v>1.0649664400000001</c:v>
                </c:pt>
                <c:pt idx="65">
                  <c:v>1.0161392899999999</c:v>
                </c:pt>
                <c:pt idx="66">
                  <c:v>0.97707757000000006</c:v>
                </c:pt>
                <c:pt idx="67">
                  <c:v>0.91848498999999995</c:v>
                </c:pt>
                <c:pt idx="68">
                  <c:v>0.87942326999999998</c:v>
                </c:pt>
                <c:pt idx="69">
                  <c:v>0.83059611999999994</c:v>
                </c:pt>
                <c:pt idx="70">
                  <c:v>0.78176897000000001</c:v>
                </c:pt>
                <c:pt idx="71">
                  <c:v>0.73294182000000008</c:v>
                </c:pt>
                <c:pt idx="72">
                  <c:v>0.6938801</c:v>
                </c:pt>
                <c:pt idx="73">
                  <c:v>0.65481837999999992</c:v>
                </c:pt>
                <c:pt idx="74">
                  <c:v>0.60599122999999999</c:v>
                </c:pt>
                <c:pt idx="75">
                  <c:v>0.56692951000000003</c:v>
                </c:pt>
                <c:pt idx="76">
                  <c:v>0.52786778999999995</c:v>
                </c:pt>
                <c:pt idx="77">
                  <c:v>0.4985715</c:v>
                </c:pt>
                <c:pt idx="78">
                  <c:v>0.45950977999999998</c:v>
                </c:pt>
                <c:pt idx="79">
                  <c:v>0.42044805999999996</c:v>
                </c:pt>
                <c:pt idx="80">
                  <c:v>0.40091720000000003</c:v>
                </c:pt>
                <c:pt idx="81">
                  <c:v>0.37162091000000003</c:v>
                </c:pt>
                <c:pt idx="82">
                  <c:v>0.33255919</c:v>
                </c:pt>
                <c:pt idx="83">
                  <c:v>0.31302832999999997</c:v>
                </c:pt>
                <c:pt idx="84">
                  <c:v>0.29349746999999998</c:v>
                </c:pt>
                <c:pt idx="85">
                  <c:v>0.27396661</c:v>
                </c:pt>
                <c:pt idx="86">
                  <c:v>0.24467032</c:v>
                </c:pt>
                <c:pt idx="87">
                  <c:v>0.22513946000000001</c:v>
                </c:pt>
                <c:pt idx="88">
                  <c:v>0.2056086</c:v>
                </c:pt>
                <c:pt idx="89">
                  <c:v>0.18607773999999999</c:v>
                </c:pt>
                <c:pt idx="90">
                  <c:v>0.17631230999999997</c:v>
                </c:pt>
                <c:pt idx="91">
                  <c:v>0.16654688000000001</c:v>
                </c:pt>
                <c:pt idx="92">
                  <c:v>0.13725059000000001</c:v>
                </c:pt>
                <c:pt idx="93">
                  <c:v>0.11771973000000001</c:v>
                </c:pt>
                <c:pt idx="94">
                  <c:v>0.11771973000000001</c:v>
                </c:pt>
                <c:pt idx="95">
                  <c:v>0.10795429999999999</c:v>
                </c:pt>
                <c:pt idx="96">
                  <c:v>9.8188869999999998E-2</c:v>
                </c:pt>
                <c:pt idx="97">
                  <c:v>8.8423440000000006E-2</c:v>
                </c:pt>
                <c:pt idx="98">
                  <c:v>7.865801E-2</c:v>
                </c:pt>
                <c:pt idx="99">
                  <c:v>7.865801E-2</c:v>
                </c:pt>
                <c:pt idx="100">
                  <c:v>6.8892579999999995E-2</c:v>
                </c:pt>
                <c:pt idx="101">
                  <c:v>6.8892579999999995E-2</c:v>
                </c:pt>
                <c:pt idx="102">
                  <c:v>6.8892579999999995E-2</c:v>
                </c:pt>
                <c:pt idx="103">
                  <c:v>5.9127149999999996E-2</c:v>
                </c:pt>
                <c:pt idx="104">
                  <c:v>5.9127149999999996E-2</c:v>
                </c:pt>
                <c:pt idx="105">
                  <c:v>5.9127149999999996E-2</c:v>
                </c:pt>
                <c:pt idx="106">
                  <c:v>5.9127149999999996E-2</c:v>
                </c:pt>
                <c:pt idx="107">
                  <c:v>4.9361720000000005E-2</c:v>
                </c:pt>
                <c:pt idx="108">
                  <c:v>4.9361720000000005E-2</c:v>
                </c:pt>
                <c:pt idx="109">
                  <c:v>4.9361720000000005E-2</c:v>
                </c:pt>
                <c:pt idx="110">
                  <c:v>4.9361720000000005E-2</c:v>
                </c:pt>
                <c:pt idx="111">
                  <c:v>4.9361720000000005E-2</c:v>
                </c:pt>
                <c:pt idx="112">
                  <c:v>4.9361720000000005E-2</c:v>
                </c:pt>
                <c:pt idx="113">
                  <c:v>3.9596289999999992E-2</c:v>
                </c:pt>
                <c:pt idx="114">
                  <c:v>3.9596289999999992E-2</c:v>
                </c:pt>
                <c:pt idx="115">
                  <c:v>3.9596289999999992E-2</c:v>
                </c:pt>
                <c:pt idx="116">
                  <c:v>3.9596289999999992E-2</c:v>
                </c:pt>
                <c:pt idx="117">
                  <c:v>3.9596289999999992E-2</c:v>
                </c:pt>
                <c:pt idx="118">
                  <c:v>3.9596289999999992E-2</c:v>
                </c:pt>
                <c:pt idx="119">
                  <c:v>3.9596289999999992E-2</c:v>
                </c:pt>
                <c:pt idx="120">
                  <c:v>3.9596289999999992E-2</c:v>
                </c:pt>
                <c:pt idx="121">
                  <c:v>3.9596289999999992E-2</c:v>
                </c:pt>
                <c:pt idx="122">
                  <c:v>3.9596289999999992E-2</c:v>
                </c:pt>
                <c:pt idx="123">
                  <c:v>3.9596289999999992E-2</c:v>
                </c:pt>
                <c:pt idx="124">
                  <c:v>3.9596289999999992E-2</c:v>
                </c:pt>
                <c:pt idx="125">
                  <c:v>2.9830859999999997E-2</c:v>
                </c:pt>
                <c:pt idx="126">
                  <c:v>3.9596289999999992E-2</c:v>
                </c:pt>
                <c:pt idx="127">
                  <c:v>3.9596289999999992E-2</c:v>
                </c:pt>
                <c:pt idx="128">
                  <c:v>3.9596289999999992E-2</c:v>
                </c:pt>
                <c:pt idx="129">
                  <c:v>3.9596289999999992E-2</c:v>
                </c:pt>
                <c:pt idx="130">
                  <c:v>3.9596289999999992E-2</c:v>
                </c:pt>
                <c:pt idx="131">
                  <c:v>3.9596289999999992E-2</c:v>
                </c:pt>
                <c:pt idx="132">
                  <c:v>3.9596289999999992E-2</c:v>
                </c:pt>
                <c:pt idx="133">
                  <c:v>3.9596289999999992E-2</c:v>
                </c:pt>
                <c:pt idx="134">
                  <c:v>3.9596289999999992E-2</c:v>
                </c:pt>
                <c:pt idx="135">
                  <c:v>3.9596289999999992E-2</c:v>
                </c:pt>
                <c:pt idx="136">
                  <c:v>3.9596289999999992E-2</c:v>
                </c:pt>
                <c:pt idx="137">
                  <c:v>3.9596289999999992E-2</c:v>
                </c:pt>
                <c:pt idx="138">
                  <c:v>3.9596289999999992E-2</c:v>
                </c:pt>
                <c:pt idx="139">
                  <c:v>3.9596289999999992E-2</c:v>
                </c:pt>
                <c:pt idx="140">
                  <c:v>3.9596289999999992E-2</c:v>
                </c:pt>
                <c:pt idx="141">
                  <c:v>3.9596289999999992E-2</c:v>
                </c:pt>
                <c:pt idx="142">
                  <c:v>3.9596289999999992E-2</c:v>
                </c:pt>
                <c:pt idx="143">
                  <c:v>3.9596289999999992E-2</c:v>
                </c:pt>
                <c:pt idx="144">
                  <c:v>3.9596289999999992E-2</c:v>
                </c:pt>
                <c:pt idx="145">
                  <c:v>3.9596289999999992E-2</c:v>
                </c:pt>
                <c:pt idx="146">
                  <c:v>2.9830859999999997E-2</c:v>
                </c:pt>
                <c:pt idx="147">
                  <c:v>2.9830859999999997E-2</c:v>
                </c:pt>
                <c:pt idx="148">
                  <c:v>2.9830859999999997E-2</c:v>
                </c:pt>
                <c:pt idx="149">
                  <c:v>2.9830859999999997E-2</c:v>
                </c:pt>
                <c:pt idx="150">
                  <c:v>2.9830859999999997E-2</c:v>
                </c:pt>
                <c:pt idx="151">
                  <c:v>2.9830859999999997E-2</c:v>
                </c:pt>
                <c:pt idx="152">
                  <c:v>2.9830859999999997E-2</c:v>
                </c:pt>
                <c:pt idx="153">
                  <c:v>2.9830859999999997E-2</c:v>
                </c:pt>
                <c:pt idx="154">
                  <c:v>2.9830859999999997E-2</c:v>
                </c:pt>
                <c:pt idx="155">
                  <c:v>2.9830859999999997E-2</c:v>
                </c:pt>
                <c:pt idx="156">
                  <c:v>2.9830859999999997E-2</c:v>
                </c:pt>
                <c:pt idx="157">
                  <c:v>2.9830859999999997E-2</c:v>
                </c:pt>
                <c:pt idx="158">
                  <c:v>2.9830859999999997E-2</c:v>
                </c:pt>
                <c:pt idx="159">
                  <c:v>2.9830859999999997E-2</c:v>
                </c:pt>
                <c:pt idx="160">
                  <c:v>2.9830859999999997E-2</c:v>
                </c:pt>
                <c:pt idx="161">
                  <c:v>2.0065430000000002E-2</c:v>
                </c:pt>
                <c:pt idx="162">
                  <c:v>2.9830859999999997E-2</c:v>
                </c:pt>
                <c:pt idx="163">
                  <c:v>2.0065430000000002E-2</c:v>
                </c:pt>
                <c:pt idx="164">
                  <c:v>2.9830859999999997E-2</c:v>
                </c:pt>
                <c:pt idx="165">
                  <c:v>2.0065430000000002E-2</c:v>
                </c:pt>
                <c:pt idx="166">
                  <c:v>2.9830859999999997E-2</c:v>
                </c:pt>
                <c:pt idx="167">
                  <c:v>2.0065430000000002E-2</c:v>
                </c:pt>
                <c:pt idx="168">
                  <c:v>2.9830859999999997E-2</c:v>
                </c:pt>
                <c:pt idx="169">
                  <c:v>2.9830859999999997E-2</c:v>
                </c:pt>
                <c:pt idx="170">
                  <c:v>2.9830859999999997E-2</c:v>
                </c:pt>
                <c:pt idx="171">
                  <c:v>2.9830859999999997E-2</c:v>
                </c:pt>
                <c:pt idx="172">
                  <c:v>2.9830859999999997E-2</c:v>
                </c:pt>
                <c:pt idx="173">
                  <c:v>3.9596289999999992E-2</c:v>
                </c:pt>
                <c:pt idx="174">
                  <c:v>2.9830859999999997E-2</c:v>
                </c:pt>
                <c:pt idx="175">
                  <c:v>4.9361720000000005E-2</c:v>
                </c:pt>
                <c:pt idx="176">
                  <c:v>4.9361720000000005E-2</c:v>
                </c:pt>
                <c:pt idx="177">
                  <c:v>3.9596289999999992E-2</c:v>
                </c:pt>
                <c:pt idx="178">
                  <c:v>3.9596289999999992E-2</c:v>
                </c:pt>
                <c:pt idx="179">
                  <c:v>4.9361720000000005E-2</c:v>
                </c:pt>
                <c:pt idx="180">
                  <c:v>5.9127149999999996E-2</c:v>
                </c:pt>
                <c:pt idx="181">
                  <c:v>6.8892579999999995E-2</c:v>
                </c:pt>
                <c:pt idx="182">
                  <c:v>7.865801E-2</c:v>
                </c:pt>
                <c:pt idx="183">
                  <c:v>8.8423440000000006E-2</c:v>
                </c:pt>
                <c:pt idx="184">
                  <c:v>9.8188869999999998E-2</c:v>
                </c:pt>
                <c:pt idx="185">
                  <c:v>0.10795429999999999</c:v>
                </c:pt>
                <c:pt idx="186">
                  <c:v>0.12748515999999999</c:v>
                </c:pt>
                <c:pt idx="187">
                  <c:v>0.12748515999999999</c:v>
                </c:pt>
                <c:pt idx="188">
                  <c:v>0.14701602</c:v>
                </c:pt>
                <c:pt idx="189">
                  <c:v>0.16654688000000001</c:v>
                </c:pt>
                <c:pt idx="190">
                  <c:v>0.17631230999999997</c:v>
                </c:pt>
                <c:pt idx="191">
                  <c:v>0.19584317000000001</c:v>
                </c:pt>
                <c:pt idx="192">
                  <c:v>0.2056086</c:v>
                </c:pt>
                <c:pt idx="193">
                  <c:v>0.23490489000000001</c:v>
                </c:pt>
                <c:pt idx="194">
                  <c:v>0.26420118000000004</c:v>
                </c:pt>
                <c:pt idx="195">
                  <c:v>0.29349746999999998</c:v>
                </c:pt>
                <c:pt idx="196">
                  <c:v>0.32279375999999999</c:v>
                </c:pt>
                <c:pt idx="197">
                  <c:v>0.36185548000000001</c:v>
                </c:pt>
                <c:pt idx="198">
                  <c:v>0.40091720000000003</c:v>
                </c:pt>
                <c:pt idx="199">
                  <c:v>0.43021349000000003</c:v>
                </c:pt>
                <c:pt idx="200">
                  <c:v>0.45950977999999998</c:v>
                </c:pt>
                <c:pt idx="201">
                  <c:v>0.4985715</c:v>
                </c:pt>
                <c:pt idx="202">
                  <c:v>0.53763322000000002</c:v>
                </c:pt>
                <c:pt idx="203">
                  <c:v>0.57669493999999999</c:v>
                </c:pt>
                <c:pt idx="204">
                  <c:v>0.61575665999999996</c:v>
                </c:pt>
                <c:pt idx="205">
                  <c:v>0.66458381</c:v>
                </c:pt>
                <c:pt idx="206">
                  <c:v>0.71341095999999993</c:v>
                </c:pt>
                <c:pt idx="207">
                  <c:v>0.76223810999999997</c:v>
                </c:pt>
                <c:pt idx="208">
                  <c:v>0.80129982999999994</c:v>
                </c:pt>
                <c:pt idx="209">
                  <c:v>0.85012697999999998</c:v>
                </c:pt>
                <c:pt idx="210">
                  <c:v>0.88918869999999983</c:v>
                </c:pt>
                <c:pt idx="211">
                  <c:v>0.94778127999999995</c:v>
                </c:pt>
                <c:pt idx="212">
                  <c:v>0.99660842999999999</c:v>
                </c:pt>
                <c:pt idx="213">
                  <c:v>1.0747318700000001</c:v>
                </c:pt>
                <c:pt idx="214">
                  <c:v>1.1235590200000001</c:v>
                </c:pt>
                <c:pt idx="215">
                  <c:v>1.17238617</c:v>
                </c:pt>
                <c:pt idx="216">
                  <c:v>1.23097875</c:v>
                </c:pt>
                <c:pt idx="217">
                  <c:v>1.2798058999999999</c:v>
                </c:pt>
                <c:pt idx="218">
                  <c:v>1.3383984799999999</c:v>
                </c:pt>
                <c:pt idx="219">
                  <c:v>1.3872256299999999</c:v>
                </c:pt>
                <c:pt idx="220">
                  <c:v>1.43605278</c:v>
                </c:pt>
                <c:pt idx="221">
                  <c:v>1.48487993</c:v>
                </c:pt>
                <c:pt idx="222">
                  <c:v>1.5337070800000001</c:v>
                </c:pt>
                <c:pt idx="223">
                  <c:v>1.5630033700000001</c:v>
                </c:pt>
                <c:pt idx="224">
                  <c:v>1.6020650899999997</c:v>
                </c:pt>
                <c:pt idx="225">
                  <c:v>1.6411268099999998</c:v>
                </c:pt>
                <c:pt idx="226">
                  <c:v>1.68995396</c:v>
                </c:pt>
                <c:pt idx="227">
                  <c:v>1.7192502500000002</c:v>
                </c:pt>
                <c:pt idx="228">
                  <c:v>1.7680773999999999</c:v>
                </c:pt>
                <c:pt idx="229">
                  <c:v>1.8071391200000002</c:v>
                </c:pt>
                <c:pt idx="230">
                  <c:v>1.8462008400000001</c:v>
                </c:pt>
                <c:pt idx="231">
                  <c:v>1.8754971299999998</c:v>
                </c:pt>
                <c:pt idx="232">
                  <c:v>1.9047934200000001</c:v>
                </c:pt>
                <c:pt idx="233">
                  <c:v>1.9340897100000001</c:v>
                </c:pt>
                <c:pt idx="234">
                  <c:v>1.9633859999999999</c:v>
                </c:pt>
                <c:pt idx="235">
                  <c:v>1.9926822899999999</c:v>
                </c:pt>
                <c:pt idx="236">
                  <c:v>2.0024477200000002</c:v>
                </c:pt>
                <c:pt idx="237">
                  <c:v>2.0317440100000002</c:v>
                </c:pt>
                <c:pt idx="238">
                  <c:v>2.0512748699999999</c:v>
                </c:pt>
                <c:pt idx="239">
                  <c:v>2.0805711600000003</c:v>
                </c:pt>
                <c:pt idx="240">
                  <c:v>2.10010202</c:v>
                </c:pt>
                <c:pt idx="241">
                  <c:v>2.1196328800000002</c:v>
                </c:pt>
                <c:pt idx="242">
                  <c:v>2.1391637400000003</c:v>
                </c:pt>
                <c:pt idx="243">
                  <c:v>2.1489291699999997</c:v>
                </c:pt>
                <c:pt idx="244">
                  <c:v>2.1586946</c:v>
                </c:pt>
                <c:pt idx="245">
                  <c:v>2.1782254600000002</c:v>
                </c:pt>
                <c:pt idx="246">
                  <c:v>2.18799089</c:v>
                </c:pt>
                <c:pt idx="247">
                  <c:v>2.1977563199999999</c:v>
                </c:pt>
                <c:pt idx="248">
                  <c:v>2.2172871799999996</c:v>
                </c:pt>
                <c:pt idx="249">
                  <c:v>2.2270526100000003</c:v>
                </c:pt>
                <c:pt idx="250">
                  <c:v>2.2368180400000002</c:v>
                </c:pt>
                <c:pt idx="251">
                  <c:v>2.24658347</c:v>
                </c:pt>
                <c:pt idx="252">
                  <c:v>2.2563488999999999</c:v>
                </c:pt>
                <c:pt idx="253">
                  <c:v>2.2661143299999997</c:v>
                </c:pt>
                <c:pt idx="254">
                  <c:v>2.2758797599999996</c:v>
                </c:pt>
                <c:pt idx="255">
                  <c:v>2.2758797599999996</c:v>
                </c:pt>
                <c:pt idx="256">
                  <c:v>2.2856451900000003</c:v>
                </c:pt>
                <c:pt idx="257">
                  <c:v>2.2954106199999997</c:v>
                </c:pt>
                <c:pt idx="258">
                  <c:v>2.30517605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4-4B99-A84B-09BBA7FDB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431536"/>
        <c:axId val="1492426960"/>
      </c:scatterChart>
      <c:valAx>
        <c:axId val="1492431536"/>
        <c:scaling>
          <c:orientation val="minMax"/>
          <c:min val="27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26960"/>
        <c:crosses val="autoZero"/>
        <c:crossBetween val="midCat"/>
      </c:valAx>
      <c:valAx>
        <c:axId val="1492426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3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'1.5'!$B$4:$B$111</c:f>
              <c:numCache>
                <c:formatCode>General</c:formatCode>
                <c:ptCount val="108"/>
                <c:pt idx="0">
                  <c:v>0.56000000000000005</c:v>
                </c:pt>
                <c:pt idx="1">
                  <c:v>0.55000000000000004</c:v>
                </c:pt>
                <c:pt idx="2">
                  <c:v>0.56000000000000005</c:v>
                </c:pt>
                <c:pt idx="3">
                  <c:v>0.56999999999999995</c:v>
                </c:pt>
                <c:pt idx="4">
                  <c:v>0.57999999999999996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0.87</c:v>
                </c:pt>
                <c:pt idx="32">
                  <c:v>0.88</c:v>
                </c:pt>
                <c:pt idx="33">
                  <c:v>0.89</c:v>
                </c:pt>
                <c:pt idx="34">
                  <c:v>0.9</c:v>
                </c:pt>
                <c:pt idx="35">
                  <c:v>0.91</c:v>
                </c:pt>
                <c:pt idx="36">
                  <c:v>0.92</c:v>
                </c:pt>
                <c:pt idx="37">
                  <c:v>0.93</c:v>
                </c:pt>
                <c:pt idx="38">
                  <c:v>0.94</c:v>
                </c:pt>
                <c:pt idx="39">
                  <c:v>0.95</c:v>
                </c:pt>
                <c:pt idx="40">
                  <c:v>0.96</c:v>
                </c:pt>
                <c:pt idx="41">
                  <c:v>0.97</c:v>
                </c:pt>
                <c:pt idx="42">
                  <c:v>0.98</c:v>
                </c:pt>
                <c:pt idx="43">
                  <c:v>0.99</c:v>
                </c:pt>
                <c:pt idx="44">
                  <c:v>1</c:v>
                </c:pt>
                <c:pt idx="45">
                  <c:v>1.01</c:v>
                </c:pt>
                <c:pt idx="46">
                  <c:v>1.02</c:v>
                </c:pt>
                <c:pt idx="47">
                  <c:v>1.03</c:v>
                </c:pt>
                <c:pt idx="48">
                  <c:v>1.04</c:v>
                </c:pt>
                <c:pt idx="49">
                  <c:v>1.05</c:v>
                </c:pt>
                <c:pt idx="50">
                  <c:v>1.06</c:v>
                </c:pt>
                <c:pt idx="51">
                  <c:v>1.07</c:v>
                </c:pt>
                <c:pt idx="52">
                  <c:v>1.08</c:v>
                </c:pt>
                <c:pt idx="53">
                  <c:v>1.0900000000000001</c:v>
                </c:pt>
                <c:pt idx="54">
                  <c:v>1.1000000000000001</c:v>
                </c:pt>
                <c:pt idx="55">
                  <c:v>1.1100000000000001</c:v>
                </c:pt>
                <c:pt idx="56">
                  <c:v>1.1200000000000001</c:v>
                </c:pt>
                <c:pt idx="57">
                  <c:v>1.1299999999999999</c:v>
                </c:pt>
                <c:pt idx="58">
                  <c:v>1.1399999999999999</c:v>
                </c:pt>
                <c:pt idx="59">
                  <c:v>1.1499999999999999</c:v>
                </c:pt>
                <c:pt idx="60">
                  <c:v>1.1599999999999999</c:v>
                </c:pt>
                <c:pt idx="61">
                  <c:v>1.17</c:v>
                </c:pt>
                <c:pt idx="62">
                  <c:v>1.19</c:v>
                </c:pt>
                <c:pt idx="63">
                  <c:v>1.2</c:v>
                </c:pt>
                <c:pt idx="64">
                  <c:v>1.21</c:v>
                </c:pt>
                <c:pt idx="65">
                  <c:v>1.22</c:v>
                </c:pt>
                <c:pt idx="66">
                  <c:v>1.23</c:v>
                </c:pt>
                <c:pt idx="67">
                  <c:v>1.24</c:v>
                </c:pt>
                <c:pt idx="68">
                  <c:v>1.25</c:v>
                </c:pt>
                <c:pt idx="69">
                  <c:v>1.26</c:v>
                </c:pt>
                <c:pt idx="70">
                  <c:v>1.27</c:v>
                </c:pt>
                <c:pt idx="71">
                  <c:v>1.28</c:v>
                </c:pt>
                <c:pt idx="72">
                  <c:v>1.29</c:v>
                </c:pt>
                <c:pt idx="73">
                  <c:v>1.3</c:v>
                </c:pt>
                <c:pt idx="74">
                  <c:v>1.31</c:v>
                </c:pt>
                <c:pt idx="75">
                  <c:v>1.32</c:v>
                </c:pt>
                <c:pt idx="76">
                  <c:v>1.33</c:v>
                </c:pt>
                <c:pt idx="77">
                  <c:v>1.34</c:v>
                </c:pt>
                <c:pt idx="78">
                  <c:v>1.35</c:v>
                </c:pt>
                <c:pt idx="79">
                  <c:v>1.36</c:v>
                </c:pt>
                <c:pt idx="80">
                  <c:v>1.37</c:v>
                </c:pt>
                <c:pt idx="81">
                  <c:v>1.38</c:v>
                </c:pt>
                <c:pt idx="82">
                  <c:v>1.39</c:v>
                </c:pt>
                <c:pt idx="83">
                  <c:v>1.4</c:v>
                </c:pt>
                <c:pt idx="84">
                  <c:v>1.42</c:v>
                </c:pt>
                <c:pt idx="85">
                  <c:v>1.43</c:v>
                </c:pt>
                <c:pt idx="86">
                  <c:v>1.44</c:v>
                </c:pt>
                <c:pt idx="87">
                  <c:v>1.45</c:v>
                </c:pt>
                <c:pt idx="88">
                  <c:v>1.46</c:v>
                </c:pt>
                <c:pt idx="89">
                  <c:v>1.47</c:v>
                </c:pt>
                <c:pt idx="90">
                  <c:v>1.48</c:v>
                </c:pt>
                <c:pt idx="91">
                  <c:v>1.49</c:v>
                </c:pt>
                <c:pt idx="92">
                  <c:v>1.5</c:v>
                </c:pt>
                <c:pt idx="93">
                  <c:v>1.51</c:v>
                </c:pt>
                <c:pt idx="94">
                  <c:v>1.52</c:v>
                </c:pt>
                <c:pt idx="95">
                  <c:v>1.53</c:v>
                </c:pt>
                <c:pt idx="96">
                  <c:v>1.54</c:v>
                </c:pt>
                <c:pt idx="97">
                  <c:v>1.55</c:v>
                </c:pt>
                <c:pt idx="98">
                  <c:v>1.56</c:v>
                </c:pt>
                <c:pt idx="99">
                  <c:v>1.57</c:v>
                </c:pt>
                <c:pt idx="100">
                  <c:v>1.58</c:v>
                </c:pt>
                <c:pt idx="101">
                  <c:v>1.59</c:v>
                </c:pt>
                <c:pt idx="102">
                  <c:v>1.6</c:v>
                </c:pt>
                <c:pt idx="103">
                  <c:v>1.61</c:v>
                </c:pt>
                <c:pt idx="104">
                  <c:v>1.62</c:v>
                </c:pt>
                <c:pt idx="105">
                  <c:v>1.63</c:v>
                </c:pt>
                <c:pt idx="106">
                  <c:v>1.64</c:v>
                </c:pt>
                <c:pt idx="107">
                  <c:v>1.65</c:v>
                </c:pt>
              </c:numCache>
            </c:numRef>
          </c:xVal>
          <c:yVal>
            <c:numRef>
              <c:f>'1.5'!$C$4:$C$111</c:f>
              <c:numCache>
                <c:formatCode>General</c:formatCode>
                <c:ptCount val="108"/>
                <c:pt idx="0">
                  <c:v>2.028</c:v>
                </c:pt>
                <c:pt idx="1">
                  <c:v>2.024</c:v>
                </c:pt>
                <c:pt idx="2">
                  <c:v>2.0219999999999998</c:v>
                </c:pt>
                <c:pt idx="3">
                  <c:v>2.0249999999999999</c:v>
                </c:pt>
                <c:pt idx="4">
                  <c:v>2.028</c:v>
                </c:pt>
                <c:pt idx="5">
                  <c:v>2.0329999999999999</c:v>
                </c:pt>
                <c:pt idx="6">
                  <c:v>2.036</c:v>
                </c:pt>
                <c:pt idx="7">
                  <c:v>2.0369999999999999</c:v>
                </c:pt>
                <c:pt idx="8">
                  <c:v>2.04</c:v>
                </c:pt>
                <c:pt idx="9">
                  <c:v>2.0430000000000001</c:v>
                </c:pt>
                <c:pt idx="10">
                  <c:v>2.0449999999999999</c:v>
                </c:pt>
                <c:pt idx="11">
                  <c:v>2.0459999999999998</c:v>
                </c:pt>
                <c:pt idx="12">
                  <c:v>2.048</c:v>
                </c:pt>
                <c:pt idx="13">
                  <c:v>2.048</c:v>
                </c:pt>
                <c:pt idx="14">
                  <c:v>2.048</c:v>
                </c:pt>
                <c:pt idx="15">
                  <c:v>2.0459999999999998</c:v>
                </c:pt>
                <c:pt idx="16">
                  <c:v>2.0449999999999999</c:v>
                </c:pt>
                <c:pt idx="17">
                  <c:v>2.0419999999999998</c:v>
                </c:pt>
                <c:pt idx="18">
                  <c:v>2.0390000000000001</c:v>
                </c:pt>
                <c:pt idx="19">
                  <c:v>2.0339999999999998</c:v>
                </c:pt>
                <c:pt idx="20">
                  <c:v>2.028</c:v>
                </c:pt>
                <c:pt idx="21">
                  <c:v>2.024</c:v>
                </c:pt>
                <c:pt idx="22">
                  <c:v>2.016</c:v>
                </c:pt>
                <c:pt idx="23">
                  <c:v>2.0089999999999999</c:v>
                </c:pt>
                <c:pt idx="24">
                  <c:v>2.0009999999999999</c:v>
                </c:pt>
                <c:pt idx="25">
                  <c:v>1.9890000000000001</c:v>
                </c:pt>
                <c:pt idx="26">
                  <c:v>1.9790000000000001</c:v>
                </c:pt>
                <c:pt idx="27">
                  <c:v>1.964</c:v>
                </c:pt>
                <c:pt idx="28">
                  <c:v>1.952</c:v>
                </c:pt>
                <c:pt idx="29">
                  <c:v>1.9379999999999999</c:v>
                </c:pt>
                <c:pt idx="30">
                  <c:v>1.923</c:v>
                </c:pt>
                <c:pt idx="31">
                  <c:v>1.8959999999999999</c:v>
                </c:pt>
                <c:pt idx="32">
                  <c:v>1.88</c:v>
                </c:pt>
                <c:pt idx="33">
                  <c:v>1.863</c:v>
                </c:pt>
                <c:pt idx="34">
                  <c:v>1.841</c:v>
                </c:pt>
                <c:pt idx="35">
                  <c:v>1.823</c:v>
                </c:pt>
                <c:pt idx="36">
                  <c:v>1.802</c:v>
                </c:pt>
                <c:pt idx="37">
                  <c:v>1.776</c:v>
                </c:pt>
                <c:pt idx="38">
                  <c:v>1.7569999999999999</c:v>
                </c:pt>
                <c:pt idx="39">
                  <c:v>1.73</c:v>
                </c:pt>
                <c:pt idx="40">
                  <c:v>1.7070000000000001</c:v>
                </c:pt>
                <c:pt idx="41">
                  <c:v>1.68</c:v>
                </c:pt>
                <c:pt idx="42">
                  <c:v>1.6519999999999999</c:v>
                </c:pt>
                <c:pt idx="43">
                  <c:v>1.623</c:v>
                </c:pt>
                <c:pt idx="44">
                  <c:v>1.593</c:v>
                </c:pt>
                <c:pt idx="45">
                  <c:v>1.5649999999999999</c:v>
                </c:pt>
                <c:pt idx="46">
                  <c:v>1.5409999999999999</c:v>
                </c:pt>
                <c:pt idx="47">
                  <c:v>1.494</c:v>
                </c:pt>
                <c:pt idx="48">
                  <c:v>1.466</c:v>
                </c:pt>
                <c:pt idx="49">
                  <c:v>1.4390000000000001</c:v>
                </c:pt>
                <c:pt idx="50">
                  <c:v>1.41</c:v>
                </c:pt>
                <c:pt idx="51">
                  <c:v>1.383</c:v>
                </c:pt>
                <c:pt idx="52">
                  <c:v>1.35</c:v>
                </c:pt>
                <c:pt idx="53">
                  <c:v>1.3220000000000001</c:v>
                </c:pt>
                <c:pt idx="54">
                  <c:v>1.296</c:v>
                </c:pt>
                <c:pt idx="55">
                  <c:v>1.2629999999999999</c:v>
                </c:pt>
                <c:pt idx="56">
                  <c:v>1.236</c:v>
                </c:pt>
                <c:pt idx="57">
                  <c:v>1.202</c:v>
                </c:pt>
                <c:pt idx="58">
                  <c:v>1.167</c:v>
                </c:pt>
                <c:pt idx="59">
                  <c:v>1.139</c:v>
                </c:pt>
                <c:pt idx="60">
                  <c:v>1.107</c:v>
                </c:pt>
                <c:pt idx="61">
                  <c:v>1.08</c:v>
                </c:pt>
                <c:pt idx="62">
                  <c:v>1.032</c:v>
                </c:pt>
                <c:pt idx="63">
                  <c:v>0.99199999999999999</c:v>
                </c:pt>
                <c:pt idx="64">
                  <c:v>0.96199999999999997</c:v>
                </c:pt>
                <c:pt idx="65">
                  <c:v>0.93799999999999994</c:v>
                </c:pt>
                <c:pt idx="66">
                  <c:v>0.91100000000000003</c:v>
                </c:pt>
                <c:pt idx="67">
                  <c:v>0.88500000000000001</c:v>
                </c:pt>
                <c:pt idx="68">
                  <c:v>0.86</c:v>
                </c:pt>
                <c:pt idx="69">
                  <c:v>0.83399999999999996</c:v>
                </c:pt>
                <c:pt idx="70">
                  <c:v>0.81200000000000006</c:v>
                </c:pt>
                <c:pt idx="71">
                  <c:v>0.78800000000000003</c:v>
                </c:pt>
                <c:pt idx="72">
                  <c:v>0.76700000000000002</c:v>
                </c:pt>
                <c:pt idx="73">
                  <c:v>0.746</c:v>
                </c:pt>
                <c:pt idx="74">
                  <c:v>0.72499999999999998</c:v>
                </c:pt>
                <c:pt idx="75">
                  <c:v>0.70699999999999996</c:v>
                </c:pt>
                <c:pt idx="76">
                  <c:v>0.68700000000000006</c:v>
                </c:pt>
                <c:pt idx="77">
                  <c:v>0.66900000000000004</c:v>
                </c:pt>
                <c:pt idx="78">
                  <c:v>0.65100000000000002</c:v>
                </c:pt>
                <c:pt idx="79">
                  <c:v>0.63500000000000001</c:v>
                </c:pt>
                <c:pt idx="80">
                  <c:v>0.61799999999999999</c:v>
                </c:pt>
                <c:pt idx="81">
                  <c:v>0.6</c:v>
                </c:pt>
                <c:pt idx="82">
                  <c:v>0.58699999999999997</c:v>
                </c:pt>
                <c:pt idx="83">
                  <c:v>0.57199999999999995</c:v>
                </c:pt>
                <c:pt idx="84">
                  <c:v>0.54900000000000004</c:v>
                </c:pt>
                <c:pt idx="85">
                  <c:v>0.53400000000000003</c:v>
                </c:pt>
                <c:pt idx="86">
                  <c:v>0.52100000000000002</c:v>
                </c:pt>
                <c:pt idx="87">
                  <c:v>0.50700000000000001</c:v>
                </c:pt>
                <c:pt idx="88">
                  <c:v>0.49399999999999999</c:v>
                </c:pt>
                <c:pt idx="89">
                  <c:v>0.48</c:v>
                </c:pt>
                <c:pt idx="90">
                  <c:v>0.46800000000000003</c:v>
                </c:pt>
                <c:pt idx="91">
                  <c:v>0.45600000000000002</c:v>
                </c:pt>
                <c:pt idx="92">
                  <c:v>0.44400000000000001</c:v>
                </c:pt>
                <c:pt idx="93">
                  <c:v>0.434</c:v>
                </c:pt>
                <c:pt idx="94">
                  <c:v>0.42499999999999999</c:v>
                </c:pt>
                <c:pt idx="95">
                  <c:v>0.41299999999999998</c:v>
                </c:pt>
                <c:pt idx="96">
                  <c:v>0.40200000000000002</c:v>
                </c:pt>
                <c:pt idx="97">
                  <c:v>0.39200000000000002</c:v>
                </c:pt>
                <c:pt idx="98">
                  <c:v>0.38100000000000001</c:v>
                </c:pt>
                <c:pt idx="99">
                  <c:v>0.374</c:v>
                </c:pt>
                <c:pt idx="100">
                  <c:v>0.36499999999999999</c:v>
                </c:pt>
                <c:pt idx="101">
                  <c:v>0.35599999999999998</c:v>
                </c:pt>
                <c:pt idx="102">
                  <c:v>0.34799999999999998</c:v>
                </c:pt>
                <c:pt idx="103">
                  <c:v>0.34100000000000003</c:v>
                </c:pt>
                <c:pt idx="104">
                  <c:v>0.33200000000000002</c:v>
                </c:pt>
                <c:pt idx="105">
                  <c:v>0.32400000000000001</c:v>
                </c:pt>
                <c:pt idx="106">
                  <c:v>0.317</c:v>
                </c:pt>
                <c:pt idx="107">
                  <c:v>0.309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E-45C3-81A8-082A34445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644640"/>
        <c:axId val="1036650464"/>
      </c:scatterChart>
      <c:valAx>
        <c:axId val="103664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650464"/>
        <c:crosses val="autoZero"/>
        <c:crossBetween val="midCat"/>
      </c:valAx>
      <c:valAx>
        <c:axId val="10366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64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'1.5'!$G$4:$G$111</c:f>
              <c:numCache>
                <c:formatCode>General</c:formatCode>
                <c:ptCount val="108"/>
                <c:pt idx="0">
                  <c:v>3.0395136778115501E-3</c:v>
                </c:pt>
                <c:pt idx="1">
                  <c:v>3.0487804878048782E-3</c:v>
                </c:pt>
                <c:pt idx="2">
                  <c:v>3.0395136778115501E-3</c:v>
                </c:pt>
                <c:pt idx="3">
                  <c:v>3.0303030303030303E-3</c:v>
                </c:pt>
                <c:pt idx="4">
                  <c:v>3.0211480362537764E-3</c:v>
                </c:pt>
                <c:pt idx="5">
                  <c:v>3.003003003003003E-3</c:v>
                </c:pt>
                <c:pt idx="6">
                  <c:v>2.9940119760479044E-3</c:v>
                </c:pt>
                <c:pt idx="7">
                  <c:v>2.9850746268656717E-3</c:v>
                </c:pt>
                <c:pt idx="8">
                  <c:v>2.976190476190476E-3</c:v>
                </c:pt>
                <c:pt idx="9">
                  <c:v>2.967359050445104E-3</c:v>
                </c:pt>
                <c:pt idx="10">
                  <c:v>2.9585798816568047E-3</c:v>
                </c:pt>
                <c:pt idx="11">
                  <c:v>2.9498525073746312E-3</c:v>
                </c:pt>
                <c:pt idx="12">
                  <c:v>2.9411764705882353E-3</c:v>
                </c:pt>
                <c:pt idx="13">
                  <c:v>2.9325513196480938E-3</c:v>
                </c:pt>
                <c:pt idx="14">
                  <c:v>2.9239766081871343E-3</c:v>
                </c:pt>
                <c:pt idx="15">
                  <c:v>2.9154518950437317E-3</c:v>
                </c:pt>
                <c:pt idx="16">
                  <c:v>2.9069767441860465E-3</c:v>
                </c:pt>
                <c:pt idx="17">
                  <c:v>2.8985507246376812E-3</c:v>
                </c:pt>
                <c:pt idx="18">
                  <c:v>2.8901734104046241E-3</c:v>
                </c:pt>
                <c:pt idx="19">
                  <c:v>2.881844380403458E-3</c:v>
                </c:pt>
                <c:pt idx="20">
                  <c:v>2.8735632183908046E-3</c:v>
                </c:pt>
                <c:pt idx="21">
                  <c:v>2.8653295128939827E-3</c:v>
                </c:pt>
                <c:pt idx="22">
                  <c:v>2.8571428571428571E-3</c:v>
                </c:pt>
                <c:pt idx="23">
                  <c:v>2.8490028490028491E-3</c:v>
                </c:pt>
                <c:pt idx="24">
                  <c:v>2.840909090909091E-3</c:v>
                </c:pt>
                <c:pt idx="25">
                  <c:v>2.8328611898016999E-3</c:v>
                </c:pt>
                <c:pt idx="26">
                  <c:v>2.8248587570621469E-3</c:v>
                </c:pt>
                <c:pt idx="27">
                  <c:v>2.8169014084507044E-3</c:v>
                </c:pt>
                <c:pt idx="28">
                  <c:v>2.8089887640449437E-3</c:v>
                </c:pt>
                <c:pt idx="29">
                  <c:v>2.8011204481792717E-3</c:v>
                </c:pt>
                <c:pt idx="30">
                  <c:v>2.7932960893854749E-3</c:v>
                </c:pt>
                <c:pt idx="31">
                  <c:v>2.7777777777777779E-3</c:v>
                </c:pt>
                <c:pt idx="32">
                  <c:v>2.7700831024930748E-3</c:v>
                </c:pt>
                <c:pt idx="33">
                  <c:v>2.7624309392265192E-3</c:v>
                </c:pt>
                <c:pt idx="34">
                  <c:v>2.7548209366391185E-3</c:v>
                </c:pt>
                <c:pt idx="35">
                  <c:v>2.7472527472527475E-3</c:v>
                </c:pt>
                <c:pt idx="36">
                  <c:v>2.7397260273972603E-3</c:v>
                </c:pt>
                <c:pt idx="37">
                  <c:v>2.7322404371584699E-3</c:v>
                </c:pt>
                <c:pt idx="38">
                  <c:v>2.7247956403269754E-3</c:v>
                </c:pt>
                <c:pt idx="39">
                  <c:v>2.717391304347826E-3</c:v>
                </c:pt>
                <c:pt idx="40">
                  <c:v>2.7100271002710027E-3</c:v>
                </c:pt>
                <c:pt idx="41">
                  <c:v>2.7027027027027029E-3</c:v>
                </c:pt>
                <c:pt idx="42">
                  <c:v>2.6954177897574125E-3</c:v>
                </c:pt>
                <c:pt idx="43">
                  <c:v>2.6881720430107529E-3</c:v>
                </c:pt>
                <c:pt idx="44">
                  <c:v>2.6809651474530832E-3</c:v>
                </c:pt>
                <c:pt idx="45">
                  <c:v>2.6737967914438501E-3</c:v>
                </c:pt>
                <c:pt idx="46">
                  <c:v>2.6666666666666666E-3</c:v>
                </c:pt>
                <c:pt idx="47">
                  <c:v>2.6595744680851063E-3</c:v>
                </c:pt>
                <c:pt idx="48">
                  <c:v>2.6525198938992041E-3</c:v>
                </c:pt>
                <c:pt idx="49">
                  <c:v>2.6455026455026454E-3</c:v>
                </c:pt>
                <c:pt idx="50">
                  <c:v>2.6385224274406332E-3</c:v>
                </c:pt>
                <c:pt idx="51">
                  <c:v>2.631578947368421E-3</c:v>
                </c:pt>
                <c:pt idx="52">
                  <c:v>2.6246719160104987E-3</c:v>
                </c:pt>
                <c:pt idx="53">
                  <c:v>2.617801047120419E-3</c:v>
                </c:pt>
                <c:pt idx="54">
                  <c:v>2.6109660574412533E-3</c:v>
                </c:pt>
                <c:pt idx="55">
                  <c:v>2.6041666666666665E-3</c:v>
                </c:pt>
                <c:pt idx="56">
                  <c:v>2.5974025974025974E-3</c:v>
                </c:pt>
                <c:pt idx="57">
                  <c:v>2.5906735751295338E-3</c:v>
                </c:pt>
                <c:pt idx="58">
                  <c:v>2.5839793281653748E-3</c:v>
                </c:pt>
                <c:pt idx="59">
                  <c:v>2.5773195876288659E-3</c:v>
                </c:pt>
                <c:pt idx="60">
                  <c:v>2.5706940874035988E-3</c:v>
                </c:pt>
                <c:pt idx="61">
                  <c:v>2.5641025641025641E-3</c:v>
                </c:pt>
                <c:pt idx="62">
                  <c:v>2.5510204081632651E-3</c:v>
                </c:pt>
                <c:pt idx="63">
                  <c:v>2.5445292620865142E-3</c:v>
                </c:pt>
                <c:pt idx="64">
                  <c:v>2.5380710659898475E-3</c:v>
                </c:pt>
                <c:pt idx="65">
                  <c:v>2.5316455696202532E-3</c:v>
                </c:pt>
                <c:pt idx="66">
                  <c:v>2.5252525252525255E-3</c:v>
                </c:pt>
                <c:pt idx="67">
                  <c:v>2.5188916876574307E-3</c:v>
                </c:pt>
                <c:pt idx="68">
                  <c:v>2.5125628140703518E-3</c:v>
                </c:pt>
                <c:pt idx="69">
                  <c:v>2.5062656641604009E-3</c:v>
                </c:pt>
                <c:pt idx="70">
                  <c:v>2.5000000000000001E-3</c:v>
                </c:pt>
                <c:pt idx="71">
                  <c:v>2.4937655860349127E-3</c:v>
                </c:pt>
                <c:pt idx="72">
                  <c:v>2.4875621890547263E-3</c:v>
                </c:pt>
                <c:pt idx="73">
                  <c:v>2.4813895781637717E-3</c:v>
                </c:pt>
                <c:pt idx="74">
                  <c:v>2.4752475247524753E-3</c:v>
                </c:pt>
                <c:pt idx="75">
                  <c:v>2.4691358024691358E-3</c:v>
                </c:pt>
                <c:pt idx="76">
                  <c:v>2.4630541871921183E-3</c:v>
                </c:pt>
                <c:pt idx="77">
                  <c:v>2.4570024570024569E-3</c:v>
                </c:pt>
                <c:pt idx="78">
                  <c:v>2.4509803921568627E-3</c:v>
                </c:pt>
                <c:pt idx="79">
                  <c:v>2.4449877750611247E-3</c:v>
                </c:pt>
                <c:pt idx="80">
                  <c:v>2.4390243902439024E-3</c:v>
                </c:pt>
                <c:pt idx="81">
                  <c:v>2.4330900243309003E-3</c:v>
                </c:pt>
                <c:pt idx="82">
                  <c:v>2.4271844660194173E-3</c:v>
                </c:pt>
                <c:pt idx="83">
                  <c:v>2.4213075060532689E-3</c:v>
                </c:pt>
                <c:pt idx="84">
                  <c:v>2.4096385542168677E-3</c:v>
                </c:pt>
                <c:pt idx="85">
                  <c:v>2.403846153846154E-3</c:v>
                </c:pt>
                <c:pt idx="86">
                  <c:v>2.3980815347721821E-3</c:v>
                </c:pt>
                <c:pt idx="87">
                  <c:v>2.3923444976076554E-3</c:v>
                </c:pt>
                <c:pt idx="88">
                  <c:v>2.3866348448687352E-3</c:v>
                </c:pt>
                <c:pt idx="89">
                  <c:v>2.3809523809523812E-3</c:v>
                </c:pt>
                <c:pt idx="90">
                  <c:v>2.3752969121140144E-3</c:v>
                </c:pt>
                <c:pt idx="91">
                  <c:v>2.3696682464454978E-3</c:v>
                </c:pt>
                <c:pt idx="92">
                  <c:v>2.3640661938534278E-3</c:v>
                </c:pt>
                <c:pt idx="93">
                  <c:v>2.3584905660377358E-3</c:v>
                </c:pt>
                <c:pt idx="94">
                  <c:v>2.352941176470588E-3</c:v>
                </c:pt>
                <c:pt idx="95">
                  <c:v>2.3474178403755869E-3</c:v>
                </c:pt>
                <c:pt idx="96">
                  <c:v>2.34192037470726E-3</c:v>
                </c:pt>
                <c:pt idx="97">
                  <c:v>2.3364485981308409E-3</c:v>
                </c:pt>
                <c:pt idx="98">
                  <c:v>2.331002331002331E-3</c:v>
                </c:pt>
                <c:pt idx="99">
                  <c:v>2.3255813953488372E-3</c:v>
                </c:pt>
                <c:pt idx="100">
                  <c:v>2.3201856148491878E-3</c:v>
                </c:pt>
                <c:pt idx="101">
                  <c:v>2.3148148148148147E-3</c:v>
                </c:pt>
                <c:pt idx="102">
                  <c:v>2.3094688221709007E-3</c:v>
                </c:pt>
                <c:pt idx="103">
                  <c:v>2.304147465437788E-3</c:v>
                </c:pt>
                <c:pt idx="104">
                  <c:v>2.2988505747126436E-3</c:v>
                </c:pt>
                <c:pt idx="105">
                  <c:v>2.2935779816513763E-3</c:v>
                </c:pt>
                <c:pt idx="106">
                  <c:v>2.2883295194508009E-3</c:v>
                </c:pt>
                <c:pt idx="107">
                  <c:v>2.2831050228310501E-3</c:v>
                </c:pt>
              </c:numCache>
            </c:numRef>
          </c:xVal>
          <c:yVal>
            <c:numRef>
              <c:f>'1.5'!$F$4:$F$111</c:f>
              <c:numCache>
                <c:formatCode>General</c:formatCode>
                <c:ptCount val="108"/>
                <c:pt idx="0">
                  <c:v>4.2304151013653</c:v>
                </c:pt>
                <c:pt idx="1">
                  <c:v>4.2284407670615822</c:v>
                </c:pt>
                <c:pt idx="2">
                  <c:v>4.2274521362346427</c:v>
                </c:pt>
                <c:pt idx="3">
                  <c:v>4.2289347161948658</c:v>
                </c:pt>
                <c:pt idx="4">
                  <c:v>4.2304151013653</c:v>
                </c:pt>
                <c:pt idx="5">
                  <c:v>4.2328775502825726</c:v>
                </c:pt>
                <c:pt idx="6">
                  <c:v>4.234352114324639</c:v>
                </c:pt>
                <c:pt idx="7">
                  <c:v>4.234843152881032</c:v>
                </c:pt>
                <c:pt idx="8">
                  <c:v>4.2363148234924877</c:v>
                </c:pt>
                <c:pt idx="9">
                  <c:v>4.2377843314718477</c:v>
                </c:pt>
                <c:pt idx="10">
                  <c:v>4.2387628051311275</c:v>
                </c:pt>
                <c:pt idx="11">
                  <c:v>4.239251683165798</c:v>
                </c:pt>
                <c:pt idx="12">
                  <c:v>4.2402287228136242</c:v>
                </c:pt>
                <c:pt idx="13">
                  <c:v>4.2402287228136242</c:v>
                </c:pt>
                <c:pt idx="14">
                  <c:v>4.2402287228136242</c:v>
                </c:pt>
                <c:pt idx="15">
                  <c:v>4.239251683165798</c:v>
                </c:pt>
                <c:pt idx="16">
                  <c:v>4.2387628051311275</c:v>
                </c:pt>
                <c:pt idx="17">
                  <c:v>4.2372947353788364</c:v>
                </c:pt>
                <c:pt idx="18">
                  <c:v>4.2358245072286813</c:v>
                </c:pt>
                <c:pt idx="19">
                  <c:v>4.233369313262731</c:v>
                </c:pt>
                <c:pt idx="20">
                  <c:v>4.2304151013653</c:v>
                </c:pt>
                <c:pt idx="21">
                  <c:v>4.2284407670615822</c:v>
                </c:pt>
                <c:pt idx="22">
                  <c:v>4.2244803658454853</c:v>
                </c:pt>
                <c:pt idx="23">
                  <c:v>4.2210021014691606</c:v>
                </c:pt>
                <c:pt idx="24">
                  <c:v>4.2170120712379591</c:v>
                </c:pt>
                <c:pt idx="25">
                  <c:v>4.2109970155081982</c:v>
                </c:pt>
                <c:pt idx="26">
                  <c:v>4.205956682256792</c:v>
                </c:pt>
                <c:pt idx="27">
                  <c:v>4.1983482255686368</c:v>
                </c:pt>
                <c:pt idx="28">
                  <c:v>4.192219503627264</c:v>
                </c:pt>
                <c:pt idx="29">
                  <c:v>4.1850215291049375</c:v>
                </c:pt>
                <c:pt idx="30">
                  <c:v>4.1772514822430056</c:v>
                </c:pt>
                <c:pt idx="31">
                  <c:v>4.1631114194691934</c:v>
                </c:pt>
                <c:pt idx="32">
                  <c:v>4.1546367924782208</c:v>
                </c:pt>
                <c:pt idx="33">
                  <c:v>4.1455531072558145</c:v>
                </c:pt>
                <c:pt idx="34">
                  <c:v>4.1336739178873039</c:v>
                </c:pt>
                <c:pt idx="35">
                  <c:v>4.1238485113328887</c:v>
                </c:pt>
                <c:pt idx="36">
                  <c:v>4.1122621748225088</c:v>
                </c:pt>
                <c:pt idx="37">
                  <c:v>4.0977286602063412</c:v>
                </c:pt>
                <c:pt idx="38">
                  <c:v>4.0869728248413226</c:v>
                </c:pt>
                <c:pt idx="39">
                  <c:v>4.0714864241460509</c:v>
                </c:pt>
                <c:pt idx="40">
                  <c:v>4.0581024594486665</c:v>
                </c:pt>
                <c:pt idx="41">
                  <c:v>4.0421588090515304</c:v>
                </c:pt>
                <c:pt idx="42">
                  <c:v>4.0253516907351496</c:v>
                </c:pt>
                <c:pt idx="43">
                  <c:v>4.0076413041688168</c:v>
                </c:pt>
                <c:pt idx="44">
                  <c:v>3.9889840465642745</c:v>
                </c:pt>
                <c:pt idx="45">
                  <c:v>3.9712508396284796</c:v>
                </c:pt>
                <c:pt idx="46">
                  <c:v>3.9557965719743415</c:v>
                </c:pt>
                <c:pt idx="47">
                  <c:v>3.9248221023469885</c:v>
                </c:pt>
                <c:pt idx="48">
                  <c:v>3.9059026191008228</c:v>
                </c:pt>
                <c:pt idx="49">
                  <c:v>3.8873134435415939</c:v>
                </c:pt>
                <c:pt idx="50">
                  <c:v>3.8669547200264396</c:v>
                </c:pt>
                <c:pt idx="51">
                  <c:v>3.8476200683189843</c:v>
                </c:pt>
                <c:pt idx="52">
                  <c:v>3.8234696080867012</c:v>
                </c:pt>
                <c:pt idx="53">
                  <c:v>3.8025107570658574</c:v>
                </c:pt>
                <c:pt idx="54">
                  <c:v>3.782647613566446</c:v>
                </c:pt>
                <c:pt idx="55">
                  <c:v>3.7568548590047168</c:v>
                </c:pt>
                <c:pt idx="56">
                  <c:v>3.7352453746718619</c:v>
                </c:pt>
                <c:pt idx="57">
                  <c:v>3.7073518517493786</c:v>
                </c:pt>
                <c:pt idx="58">
                  <c:v>3.677801368940782</c:v>
                </c:pt>
                <c:pt idx="59">
                  <c:v>3.653515700101408</c:v>
                </c:pt>
                <c:pt idx="60">
                  <c:v>3.6250186693628628</c:v>
                </c:pt>
                <c:pt idx="61">
                  <c:v>3.6003260567724911</c:v>
                </c:pt>
                <c:pt idx="62">
                  <c:v>3.5548636826957343</c:v>
                </c:pt>
                <c:pt idx="63">
                  <c:v>3.515332843939099</c:v>
                </c:pt>
                <c:pt idx="64">
                  <c:v>3.4846241873199326</c:v>
                </c:pt>
                <c:pt idx="65">
                  <c:v>3.4593596856604507</c:v>
                </c:pt>
                <c:pt idx="66">
                  <c:v>3.4301526339141843</c:v>
                </c:pt>
                <c:pt idx="67">
                  <c:v>3.4011973816621555</c:v>
                </c:pt>
                <c:pt idx="68">
                  <c:v>3.3725421259017794</c:v>
                </c:pt>
                <c:pt idx="69">
                  <c:v>3.3418431390129726</c:v>
                </c:pt>
                <c:pt idx="70">
                  <c:v>3.3151100768159041</c:v>
                </c:pt>
                <c:pt idx="71">
                  <c:v>3.285107826512105</c:v>
                </c:pt>
                <c:pt idx="72">
                  <c:v>3.2580965380214821</c:v>
                </c:pt>
                <c:pt idx="73">
                  <c:v>3.2303353368579866</c:v>
                </c:pt>
                <c:pt idx="74">
                  <c:v>3.2017813915089008</c:v>
                </c:pt>
                <c:pt idx="75">
                  <c:v>3.1766404025507984</c:v>
                </c:pt>
                <c:pt idx="76">
                  <c:v>3.1479440288765752</c:v>
                </c:pt>
                <c:pt idx="77">
                  <c:v>3.1213937967824545</c:v>
                </c:pt>
                <c:pt idx="78">
                  <c:v>3.0941193788627954</c:v>
                </c:pt>
                <c:pt idx="79">
                  <c:v>3.0692347355469174</c:v>
                </c:pt>
                <c:pt idx="80">
                  <c:v>3.0420981941119165</c:v>
                </c:pt>
                <c:pt idx="81">
                  <c:v>3.012539391870372</c:v>
                </c:pt>
                <c:pt idx="82">
                  <c:v>2.990634556482322</c:v>
                </c:pt>
                <c:pt idx="83">
                  <c:v>2.9647487280340235</c:v>
                </c:pt>
                <c:pt idx="84">
                  <c:v>2.9237081781637566</c:v>
                </c:pt>
                <c:pt idx="85">
                  <c:v>2.8960055756144207</c:v>
                </c:pt>
                <c:pt idx="86">
                  <c:v>2.871359778407593</c:v>
                </c:pt>
                <c:pt idx="87">
                  <c:v>2.8441207402454092</c:v>
                </c:pt>
                <c:pt idx="88">
                  <c:v>2.8181452538421485</c:v>
                </c:pt>
                <c:pt idx="89">
                  <c:v>2.7893958405561623</c:v>
                </c:pt>
                <c:pt idx="90">
                  <c:v>2.7640780325718728</c:v>
                </c:pt>
                <c:pt idx="91">
                  <c:v>2.7381025461686122</c:v>
                </c:pt>
                <c:pt idx="92">
                  <c:v>2.7114342990864508</c:v>
                </c:pt>
                <c:pt idx="93">
                  <c:v>2.6886542707546308</c:v>
                </c:pt>
                <c:pt idx="94">
                  <c:v>2.6676989055786429</c:v>
                </c:pt>
                <c:pt idx="95">
                  <c:v>2.6390573296152584</c:v>
                </c:pt>
                <c:pt idx="96">
                  <c:v>2.6120618252732468</c:v>
                </c:pt>
                <c:pt idx="97">
                  <c:v>2.5868715764446883</c:v>
                </c:pt>
                <c:pt idx="98">
                  <c:v>2.5584091117809269</c:v>
                </c:pt>
                <c:pt idx="99">
                  <c:v>2.5398655340687579</c:v>
                </c:pt>
                <c:pt idx="100">
                  <c:v>2.5155070902367176</c:v>
                </c:pt>
                <c:pt idx="101">
                  <c:v>2.4905404675062561</c:v>
                </c:pt>
                <c:pt idx="102">
                  <c:v>2.4678122164287002</c:v>
                </c:pt>
                <c:pt idx="103">
                  <c:v>2.4474922139377426</c:v>
                </c:pt>
                <c:pt idx="104">
                  <c:v>2.4207447055707147</c:v>
                </c:pt>
                <c:pt idx="105">
                  <c:v>2.3963532524465552</c:v>
                </c:pt>
                <c:pt idx="106">
                  <c:v>2.3745115105315064</c:v>
                </c:pt>
                <c:pt idx="107">
                  <c:v>2.3489510135519716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3-4E57-9EDA-F89C42615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910704"/>
        <c:axId val="1134911120"/>
      </c:scatterChart>
      <c:valAx>
        <c:axId val="11349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911120"/>
        <c:crosses val="autoZero"/>
        <c:crossBetween val="midCat"/>
      </c:valAx>
      <c:valAx>
        <c:axId val="11349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9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 baseline="0"/>
              <a:t>Logarithmic resistance profile across temperatures in the intrinsic regime</a:t>
            </a:r>
            <a:endParaRPr lang="en-GB" sz="2400" b="1"/>
          </a:p>
        </c:rich>
      </c:tx>
      <c:layout>
        <c:manualLayout>
          <c:xMode val="edge"/>
          <c:yMode val="edge"/>
          <c:x val="0.16722024707579619"/>
          <c:y val="4.1766172917389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1287831504104"/>
          <c:y val="0.13909279468458605"/>
          <c:w val="0.80280125481763187"/>
          <c:h val="0.68659770553432531"/>
        </c:manualLayout>
      </c:layout>
      <c:scatterChart>
        <c:scatterStyle val="lineMarker"/>
        <c:varyColors val="0"/>
        <c:ser>
          <c:idx val="0"/>
          <c:order val="0"/>
          <c:tx>
            <c:v>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'1.5'!$Q$56:$Q$101</c:f>
              <c:numCache>
                <c:formatCode>General</c:formatCode>
                <c:ptCount val="46"/>
                <c:pt idx="0">
                  <c:v>2.5510204081632651E-3</c:v>
                </c:pt>
                <c:pt idx="1">
                  <c:v>2.5445292620865142E-3</c:v>
                </c:pt>
                <c:pt idx="2">
                  <c:v>2.5380710659898475E-3</c:v>
                </c:pt>
                <c:pt idx="3">
                  <c:v>2.5316455696202532E-3</c:v>
                </c:pt>
                <c:pt idx="4">
                  <c:v>2.5252525252525255E-3</c:v>
                </c:pt>
                <c:pt idx="5">
                  <c:v>2.5188916876574307E-3</c:v>
                </c:pt>
                <c:pt idx="6">
                  <c:v>2.5125628140703518E-3</c:v>
                </c:pt>
                <c:pt idx="7">
                  <c:v>2.5062656641604009E-3</c:v>
                </c:pt>
                <c:pt idx="8">
                  <c:v>2.5000000000000001E-3</c:v>
                </c:pt>
                <c:pt idx="9">
                  <c:v>2.4937655860349127E-3</c:v>
                </c:pt>
                <c:pt idx="10">
                  <c:v>2.4875621890547263E-3</c:v>
                </c:pt>
                <c:pt idx="11">
                  <c:v>2.4813895781637717E-3</c:v>
                </c:pt>
                <c:pt idx="12">
                  <c:v>2.4752475247524753E-3</c:v>
                </c:pt>
                <c:pt idx="13">
                  <c:v>2.4691358024691358E-3</c:v>
                </c:pt>
                <c:pt idx="14">
                  <c:v>2.4630541871921183E-3</c:v>
                </c:pt>
                <c:pt idx="15">
                  <c:v>2.4570024570024569E-3</c:v>
                </c:pt>
                <c:pt idx="16">
                  <c:v>2.4509803921568627E-3</c:v>
                </c:pt>
                <c:pt idx="17">
                  <c:v>2.4449877750611247E-3</c:v>
                </c:pt>
                <c:pt idx="18">
                  <c:v>2.4390243902439024E-3</c:v>
                </c:pt>
                <c:pt idx="19">
                  <c:v>2.4330900243309003E-3</c:v>
                </c:pt>
                <c:pt idx="20">
                  <c:v>2.4271844660194173E-3</c:v>
                </c:pt>
                <c:pt idx="21">
                  <c:v>2.4213075060532689E-3</c:v>
                </c:pt>
                <c:pt idx="22">
                  <c:v>2.4096385542168677E-3</c:v>
                </c:pt>
                <c:pt idx="23">
                  <c:v>2.403846153846154E-3</c:v>
                </c:pt>
                <c:pt idx="24">
                  <c:v>2.3980815347721821E-3</c:v>
                </c:pt>
                <c:pt idx="25">
                  <c:v>2.3923444976076554E-3</c:v>
                </c:pt>
                <c:pt idx="26">
                  <c:v>2.3866348448687352E-3</c:v>
                </c:pt>
                <c:pt idx="27">
                  <c:v>2.3809523809523812E-3</c:v>
                </c:pt>
                <c:pt idx="28">
                  <c:v>2.3752969121140144E-3</c:v>
                </c:pt>
                <c:pt idx="29">
                  <c:v>2.3696682464454978E-3</c:v>
                </c:pt>
                <c:pt idx="30">
                  <c:v>2.3640661938534278E-3</c:v>
                </c:pt>
                <c:pt idx="31">
                  <c:v>2.3584905660377358E-3</c:v>
                </c:pt>
                <c:pt idx="32">
                  <c:v>2.352941176470588E-3</c:v>
                </c:pt>
                <c:pt idx="33">
                  <c:v>2.3474178403755869E-3</c:v>
                </c:pt>
                <c:pt idx="34">
                  <c:v>2.34192037470726E-3</c:v>
                </c:pt>
                <c:pt idx="35">
                  <c:v>2.3364485981308409E-3</c:v>
                </c:pt>
                <c:pt idx="36">
                  <c:v>2.331002331002331E-3</c:v>
                </c:pt>
                <c:pt idx="37">
                  <c:v>2.3255813953488372E-3</c:v>
                </c:pt>
                <c:pt idx="38">
                  <c:v>2.3201856148491878E-3</c:v>
                </c:pt>
                <c:pt idx="39">
                  <c:v>2.3148148148148147E-3</c:v>
                </c:pt>
                <c:pt idx="40">
                  <c:v>2.3094688221709007E-3</c:v>
                </c:pt>
                <c:pt idx="41">
                  <c:v>2.304147465437788E-3</c:v>
                </c:pt>
                <c:pt idx="42">
                  <c:v>2.2988505747126436E-3</c:v>
                </c:pt>
                <c:pt idx="43">
                  <c:v>2.2935779816513763E-3</c:v>
                </c:pt>
                <c:pt idx="44">
                  <c:v>2.2883295194508009E-3</c:v>
                </c:pt>
                <c:pt idx="45">
                  <c:v>2.2831050228310501E-3</c:v>
                </c:pt>
              </c:numCache>
            </c:numRef>
          </c:xVal>
          <c:yVal>
            <c:numRef>
              <c:f>'1.5'!$R$56:$R$101</c:f>
              <c:numCache>
                <c:formatCode>General</c:formatCode>
                <c:ptCount val="46"/>
                <c:pt idx="0">
                  <c:v>3.5548636826957343</c:v>
                </c:pt>
                <c:pt idx="1">
                  <c:v>3.515332843939099</c:v>
                </c:pt>
                <c:pt idx="2">
                  <c:v>3.4846241873199326</c:v>
                </c:pt>
                <c:pt idx="3">
                  <c:v>3.4593596856604507</c:v>
                </c:pt>
                <c:pt idx="4">
                  <c:v>3.4301526339141843</c:v>
                </c:pt>
                <c:pt idx="5">
                  <c:v>3.4011973816621555</c:v>
                </c:pt>
                <c:pt idx="6">
                  <c:v>3.3725421259017794</c:v>
                </c:pt>
                <c:pt idx="7">
                  <c:v>3.3418431390129726</c:v>
                </c:pt>
                <c:pt idx="8">
                  <c:v>3.3151100768159041</c:v>
                </c:pt>
                <c:pt idx="9">
                  <c:v>3.285107826512105</c:v>
                </c:pt>
                <c:pt idx="10">
                  <c:v>3.2580965380214821</c:v>
                </c:pt>
                <c:pt idx="11">
                  <c:v>3.2303353368579866</c:v>
                </c:pt>
                <c:pt idx="12">
                  <c:v>3.2017813915089008</c:v>
                </c:pt>
                <c:pt idx="13">
                  <c:v>3.1766404025507984</c:v>
                </c:pt>
                <c:pt idx="14">
                  <c:v>3.1479440288765752</c:v>
                </c:pt>
                <c:pt idx="15">
                  <c:v>3.1213937967824545</c:v>
                </c:pt>
                <c:pt idx="16">
                  <c:v>3.0941193788627954</c:v>
                </c:pt>
                <c:pt idx="17">
                  <c:v>3.0692347355469174</c:v>
                </c:pt>
                <c:pt idx="18">
                  <c:v>3.0420981941119165</c:v>
                </c:pt>
                <c:pt idx="19">
                  <c:v>3.012539391870372</c:v>
                </c:pt>
                <c:pt idx="20">
                  <c:v>2.990634556482322</c:v>
                </c:pt>
                <c:pt idx="21">
                  <c:v>2.9647487280340235</c:v>
                </c:pt>
                <c:pt idx="22">
                  <c:v>2.9237081781637566</c:v>
                </c:pt>
                <c:pt idx="23">
                  <c:v>2.8960055756144207</c:v>
                </c:pt>
                <c:pt idx="24">
                  <c:v>2.871359778407593</c:v>
                </c:pt>
                <c:pt idx="25">
                  <c:v>2.8441207402454092</c:v>
                </c:pt>
                <c:pt idx="26">
                  <c:v>2.8181452538421485</c:v>
                </c:pt>
                <c:pt idx="27">
                  <c:v>2.7893958405561623</c:v>
                </c:pt>
                <c:pt idx="28">
                  <c:v>2.7640780325718728</c:v>
                </c:pt>
                <c:pt idx="29">
                  <c:v>2.7381025461686122</c:v>
                </c:pt>
                <c:pt idx="30">
                  <c:v>2.7114342990864508</c:v>
                </c:pt>
                <c:pt idx="31">
                  <c:v>2.6886542707546308</c:v>
                </c:pt>
                <c:pt idx="32">
                  <c:v>2.6676989055786429</c:v>
                </c:pt>
                <c:pt idx="33">
                  <c:v>2.6390573296152584</c:v>
                </c:pt>
                <c:pt idx="34">
                  <c:v>2.6120618252732468</c:v>
                </c:pt>
                <c:pt idx="35">
                  <c:v>2.5868715764446883</c:v>
                </c:pt>
                <c:pt idx="36">
                  <c:v>2.5584091117809269</c:v>
                </c:pt>
                <c:pt idx="37">
                  <c:v>2.5398655340687579</c:v>
                </c:pt>
                <c:pt idx="38">
                  <c:v>2.5155070902367176</c:v>
                </c:pt>
                <c:pt idx="39">
                  <c:v>2.4905404675062561</c:v>
                </c:pt>
                <c:pt idx="40">
                  <c:v>2.4678122164287002</c:v>
                </c:pt>
                <c:pt idx="41">
                  <c:v>2.4474922139377426</c:v>
                </c:pt>
                <c:pt idx="42">
                  <c:v>2.4207447055707147</c:v>
                </c:pt>
                <c:pt idx="43">
                  <c:v>2.3963532524465552</c:v>
                </c:pt>
                <c:pt idx="44">
                  <c:v>2.3745115105315064</c:v>
                </c:pt>
                <c:pt idx="45">
                  <c:v>2.3489510135519716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D-444A-8AF8-0E2669E1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82672"/>
        <c:axId val="1131277264"/>
      </c:scatterChart>
      <c:valAx>
        <c:axId val="113128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77264"/>
        <c:crosses val="autoZero"/>
        <c:crossBetween val="midCat"/>
      </c:valAx>
      <c:valAx>
        <c:axId val="1131277264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ln(R</a:t>
                </a:r>
                <a:r>
                  <a:rPr lang="en-GB" sz="2000" baseline="0"/>
                  <a:t> / </a:t>
                </a:r>
                <a:r>
                  <a:rPr lang="el-GR" sz="200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r>
                  <a:rPr lang="en-US" sz="200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778407737736987E-2"/>
              <c:y val="0.41689589684884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8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0829668275544966"/>
          <c:y val="0.68246784462240151"/>
          <c:w val="0.19609450248295437"/>
          <c:h val="9.564324910798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'__1.2'!$B$3:$B$30</c:f>
              <c:numCache>
                <c:formatCode>General</c:formatCode>
                <c:ptCount val="28"/>
                <c:pt idx="0">
                  <c:v>2E-3</c:v>
                </c:pt>
                <c:pt idx="1">
                  <c:v>3.98E-3</c:v>
                </c:pt>
                <c:pt idx="2">
                  <c:v>6.0899999999999999E-3</c:v>
                </c:pt>
                <c:pt idx="3">
                  <c:v>6.2399999999999999E-3</c:v>
                </c:pt>
                <c:pt idx="4">
                  <c:v>7.2300000000000003E-3</c:v>
                </c:pt>
                <c:pt idx="5">
                  <c:v>8.0099999999999998E-3</c:v>
                </c:pt>
                <c:pt idx="6">
                  <c:v>9.0900000000000009E-3</c:v>
                </c:pt>
                <c:pt idx="7">
                  <c:v>9.9600000000000001E-3</c:v>
                </c:pt>
                <c:pt idx="8">
                  <c:v>1.11E-2</c:v>
                </c:pt>
                <c:pt idx="9">
                  <c:v>1.208E-2</c:v>
                </c:pt>
                <c:pt idx="10">
                  <c:v>1.302E-2</c:v>
                </c:pt>
                <c:pt idx="11">
                  <c:v>1.4279999999999999E-2</c:v>
                </c:pt>
                <c:pt idx="12">
                  <c:v>1.523E-2</c:v>
                </c:pt>
                <c:pt idx="13">
                  <c:v>1.575E-2</c:v>
                </c:pt>
                <c:pt idx="14">
                  <c:v>1.5990000000000001E-2</c:v>
                </c:pt>
                <c:pt idx="15">
                  <c:v>1.7180000000000001E-2</c:v>
                </c:pt>
                <c:pt idx="16">
                  <c:v>1.7989999999999999E-2</c:v>
                </c:pt>
                <c:pt idx="17">
                  <c:v>1.9050000000000001E-2</c:v>
                </c:pt>
                <c:pt idx="18">
                  <c:v>2.01E-2</c:v>
                </c:pt>
                <c:pt idx="19">
                  <c:v>2.0719999999999999E-2</c:v>
                </c:pt>
                <c:pt idx="20">
                  <c:v>2.1229999999999999E-2</c:v>
                </c:pt>
                <c:pt idx="21">
                  <c:v>2.2190000000000001E-2</c:v>
                </c:pt>
                <c:pt idx="22">
                  <c:v>2.3359999999999999E-2</c:v>
                </c:pt>
                <c:pt idx="23">
                  <c:v>2.4080000000000001E-2</c:v>
                </c:pt>
                <c:pt idx="24">
                  <c:v>2.5069999999999999E-2</c:v>
                </c:pt>
                <c:pt idx="25">
                  <c:v>2.6089999999999999E-2</c:v>
                </c:pt>
                <c:pt idx="26">
                  <c:v>2.7050000000000001E-2</c:v>
                </c:pt>
                <c:pt idx="27">
                  <c:v>2.7179999999999999E-2</c:v>
                </c:pt>
              </c:numCache>
            </c:numRef>
          </c:xVal>
          <c:yVal>
            <c:numRef>
              <c:f>'__1.2'!$F$3:$F$30</c:f>
              <c:numCache>
                <c:formatCode>General</c:formatCode>
                <c:ptCount val="28"/>
                <c:pt idx="0">
                  <c:v>1.5067499707028258E-3</c:v>
                </c:pt>
                <c:pt idx="1">
                  <c:v>2.9827324416986231E-3</c:v>
                </c:pt>
                <c:pt idx="2">
                  <c:v>4.5637036607901046E-3</c:v>
                </c:pt>
                <c:pt idx="3">
                  <c:v>4.6694599085928164E-3</c:v>
                </c:pt>
                <c:pt idx="4">
                  <c:v>5.4074511440907157E-3</c:v>
                </c:pt>
                <c:pt idx="5">
                  <c:v>6.0373836326648167E-3</c:v>
                </c:pt>
                <c:pt idx="6">
                  <c:v>6.7788286168443427E-3</c:v>
                </c:pt>
                <c:pt idx="7">
                  <c:v>7.4122148541000722E-3</c:v>
                </c:pt>
                <c:pt idx="8">
                  <c:v>8.3559623374006835E-3</c:v>
                </c:pt>
                <c:pt idx="9">
                  <c:v>8.9935698230450677E-3</c:v>
                </c:pt>
                <c:pt idx="10">
                  <c:v>9.7296423092753954E-3</c:v>
                </c:pt>
                <c:pt idx="11">
                  <c:v>1.0677994790818175E-2</c:v>
                </c:pt>
                <c:pt idx="12">
                  <c:v>1.1414451026902018E-2</c:v>
                </c:pt>
                <c:pt idx="13">
                  <c:v>1.1834406019284753E-2</c:v>
                </c:pt>
                <c:pt idx="14">
                  <c:v>1.1943616015769092E-2</c:v>
                </c:pt>
                <c:pt idx="15">
                  <c:v>1.2889282248337273E-2</c:v>
                </c:pt>
                <c:pt idx="16">
                  <c:v>1.3520365986471918E-2</c:v>
                </c:pt>
                <c:pt idx="17">
                  <c:v>1.4261043470944415E-2</c:v>
                </c:pt>
                <c:pt idx="18">
                  <c:v>1.5101337205563399E-2</c:v>
                </c:pt>
                <c:pt idx="19">
                  <c:v>1.5525129696481274E-2</c:v>
                </c:pt>
                <c:pt idx="20">
                  <c:v>1.5844700939010494E-2</c:v>
                </c:pt>
                <c:pt idx="21">
                  <c:v>1.6681540924947853E-2</c:v>
                </c:pt>
                <c:pt idx="22">
                  <c:v>1.7526439657809003E-2</c:v>
                </c:pt>
                <c:pt idx="23">
                  <c:v>1.8054069647262021E-2</c:v>
                </c:pt>
                <c:pt idx="24">
                  <c:v>1.879206088275992E-2</c:v>
                </c:pt>
                <c:pt idx="25">
                  <c:v>1.953120336781836E-2</c:v>
                </c:pt>
                <c:pt idx="26">
                  <c:v>2.0268043353755715E-2</c:v>
                </c:pt>
                <c:pt idx="27">
                  <c:v>2.0373032101851402E-2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4-4F89-85E0-1BE31D29E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67103"/>
        <c:axId val="675867519"/>
      </c:scatterChart>
      <c:valAx>
        <c:axId val="67586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67519"/>
        <c:crosses val="autoZero"/>
        <c:crossBetween val="midCat"/>
      </c:valAx>
      <c:valAx>
        <c:axId val="67586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6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29761187473316"/>
          <c:y val="0.11011953627310112"/>
          <c:w val="0.8033348310624806"/>
          <c:h val="0.73755112477942475"/>
        </c:manualLayout>
      </c:layout>
      <c:scatterChart>
        <c:scatterStyle val="lineMarker"/>
        <c:varyColors val="0"/>
        <c:ser>
          <c:idx val="0"/>
          <c:order val="0"/>
          <c:tx>
            <c:v>85 mT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'1.2'!$F$4:$F$24</c:f>
              <c:numCache>
                <c:formatCode>General</c:formatCode>
                <c:ptCount val="21"/>
                <c:pt idx="0">
                  <c:v>1.8801860465116282</c:v>
                </c:pt>
                <c:pt idx="1">
                  <c:v>3.0177176470588236</c:v>
                </c:pt>
                <c:pt idx="2">
                  <c:v>4.0215882352941179</c:v>
                </c:pt>
                <c:pt idx="3">
                  <c:v>5.5831647058823526</c:v>
                </c:pt>
                <c:pt idx="4">
                  <c:v>7.0331999999999999</c:v>
                </c:pt>
                <c:pt idx="5">
                  <c:v>9.0409411764705894</c:v>
                </c:pt>
                <c:pt idx="6">
                  <c:v>10.714058823529411</c:v>
                </c:pt>
                <c:pt idx="7">
                  <c:v>11.829470588235296</c:v>
                </c:pt>
                <c:pt idx="8">
                  <c:v>12.83334117647059</c:v>
                </c:pt>
                <c:pt idx="9">
                  <c:v>14.171835294117649</c:v>
                </c:pt>
                <c:pt idx="10">
                  <c:v>15.109488372093024</c:v>
                </c:pt>
                <c:pt idx="11">
                  <c:v>16.179576470588238</c:v>
                </c:pt>
                <c:pt idx="12">
                  <c:v>17.071905882352944</c:v>
                </c:pt>
                <c:pt idx="13">
                  <c:v>18.187317647058823</c:v>
                </c:pt>
                <c:pt idx="14">
                  <c:v>20.083517647058823</c:v>
                </c:pt>
                <c:pt idx="15">
                  <c:v>21.422011764705882</c:v>
                </c:pt>
                <c:pt idx="16">
                  <c:v>22.983588235294118</c:v>
                </c:pt>
                <c:pt idx="17">
                  <c:v>24.545164705882353</c:v>
                </c:pt>
                <c:pt idx="18">
                  <c:v>26.441364705882357</c:v>
                </c:pt>
                <c:pt idx="19">
                  <c:v>26.999070588235298</c:v>
                </c:pt>
                <c:pt idx="20">
                  <c:v>27.110611764705883</c:v>
                </c:pt>
              </c:numCache>
            </c:numRef>
          </c:xVal>
          <c:yVal>
            <c:numRef>
              <c:f>'1.2'!$D$4:$D$24</c:f>
              <c:numCache>
                <c:formatCode>#,##0.0000</c:formatCode>
                <c:ptCount val="21"/>
                <c:pt idx="0">
                  <c:v>1.6169600000000002E-3</c:v>
                </c:pt>
                <c:pt idx="1">
                  <c:v>2.5650600000000001E-3</c:v>
                </c:pt>
                <c:pt idx="2">
                  <c:v>3.4183500000000001E-3</c:v>
                </c:pt>
                <c:pt idx="3">
                  <c:v>4.7456899999999995E-3</c:v>
                </c:pt>
                <c:pt idx="4">
                  <c:v>5.9782199999999994E-3</c:v>
                </c:pt>
                <c:pt idx="5">
                  <c:v>7.6848000000000003E-3</c:v>
                </c:pt>
                <c:pt idx="6">
                  <c:v>9.1069499999999991E-3</c:v>
                </c:pt>
                <c:pt idx="7">
                  <c:v>1.0055050000000001E-2</c:v>
                </c:pt>
                <c:pt idx="8">
                  <c:v>1.0908340000000001E-2</c:v>
                </c:pt>
                <c:pt idx="9">
                  <c:v>1.2046060000000001E-2</c:v>
                </c:pt>
                <c:pt idx="10">
                  <c:v>1.2994159999999999E-2</c:v>
                </c:pt>
                <c:pt idx="11">
                  <c:v>1.375264E-2</c:v>
                </c:pt>
                <c:pt idx="12">
                  <c:v>1.4511120000000001E-2</c:v>
                </c:pt>
                <c:pt idx="13">
                  <c:v>1.5459219999999999E-2</c:v>
                </c:pt>
                <c:pt idx="14">
                  <c:v>1.7070989999999998E-2</c:v>
                </c:pt>
                <c:pt idx="15">
                  <c:v>1.8208709999999999E-2</c:v>
                </c:pt>
                <c:pt idx="16">
                  <c:v>1.9536049999999999E-2</c:v>
                </c:pt>
                <c:pt idx="17">
                  <c:v>2.0863389999999999E-2</c:v>
                </c:pt>
                <c:pt idx="18">
                  <c:v>2.2475160000000001E-2</c:v>
                </c:pt>
                <c:pt idx="19">
                  <c:v>2.2949210000000001E-2</c:v>
                </c:pt>
                <c:pt idx="20">
                  <c:v>2.3044019999999998E-2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D-4533-8521-13E576B3E138}"/>
            </c:ext>
          </c:extLst>
        </c:ser>
        <c:ser>
          <c:idx val="1"/>
          <c:order val="1"/>
          <c:tx>
            <c:v>60 mT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'1.2'!$L$4:$L$37</c:f>
              <c:numCache>
                <c:formatCode>General</c:formatCode>
                <c:ptCount val="34"/>
                <c:pt idx="0">
                  <c:v>1.9048500000000002</c:v>
                </c:pt>
                <c:pt idx="1">
                  <c:v>2.5369166666666669</c:v>
                </c:pt>
                <c:pt idx="2">
                  <c:v>3.0109666666666666</c:v>
                </c:pt>
                <c:pt idx="3">
                  <c:v>4.9071666666666669</c:v>
                </c:pt>
                <c:pt idx="4">
                  <c:v>6.0132833333333346</c:v>
                </c:pt>
                <c:pt idx="5">
                  <c:v>7.0026885245901642</c:v>
                </c:pt>
                <c:pt idx="6">
                  <c:v>8.3649322033898308</c:v>
                </c:pt>
                <c:pt idx="7">
                  <c:v>8.8575833333333325</c:v>
                </c:pt>
                <c:pt idx="8">
                  <c:v>9.9636999999999993</c:v>
                </c:pt>
                <c:pt idx="9">
                  <c:v>10.911799999999999</c:v>
                </c:pt>
                <c:pt idx="10">
                  <c:v>11.385850000000001</c:v>
                </c:pt>
                <c:pt idx="11">
                  <c:v>12.175933333333335</c:v>
                </c:pt>
                <c:pt idx="12">
                  <c:v>12.491966666666666</c:v>
                </c:pt>
                <c:pt idx="13">
                  <c:v>13.124033333333335</c:v>
                </c:pt>
                <c:pt idx="14">
                  <c:v>13.7561</c:v>
                </c:pt>
                <c:pt idx="15">
                  <c:v>13.914116666666668</c:v>
                </c:pt>
                <c:pt idx="16">
                  <c:v>15.274813559322034</c:v>
                </c:pt>
                <c:pt idx="17">
                  <c:v>16.126350000000002</c:v>
                </c:pt>
                <c:pt idx="18">
                  <c:v>16.758416666666669</c:v>
                </c:pt>
                <c:pt idx="19">
                  <c:v>17.548500000000001</c:v>
                </c:pt>
                <c:pt idx="20">
                  <c:v>18.180566666666671</c:v>
                </c:pt>
                <c:pt idx="21">
                  <c:v>18.812633333333334</c:v>
                </c:pt>
                <c:pt idx="22">
                  <c:v>19.286683333333333</c:v>
                </c:pt>
                <c:pt idx="23">
                  <c:v>19.760733333333334</c:v>
                </c:pt>
                <c:pt idx="24">
                  <c:v>20.708833333333335</c:v>
                </c:pt>
                <c:pt idx="25">
                  <c:v>21.814950000000003</c:v>
                </c:pt>
                <c:pt idx="26">
                  <c:v>23.079083333333337</c:v>
                </c:pt>
                <c:pt idx="27">
                  <c:v>23.553133333333339</c:v>
                </c:pt>
                <c:pt idx="28">
                  <c:v>23.711150000000004</c:v>
                </c:pt>
                <c:pt idx="29">
                  <c:v>24.817266666666669</c:v>
                </c:pt>
                <c:pt idx="30">
                  <c:v>25.923383333333334</c:v>
                </c:pt>
                <c:pt idx="31">
                  <c:v>27.029500000000006</c:v>
                </c:pt>
                <c:pt idx="32">
                  <c:v>27.819583333333338</c:v>
                </c:pt>
                <c:pt idx="33">
                  <c:v>27.819583333333338</c:v>
                </c:pt>
              </c:numCache>
            </c:numRef>
          </c:xVal>
          <c:yVal>
            <c:numRef>
              <c:f>'1.2'!$J$4:$J$38</c:f>
              <c:numCache>
                <c:formatCode>0.0000</c:formatCode>
                <c:ptCount val="35"/>
                <c:pt idx="0">
                  <c:v>1.14291E-3</c:v>
                </c:pt>
                <c:pt idx="1">
                  <c:v>1.5221500000000001E-3</c:v>
                </c:pt>
                <c:pt idx="2">
                  <c:v>1.8065799999999999E-3</c:v>
                </c:pt>
                <c:pt idx="3">
                  <c:v>2.9443E-3</c:v>
                </c:pt>
                <c:pt idx="4">
                  <c:v>3.6079700000000003E-3</c:v>
                </c:pt>
                <c:pt idx="5">
                  <c:v>4.2716400000000002E-3</c:v>
                </c:pt>
                <c:pt idx="6">
                  <c:v>4.93531E-3</c:v>
                </c:pt>
                <c:pt idx="7">
                  <c:v>5.3145499999999995E-3</c:v>
                </c:pt>
                <c:pt idx="8">
                  <c:v>5.9782199999999994E-3</c:v>
                </c:pt>
                <c:pt idx="9">
                  <c:v>6.5470799999999994E-3</c:v>
                </c:pt>
                <c:pt idx="10">
                  <c:v>6.8315100000000007E-3</c:v>
                </c:pt>
                <c:pt idx="11">
                  <c:v>7.30556E-3</c:v>
                </c:pt>
                <c:pt idx="12">
                  <c:v>7.4951799999999997E-3</c:v>
                </c:pt>
                <c:pt idx="13">
                  <c:v>7.87442E-3</c:v>
                </c:pt>
                <c:pt idx="14">
                  <c:v>8.2536599999999995E-3</c:v>
                </c:pt>
                <c:pt idx="15">
                  <c:v>8.3484700000000002E-3</c:v>
                </c:pt>
                <c:pt idx="16">
                  <c:v>9.0121400000000001E-3</c:v>
                </c:pt>
                <c:pt idx="17">
                  <c:v>9.67581E-3</c:v>
                </c:pt>
                <c:pt idx="18">
                  <c:v>1.0055050000000001E-2</c:v>
                </c:pt>
                <c:pt idx="19">
                  <c:v>1.05291E-2</c:v>
                </c:pt>
                <c:pt idx="20">
                  <c:v>1.0908340000000001E-2</c:v>
                </c:pt>
                <c:pt idx="21">
                  <c:v>1.128758E-2</c:v>
                </c:pt>
                <c:pt idx="22">
                  <c:v>1.1572009999999999E-2</c:v>
                </c:pt>
                <c:pt idx="23">
                  <c:v>1.1856439999999999E-2</c:v>
                </c:pt>
                <c:pt idx="24">
                  <c:v>1.24253E-2</c:v>
                </c:pt>
                <c:pt idx="25">
                  <c:v>1.308897E-2</c:v>
                </c:pt>
                <c:pt idx="26">
                  <c:v>1.3847450000000001E-2</c:v>
                </c:pt>
                <c:pt idx="27">
                  <c:v>1.4131880000000001E-2</c:v>
                </c:pt>
                <c:pt idx="28">
                  <c:v>1.422669E-2</c:v>
                </c:pt>
                <c:pt idx="29">
                  <c:v>1.489036E-2</c:v>
                </c:pt>
                <c:pt idx="30">
                  <c:v>1.5554029999999998E-2</c:v>
                </c:pt>
                <c:pt idx="31">
                  <c:v>1.6217700000000002E-2</c:v>
                </c:pt>
                <c:pt idx="32">
                  <c:v>1.6691750000000002E-2</c:v>
                </c:pt>
                <c:pt idx="33">
                  <c:v>1.6691750000000002E-2</c:v>
                </c:pt>
                <c:pt idx="34">
                  <c:v>1.6691750000000002E-2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20-478F-86F1-B9953A70AA0D}"/>
            </c:ext>
          </c:extLst>
        </c:ser>
        <c:ser>
          <c:idx val="2"/>
          <c:order val="2"/>
          <c:tx>
            <c:v>40 mT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'1.2'!$R$5:$R$34</c:f>
              <c:numCache>
                <c:formatCode>General</c:formatCode>
                <c:ptCount val="30"/>
                <c:pt idx="0">
                  <c:v>1.9091750000000001</c:v>
                </c:pt>
                <c:pt idx="1">
                  <c:v>1.862609756097561</c:v>
                </c:pt>
                <c:pt idx="2">
                  <c:v>3.5683499999999997</c:v>
                </c:pt>
                <c:pt idx="3">
                  <c:v>5.227525</c:v>
                </c:pt>
                <c:pt idx="4">
                  <c:v>7.1237249999999985</c:v>
                </c:pt>
                <c:pt idx="5">
                  <c:v>8.0718249999999987</c:v>
                </c:pt>
                <c:pt idx="6">
                  <c:v>9.4939749999999989</c:v>
                </c:pt>
                <c:pt idx="7">
                  <c:v>10.6791</c:v>
                </c:pt>
                <c:pt idx="8">
                  <c:v>11.627199999999998</c:v>
                </c:pt>
                <c:pt idx="9">
                  <c:v>12.575299999999999</c:v>
                </c:pt>
                <c:pt idx="10">
                  <c:v>13.997449999999999</c:v>
                </c:pt>
                <c:pt idx="11">
                  <c:v>15.419599999999999</c:v>
                </c:pt>
                <c:pt idx="12">
                  <c:v>16.367699999999999</c:v>
                </c:pt>
                <c:pt idx="13">
                  <c:v>17.789850000000001</c:v>
                </c:pt>
                <c:pt idx="14">
                  <c:v>19.449024999999999</c:v>
                </c:pt>
                <c:pt idx="15">
                  <c:v>20.634149999999998</c:v>
                </c:pt>
                <c:pt idx="16">
                  <c:v>21.345224999999999</c:v>
                </c:pt>
                <c:pt idx="17">
                  <c:v>21.819274999999998</c:v>
                </c:pt>
                <c:pt idx="18">
                  <c:v>22.530349999999999</c:v>
                </c:pt>
                <c:pt idx="19">
                  <c:v>23.368292682926828</c:v>
                </c:pt>
                <c:pt idx="20">
                  <c:v>24.663574999999998</c:v>
                </c:pt>
                <c:pt idx="21">
                  <c:v>25.137625</c:v>
                </c:pt>
                <c:pt idx="22">
                  <c:v>27.033825</c:v>
                </c:pt>
                <c:pt idx="23">
                  <c:v>27.507874999999999</c:v>
                </c:pt>
                <c:pt idx="24">
                  <c:v>27.981925</c:v>
                </c:pt>
                <c:pt idx="25">
                  <c:v>28.930024999999997</c:v>
                </c:pt>
                <c:pt idx="26">
                  <c:v>28.930024999999997</c:v>
                </c:pt>
                <c:pt idx="27">
                  <c:v>28.930024999999997</c:v>
                </c:pt>
                <c:pt idx="28">
                  <c:v>28.930024999999997</c:v>
                </c:pt>
                <c:pt idx="29">
                  <c:v>28.930024999999997</c:v>
                </c:pt>
              </c:numCache>
            </c:numRef>
          </c:xVal>
          <c:yVal>
            <c:numRef>
              <c:f>'1.2'!$P$5:$P$33</c:f>
              <c:numCache>
                <c:formatCode>0.0000</c:formatCode>
                <c:ptCount val="29"/>
                <c:pt idx="0">
                  <c:v>7.6367000000000004E-4</c:v>
                </c:pt>
                <c:pt idx="1">
                  <c:v>7.6367000000000004E-4</c:v>
                </c:pt>
                <c:pt idx="2">
                  <c:v>1.42734E-3</c:v>
                </c:pt>
                <c:pt idx="3">
                  <c:v>2.0910099999999999E-3</c:v>
                </c:pt>
                <c:pt idx="4">
                  <c:v>2.8494899999999997E-3</c:v>
                </c:pt>
                <c:pt idx="5">
                  <c:v>3.22873E-3</c:v>
                </c:pt>
                <c:pt idx="6">
                  <c:v>3.79759E-3</c:v>
                </c:pt>
                <c:pt idx="7">
                  <c:v>4.2716400000000002E-3</c:v>
                </c:pt>
                <c:pt idx="8">
                  <c:v>4.6508799999999996E-3</c:v>
                </c:pt>
                <c:pt idx="9">
                  <c:v>5.0301199999999999E-3</c:v>
                </c:pt>
                <c:pt idx="10">
                  <c:v>5.5989799999999999E-3</c:v>
                </c:pt>
                <c:pt idx="11">
                  <c:v>6.16784E-3</c:v>
                </c:pt>
                <c:pt idx="12">
                  <c:v>6.5470799999999994E-3</c:v>
                </c:pt>
                <c:pt idx="13">
                  <c:v>7.1159400000000003E-3</c:v>
                </c:pt>
                <c:pt idx="14">
                  <c:v>7.7796099999999993E-3</c:v>
                </c:pt>
                <c:pt idx="15">
                  <c:v>8.2536599999999995E-3</c:v>
                </c:pt>
                <c:pt idx="16">
                  <c:v>8.5380899999999999E-3</c:v>
                </c:pt>
                <c:pt idx="17">
                  <c:v>8.7277099999999996E-3</c:v>
                </c:pt>
                <c:pt idx="18">
                  <c:v>9.0121400000000001E-3</c:v>
                </c:pt>
                <c:pt idx="19">
                  <c:v>9.581000000000001E-3</c:v>
                </c:pt>
                <c:pt idx="20">
                  <c:v>9.8654299999999997E-3</c:v>
                </c:pt>
                <c:pt idx="21">
                  <c:v>1.0055050000000001E-2</c:v>
                </c:pt>
                <c:pt idx="22">
                  <c:v>1.081353E-2</c:v>
                </c:pt>
                <c:pt idx="23">
                  <c:v>1.100315E-2</c:v>
                </c:pt>
                <c:pt idx="24">
                  <c:v>1.1192770000000001E-2</c:v>
                </c:pt>
                <c:pt idx="25">
                  <c:v>1.1572009999999999E-2</c:v>
                </c:pt>
                <c:pt idx="26">
                  <c:v>1.1572009999999999E-2</c:v>
                </c:pt>
                <c:pt idx="27">
                  <c:v>1.1572009999999999E-2</c:v>
                </c:pt>
                <c:pt idx="28">
                  <c:v>1.1572009999999999E-2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20-478F-86F1-B9953A70A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315935"/>
        <c:axId val="1122331743"/>
      </c:scatterChart>
      <c:valAx>
        <c:axId val="112231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31743"/>
        <c:crosses val="autoZero"/>
        <c:crossBetween val="midCat"/>
      </c:valAx>
      <c:valAx>
        <c:axId val="11223317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Current</a:t>
                </a:r>
                <a:r>
                  <a:rPr lang="en-GB" sz="1600" b="1" baseline="0"/>
                  <a:t>  (A)</a:t>
                </a:r>
              </a:p>
            </c:rich>
          </c:tx>
          <c:layout>
            <c:manualLayout>
              <c:xMode val="edge"/>
              <c:yMode val="edge"/>
              <c:x val="1.5994405052080576E-3"/>
              <c:y val="0.38929972919449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1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79265490273088257"/>
          <c:y val="0.61382338471175713"/>
          <c:w val="0.12675023242416733"/>
          <c:h val="0.20231606814929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40074836147912"/>
          <c:y val="8.2884410892239593E-2"/>
          <c:w val="0.83939585250674531"/>
          <c:h val="0.7555783769220013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718374738638134E-2"/>
                  <c:y val="0.22136401406993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'1.2'!$H$4:$H$38</c:f>
              <c:numCache>
                <c:formatCode>General</c:formatCode>
                <c:ptCount val="35"/>
                <c:pt idx="0">
                  <c:v>2E-3</c:v>
                </c:pt>
                <c:pt idx="1">
                  <c:v>2.6900000000000001E-3</c:v>
                </c:pt>
                <c:pt idx="2">
                  <c:v>3.2100000000000002E-3</c:v>
                </c:pt>
                <c:pt idx="3">
                  <c:v>5.0899999999999999E-3</c:v>
                </c:pt>
                <c:pt idx="4">
                  <c:v>6.3899999999999998E-3</c:v>
                </c:pt>
                <c:pt idx="5">
                  <c:v>7.5300000000000002E-3</c:v>
                </c:pt>
                <c:pt idx="6">
                  <c:v>8.6400000000000001E-3</c:v>
                </c:pt>
                <c:pt idx="7">
                  <c:v>9.3200000000000002E-3</c:v>
                </c:pt>
                <c:pt idx="8">
                  <c:v>1.056E-2</c:v>
                </c:pt>
                <c:pt idx="9">
                  <c:v>1.154E-2</c:v>
                </c:pt>
                <c:pt idx="10">
                  <c:v>1.2019999999999999E-2</c:v>
                </c:pt>
                <c:pt idx="11">
                  <c:v>1.277E-2</c:v>
                </c:pt>
                <c:pt idx="12">
                  <c:v>1.3100000000000001E-2</c:v>
                </c:pt>
                <c:pt idx="13">
                  <c:v>1.389E-2</c:v>
                </c:pt>
                <c:pt idx="14">
                  <c:v>1.4449999999999999E-2</c:v>
                </c:pt>
                <c:pt idx="15">
                  <c:v>1.4630000000000001E-2</c:v>
                </c:pt>
                <c:pt idx="16">
                  <c:v>1.5890000000000001E-2</c:v>
                </c:pt>
                <c:pt idx="17">
                  <c:v>1.703E-2</c:v>
                </c:pt>
                <c:pt idx="18">
                  <c:v>1.772E-2</c:v>
                </c:pt>
                <c:pt idx="19">
                  <c:v>1.847E-2</c:v>
                </c:pt>
                <c:pt idx="20">
                  <c:v>1.908E-2</c:v>
                </c:pt>
                <c:pt idx="21">
                  <c:v>1.9769999999999999E-2</c:v>
                </c:pt>
                <c:pt idx="22">
                  <c:v>2.0310000000000002E-2</c:v>
                </c:pt>
                <c:pt idx="23">
                  <c:v>2.0789999999999999E-2</c:v>
                </c:pt>
                <c:pt idx="24">
                  <c:v>2.1829999999999999E-2</c:v>
                </c:pt>
                <c:pt idx="25">
                  <c:v>2.3060000000000001E-2</c:v>
                </c:pt>
                <c:pt idx="26">
                  <c:v>2.427E-2</c:v>
                </c:pt>
                <c:pt idx="27">
                  <c:v>2.486E-2</c:v>
                </c:pt>
                <c:pt idx="28">
                  <c:v>2.4920000000000001E-2</c:v>
                </c:pt>
                <c:pt idx="29">
                  <c:v>2.6100000000000002E-2</c:v>
                </c:pt>
                <c:pt idx="30">
                  <c:v>2.7380000000000002E-2</c:v>
                </c:pt>
                <c:pt idx="31">
                  <c:v>2.8459999999999999E-2</c:v>
                </c:pt>
                <c:pt idx="32">
                  <c:v>2.928E-2</c:v>
                </c:pt>
                <c:pt idx="33">
                  <c:v>2.928E-2</c:v>
                </c:pt>
                <c:pt idx="34">
                  <c:v>2.928E-2</c:v>
                </c:pt>
              </c:numCache>
            </c:numRef>
          </c:xVal>
          <c:yVal>
            <c:numRef>
              <c:f>'1.2'!$J$4:$J$38</c:f>
              <c:numCache>
                <c:formatCode>0.0000</c:formatCode>
                <c:ptCount val="35"/>
                <c:pt idx="0">
                  <c:v>1.14291E-3</c:v>
                </c:pt>
                <c:pt idx="1">
                  <c:v>1.5221500000000001E-3</c:v>
                </c:pt>
                <c:pt idx="2">
                  <c:v>1.8065799999999999E-3</c:v>
                </c:pt>
                <c:pt idx="3">
                  <c:v>2.9443E-3</c:v>
                </c:pt>
                <c:pt idx="4">
                  <c:v>3.6079700000000003E-3</c:v>
                </c:pt>
                <c:pt idx="5">
                  <c:v>4.2716400000000002E-3</c:v>
                </c:pt>
                <c:pt idx="6">
                  <c:v>4.93531E-3</c:v>
                </c:pt>
                <c:pt idx="7">
                  <c:v>5.3145499999999995E-3</c:v>
                </c:pt>
                <c:pt idx="8">
                  <c:v>5.9782199999999994E-3</c:v>
                </c:pt>
                <c:pt idx="9">
                  <c:v>6.5470799999999994E-3</c:v>
                </c:pt>
                <c:pt idx="10">
                  <c:v>6.8315100000000007E-3</c:v>
                </c:pt>
                <c:pt idx="11">
                  <c:v>7.30556E-3</c:v>
                </c:pt>
                <c:pt idx="12">
                  <c:v>7.4951799999999997E-3</c:v>
                </c:pt>
                <c:pt idx="13">
                  <c:v>7.87442E-3</c:v>
                </c:pt>
                <c:pt idx="14">
                  <c:v>8.2536599999999995E-3</c:v>
                </c:pt>
                <c:pt idx="15">
                  <c:v>8.3484700000000002E-3</c:v>
                </c:pt>
                <c:pt idx="16">
                  <c:v>9.0121400000000001E-3</c:v>
                </c:pt>
                <c:pt idx="17">
                  <c:v>9.67581E-3</c:v>
                </c:pt>
                <c:pt idx="18">
                  <c:v>1.0055050000000001E-2</c:v>
                </c:pt>
                <c:pt idx="19">
                  <c:v>1.05291E-2</c:v>
                </c:pt>
                <c:pt idx="20">
                  <c:v>1.0908340000000001E-2</c:v>
                </c:pt>
                <c:pt idx="21">
                  <c:v>1.128758E-2</c:v>
                </c:pt>
                <c:pt idx="22">
                  <c:v>1.1572009999999999E-2</c:v>
                </c:pt>
                <c:pt idx="23">
                  <c:v>1.1856439999999999E-2</c:v>
                </c:pt>
                <c:pt idx="24">
                  <c:v>1.24253E-2</c:v>
                </c:pt>
                <c:pt idx="25">
                  <c:v>1.308897E-2</c:v>
                </c:pt>
                <c:pt idx="26">
                  <c:v>1.3847450000000001E-2</c:v>
                </c:pt>
                <c:pt idx="27">
                  <c:v>1.4131880000000001E-2</c:v>
                </c:pt>
                <c:pt idx="28">
                  <c:v>1.422669E-2</c:v>
                </c:pt>
                <c:pt idx="29">
                  <c:v>1.489036E-2</c:v>
                </c:pt>
                <c:pt idx="30">
                  <c:v>1.5554029999999998E-2</c:v>
                </c:pt>
                <c:pt idx="31">
                  <c:v>1.6217700000000002E-2</c:v>
                </c:pt>
                <c:pt idx="32">
                  <c:v>1.6691750000000002E-2</c:v>
                </c:pt>
                <c:pt idx="33">
                  <c:v>1.6691750000000002E-2</c:v>
                </c:pt>
                <c:pt idx="34">
                  <c:v>1.6691750000000002E-2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6-48F3-9825-41CB748F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888127"/>
        <c:axId val="1306889375"/>
      </c:scatterChart>
      <c:valAx>
        <c:axId val="130688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89375"/>
        <c:crosses val="autoZero"/>
        <c:crossBetween val="midCat"/>
      </c:valAx>
      <c:valAx>
        <c:axId val="1306889375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8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14746682900534"/>
          <c:y val="0.19327133938139415"/>
          <c:w val="0.84518488775614919"/>
          <c:h val="0.709354097017738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485740765436665E-2"/>
                  <c:y val="0.226027458106198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'1.2'!$N$4:$N$34</c:f>
              <c:numCache>
                <c:formatCode>General</c:formatCode>
                <c:ptCount val="31"/>
                <c:pt idx="1">
                  <c:v>2.0100000000000001E-3</c:v>
                </c:pt>
                <c:pt idx="2">
                  <c:v>2.0100000000000001E-3</c:v>
                </c:pt>
                <c:pt idx="3">
                  <c:v>3.5999999999999999E-3</c:v>
                </c:pt>
                <c:pt idx="4">
                  <c:v>5.3E-3</c:v>
                </c:pt>
                <c:pt idx="5">
                  <c:v>7.1700000000000002E-3</c:v>
                </c:pt>
                <c:pt idx="6">
                  <c:v>8.2400000000000008E-3</c:v>
                </c:pt>
                <c:pt idx="7">
                  <c:v>9.5899999999999996E-3</c:v>
                </c:pt>
                <c:pt idx="8">
                  <c:v>1.074E-2</c:v>
                </c:pt>
                <c:pt idx="9">
                  <c:v>1.1809999999999999E-2</c:v>
                </c:pt>
                <c:pt idx="10">
                  <c:v>1.2829999999999999E-2</c:v>
                </c:pt>
                <c:pt idx="11">
                  <c:v>1.418E-2</c:v>
                </c:pt>
                <c:pt idx="12">
                  <c:v>1.554E-2</c:v>
                </c:pt>
                <c:pt idx="13">
                  <c:v>1.6590000000000001E-2</c:v>
                </c:pt>
                <c:pt idx="14">
                  <c:v>1.805E-2</c:v>
                </c:pt>
                <c:pt idx="15">
                  <c:v>1.9730000000000001E-2</c:v>
                </c:pt>
                <c:pt idx="16">
                  <c:v>2.0910000000000002E-2</c:v>
                </c:pt>
                <c:pt idx="17">
                  <c:v>2.154E-2</c:v>
                </c:pt>
                <c:pt idx="18">
                  <c:v>2.214E-2</c:v>
                </c:pt>
                <c:pt idx="19">
                  <c:v>2.273E-2</c:v>
                </c:pt>
                <c:pt idx="20">
                  <c:v>2.4199999999999999E-2</c:v>
                </c:pt>
                <c:pt idx="21">
                  <c:v>2.5020000000000001E-2</c:v>
                </c:pt>
                <c:pt idx="22">
                  <c:v>2.5590000000000002E-2</c:v>
                </c:pt>
                <c:pt idx="23">
                  <c:v>2.7349999999999999E-2</c:v>
                </c:pt>
                <c:pt idx="24">
                  <c:v>2.784E-2</c:v>
                </c:pt>
                <c:pt idx="25">
                  <c:v>2.8410000000000001E-2</c:v>
                </c:pt>
                <c:pt idx="26">
                  <c:v>2.9219999999999999E-2</c:v>
                </c:pt>
                <c:pt idx="27">
                  <c:v>2.928E-2</c:v>
                </c:pt>
                <c:pt idx="28">
                  <c:v>2.928E-2</c:v>
                </c:pt>
                <c:pt idx="29">
                  <c:v>2.93E-2</c:v>
                </c:pt>
                <c:pt idx="30">
                  <c:v>2.928E-2</c:v>
                </c:pt>
              </c:numCache>
            </c:numRef>
          </c:xVal>
          <c:yVal>
            <c:numRef>
              <c:f>'1.2'!$P$4:$P$34</c:f>
              <c:numCache>
                <c:formatCode>0.0000</c:formatCode>
                <c:ptCount val="31"/>
                <c:pt idx="1">
                  <c:v>7.6367000000000004E-4</c:v>
                </c:pt>
                <c:pt idx="2">
                  <c:v>7.6367000000000004E-4</c:v>
                </c:pt>
                <c:pt idx="3">
                  <c:v>1.42734E-3</c:v>
                </c:pt>
                <c:pt idx="4">
                  <c:v>2.0910099999999999E-3</c:v>
                </c:pt>
                <c:pt idx="5">
                  <c:v>2.8494899999999997E-3</c:v>
                </c:pt>
                <c:pt idx="6">
                  <c:v>3.22873E-3</c:v>
                </c:pt>
                <c:pt idx="7">
                  <c:v>3.79759E-3</c:v>
                </c:pt>
                <c:pt idx="8">
                  <c:v>4.2716400000000002E-3</c:v>
                </c:pt>
                <c:pt idx="9">
                  <c:v>4.6508799999999996E-3</c:v>
                </c:pt>
                <c:pt idx="10">
                  <c:v>5.0301199999999999E-3</c:v>
                </c:pt>
                <c:pt idx="11">
                  <c:v>5.5989799999999999E-3</c:v>
                </c:pt>
                <c:pt idx="12">
                  <c:v>6.16784E-3</c:v>
                </c:pt>
                <c:pt idx="13">
                  <c:v>6.5470799999999994E-3</c:v>
                </c:pt>
                <c:pt idx="14">
                  <c:v>7.1159400000000003E-3</c:v>
                </c:pt>
                <c:pt idx="15">
                  <c:v>7.7796099999999993E-3</c:v>
                </c:pt>
                <c:pt idx="16">
                  <c:v>8.2536599999999995E-3</c:v>
                </c:pt>
                <c:pt idx="17">
                  <c:v>8.5380899999999999E-3</c:v>
                </c:pt>
                <c:pt idx="18">
                  <c:v>8.7277099999999996E-3</c:v>
                </c:pt>
                <c:pt idx="19">
                  <c:v>9.0121400000000001E-3</c:v>
                </c:pt>
                <c:pt idx="20">
                  <c:v>9.581000000000001E-3</c:v>
                </c:pt>
                <c:pt idx="21">
                  <c:v>9.8654299999999997E-3</c:v>
                </c:pt>
                <c:pt idx="22">
                  <c:v>1.0055050000000001E-2</c:v>
                </c:pt>
                <c:pt idx="23">
                  <c:v>1.081353E-2</c:v>
                </c:pt>
                <c:pt idx="24">
                  <c:v>1.100315E-2</c:v>
                </c:pt>
                <c:pt idx="25">
                  <c:v>1.1192770000000001E-2</c:v>
                </c:pt>
                <c:pt idx="26">
                  <c:v>1.1572009999999999E-2</c:v>
                </c:pt>
                <c:pt idx="27">
                  <c:v>1.1572009999999999E-2</c:v>
                </c:pt>
                <c:pt idx="28">
                  <c:v>1.1572009999999999E-2</c:v>
                </c:pt>
                <c:pt idx="29">
                  <c:v>1.1572009999999999E-2</c:v>
                </c:pt>
                <c:pt idx="30">
                  <c:v>1.1572009999999999E-2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3-4B9F-9A2F-A5ED5BA44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874815"/>
        <c:axId val="490894447"/>
      </c:scatterChart>
      <c:valAx>
        <c:axId val="130687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94447"/>
        <c:crosses val="autoZero"/>
        <c:crossBetween val="midCat"/>
      </c:valAx>
      <c:valAx>
        <c:axId val="490894447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7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452974628171472E-2"/>
                  <c:y val="0.31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'1.2'!$H$4:$H$38</c:f>
              <c:numCache>
                <c:formatCode>General</c:formatCode>
                <c:ptCount val="35"/>
                <c:pt idx="0">
                  <c:v>2E-3</c:v>
                </c:pt>
                <c:pt idx="1">
                  <c:v>2.6900000000000001E-3</c:v>
                </c:pt>
                <c:pt idx="2">
                  <c:v>3.2100000000000002E-3</c:v>
                </c:pt>
                <c:pt idx="3">
                  <c:v>5.0899999999999999E-3</c:v>
                </c:pt>
                <c:pt idx="4">
                  <c:v>6.3899999999999998E-3</c:v>
                </c:pt>
                <c:pt idx="5">
                  <c:v>7.5300000000000002E-3</c:v>
                </c:pt>
                <c:pt idx="6">
                  <c:v>8.6400000000000001E-3</c:v>
                </c:pt>
                <c:pt idx="7">
                  <c:v>9.3200000000000002E-3</c:v>
                </c:pt>
                <c:pt idx="8">
                  <c:v>1.056E-2</c:v>
                </c:pt>
                <c:pt idx="9">
                  <c:v>1.154E-2</c:v>
                </c:pt>
                <c:pt idx="10">
                  <c:v>1.2019999999999999E-2</c:v>
                </c:pt>
                <c:pt idx="11">
                  <c:v>1.277E-2</c:v>
                </c:pt>
                <c:pt idx="12">
                  <c:v>1.3100000000000001E-2</c:v>
                </c:pt>
                <c:pt idx="13">
                  <c:v>1.389E-2</c:v>
                </c:pt>
                <c:pt idx="14">
                  <c:v>1.4449999999999999E-2</c:v>
                </c:pt>
                <c:pt idx="15">
                  <c:v>1.4630000000000001E-2</c:v>
                </c:pt>
                <c:pt idx="16">
                  <c:v>1.5890000000000001E-2</c:v>
                </c:pt>
                <c:pt idx="17">
                  <c:v>1.703E-2</c:v>
                </c:pt>
                <c:pt idx="18">
                  <c:v>1.772E-2</c:v>
                </c:pt>
                <c:pt idx="19">
                  <c:v>1.847E-2</c:v>
                </c:pt>
                <c:pt idx="20">
                  <c:v>1.908E-2</c:v>
                </c:pt>
                <c:pt idx="21">
                  <c:v>1.9769999999999999E-2</c:v>
                </c:pt>
                <c:pt idx="22">
                  <c:v>2.0310000000000002E-2</c:v>
                </c:pt>
                <c:pt idx="23">
                  <c:v>2.0789999999999999E-2</c:v>
                </c:pt>
                <c:pt idx="24">
                  <c:v>2.1829999999999999E-2</c:v>
                </c:pt>
                <c:pt idx="25">
                  <c:v>2.3060000000000001E-2</c:v>
                </c:pt>
                <c:pt idx="26">
                  <c:v>2.427E-2</c:v>
                </c:pt>
                <c:pt idx="27">
                  <c:v>2.486E-2</c:v>
                </c:pt>
                <c:pt idx="28">
                  <c:v>2.4920000000000001E-2</c:v>
                </c:pt>
                <c:pt idx="29">
                  <c:v>2.6100000000000002E-2</c:v>
                </c:pt>
                <c:pt idx="30">
                  <c:v>2.7380000000000002E-2</c:v>
                </c:pt>
                <c:pt idx="31">
                  <c:v>2.8459999999999999E-2</c:v>
                </c:pt>
                <c:pt idx="32">
                  <c:v>2.928E-2</c:v>
                </c:pt>
                <c:pt idx="33">
                  <c:v>2.928E-2</c:v>
                </c:pt>
                <c:pt idx="34">
                  <c:v>2.928E-2</c:v>
                </c:pt>
              </c:numCache>
            </c:numRef>
          </c:xVal>
          <c:yVal>
            <c:numRef>
              <c:f>'1.2'!$L$4:$L$38</c:f>
              <c:numCache>
                <c:formatCode>General</c:formatCode>
                <c:ptCount val="35"/>
                <c:pt idx="0">
                  <c:v>1.9048500000000002</c:v>
                </c:pt>
                <c:pt idx="1">
                  <c:v>2.5369166666666669</c:v>
                </c:pt>
                <c:pt idx="2">
                  <c:v>3.0109666666666666</c:v>
                </c:pt>
                <c:pt idx="3">
                  <c:v>4.9071666666666669</c:v>
                </c:pt>
                <c:pt idx="4">
                  <c:v>6.0132833333333346</c:v>
                </c:pt>
                <c:pt idx="5">
                  <c:v>7.0026885245901642</c:v>
                </c:pt>
                <c:pt idx="6">
                  <c:v>8.3649322033898308</c:v>
                </c:pt>
                <c:pt idx="7">
                  <c:v>8.8575833333333325</c:v>
                </c:pt>
                <c:pt idx="8">
                  <c:v>9.9636999999999993</c:v>
                </c:pt>
                <c:pt idx="9">
                  <c:v>10.911799999999999</c:v>
                </c:pt>
                <c:pt idx="10">
                  <c:v>11.385850000000001</c:v>
                </c:pt>
                <c:pt idx="11">
                  <c:v>12.175933333333335</c:v>
                </c:pt>
                <c:pt idx="12">
                  <c:v>12.491966666666666</c:v>
                </c:pt>
                <c:pt idx="13">
                  <c:v>13.124033333333335</c:v>
                </c:pt>
                <c:pt idx="14">
                  <c:v>13.7561</c:v>
                </c:pt>
                <c:pt idx="15">
                  <c:v>13.914116666666668</c:v>
                </c:pt>
                <c:pt idx="16">
                  <c:v>15.274813559322034</c:v>
                </c:pt>
                <c:pt idx="17">
                  <c:v>16.126350000000002</c:v>
                </c:pt>
                <c:pt idx="18">
                  <c:v>16.758416666666669</c:v>
                </c:pt>
                <c:pt idx="19">
                  <c:v>17.548500000000001</c:v>
                </c:pt>
                <c:pt idx="20">
                  <c:v>18.180566666666671</c:v>
                </c:pt>
                <c:pt idx="21">
                  <c:v>18.812633333333334</c:v>
                </c:pt>
                <c:pt idx="22">
                  <c:v>19.286683333333333</c:v>
                </c:pt>
                <c:pt idx="23">
                  <c:v>19.760733333333334</c:v>
                </c:pt>
                <c:pt idx="24">
                  <c:v>20.708833333333335</c:v>
                </c:pt>
                <c:pt idx="25">
                  <c:v>21.814950000000003</c:v>
                </c:pt>
                <c:pt idx="26">
                  <c:v>23.079083333333337</c:v>
                </c:pt>
                <c:pt idx="27">
                  <c:v>23.553133333333339</c:v>
                </c:pt>
                <c:pt idx="28">
                  <c:v>23.711150000000004</c:v>
                </c:pt>
                <c:pt idx="29">
                  <c:v>24.817266666666669</c:v>
                </c:pt>
                <c:pt idx="30">
                  <c:v>25.923383333333334</c:v>
                </c:pt>
                <c:pt idx="31">
                  <c:v>27.029500000000006</c:v>
                </c:pt>
                <c:pt idx="32">
                  <c:v>27.819583333333338</c:v>
                </c:pt>
                <c:pt idx="33">
                  <c:v>27.819583333333338</c:v>
                </c:pt>
                <c:pt idx="34">
                  <c:v>27.819583333333338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D-4B2C-A185-78ED9978D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396879"/>
        <c:axId val="1313399375"/>
      </c:scatterChart>
      <c:valAx>
        <c:axId val="13133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99375"/>
        <c:crosses val="autoZero"/>
        <c:crossBetween val="midCat"/>
      </c:valAx>
      <c:valAx>
        <c:axId val="131339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9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902165374185122"/>
          <c:y val="2.9350103206826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284641890986442E-2"/>
          <c:y val="0.16120293824576512"/>
          <c:w val="0.85406674875909261"/>
          <c:h val="0.7225392449218689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60586633860472"/>
                  <c:y val="0.38617351004464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'1.2'!$B$4:$B$24</c:f>
              <c:numCache>
                <c:formatCode>General</c:formatCode>
                <c:ptCount val="21"/>
                <c:pt idx="0">
                  <c:v>2E-3</c:v>
                </c:pt>
                <c:pt idx="1">
                  <c:v>3.2299999999999998E-3</c:v>
                </c:pt>
                <c:pt idx="2">
                  <c:v>4.2900000000000004E-3</c:v>
                </c:pt>
                <c:pt idx="3">
                  <c:v>5.9699999999999996E-3</c:v>
                </c:pt>
                <c:pt idx="4">
                  <c:v>7.5500000000000003E-3</c:v>
                </c:pt>
                <c:pt idx="5">
                  <c:v>9.7400000000000004E-3</c:v>
                </c:pt>
                <c:pt idx="6">
                  <c:v>1.155E-2</c:v>
                </c:pt>
                <c:pt idx="7">
                  <c:v>1.2749999999999999E-2</c:v>
                </c:pt>
                <c:pt idx="8">
                  <c:v>1.3939999999999999E-2</c:v>
                </c:pt>
                <c:pt idx="9">
                  <c:v>1.532E-2</c:v>
                </c:pt>
                <c:pt idx="10">
                  <c:v>1.6549999999999999E-2</c:v>
                </c:pt>
                <c:pt idx="11">
                  <c:v>1.7489999999999999E-2</c:v>
                </c:pt>
                <c:pt idx="12">
                  <c:v>1.8450000000000001E-2</c:v>
                </c:pt>
                <c:pt idx="13">
                  <c:v>1.9699999999999999E-2</c:v>
                </c:pt>
                <c:pt idx="14">
                  <c:v>2.1680000000000001E-2</c:v>
                </c:pt>
                <c:pt idx="15">
                  <c:v>2.3120000000000002E-2</c:v>
                </c:pt>
                <c:pt idx="16">
                  <c:v>2.4840000000000001E-2</c:v>
                </c:pt>
                <c:pt idx="17">
                  <c:v>2.6579999999999999E-2</c:v>
                </c:pt>
                <c:pt idx="18">
                  <c:v>2.8559999999999999E-2</c:v>
                </c:pt>
                <c:pt idx="19">
                  <c:v>2.9250000000000002E-2</c:v>
                </c:pt>
                <c:pt idx="20">
                  <c:v>2.9270000000000001E-2</c:v>
                </c:pt>
              </c:numCache>
            </c:numRef>
          </c:xVal>
          <c:yVal>
            <c:numRef>
              <c:f>'1.2'!$F$4:$F$24</c:f>
              <c:numCache>
                <c:formatCode>General</c:formatCode>
                <c:ptCount val="21"/>
                <c:pt idx="0">
                  <c:v>1.8801860465116282</c:v>
                </c:pt>
                <c:pt idx="1">
                  <c:v>3.0177176470588236</c:v>
                </c:pt>
                <c:pt idx="2">
                  <c:v>4.0215882352941179</c:v>
                </c:pt>
                <c:pt idx="3">
                  <c:v>5.5831647058823526</c:v>
                </c:pt>
                <c:pt idx="4">
                  <c:v>7.0331999999999999</c:v>
                </c:pt>
                <c:pt idx="5">
                  <c:v>9.0409411764705894</c:v>
                </c:pt>
                <c:pt idx="6">
                  <c:v>10.714058823529411</c:v>
                </c:pt>
                <c:pt idx="7">
                  <c:v>11.829470588235296</c:v>
                </c:pt>
                <c:pt idx="8">
                  <c:v>12.83334117647059</c:v>
                </c:pt>
                <c:pt idx="9">
                  <c:v>14.171835294117649</c:v>
                </c:pt>
                <c:pt idx="10">
                  <c:v>15.109488372093024</c:v>
                </c:pt>
                <c:pt idx="11">
                  <c:v>16.179576470588238</c:v>
                </c:pt>
                <c:pt idx="12">
                  <c:v>17.071905882352944</c:v>
                </c:pt>
                <c:pt idx="13">
                  <c:v>18.187317647058823</c:v>
                </c:pt>
                <c:pt idx="14">
                  <c:v>20.083517647058823</c:v>
                </c:pt>
                <c:pt idx="15">
                  <c:v>21.422011764705882</c:v>
                </c:pt>
                <c:pt idx="16">
                  <c:v>22.983588235294118</c:v>
                </c:pt>
                <c:pt idx="17">
                  <c:v>24.545164705882353</c:v>
                </c:pt>
                <c:pt idx="18">
                  <c:v>26.441364705882357</c:v>
                </c:pt>
                <c:pt idx="19">
                  <c:v>26.999070588235298</c:v>
                </c:pt>
                <c:pt idx="20">
                  <c:v>27.110611764705883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2-465B-B1D4-17008BAA4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351503"/>
        <c:axId val="1355346927"/>
      </c:scatterChart>
      <c:valAx>
        <c:axId val="135535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46927"/>
        <c:crosses val="autoZero"/>
        <c:crossBetween val="midCat"/>
      </c:valAx>
      <c:valAx>
        <c:axId val="135534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5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8388028293979"/>
          <c:y val="0.20654725729404824"/>
          <c:w val="0.83614449169490568"/>
          <c:h val="0.664265938423841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07174103237096"/>
                  <c:y val="0.22357793817439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'1.2'!$N$5:$N$34</c:f>
              <c:numCache>
                <c:formatCode>General</c:formatCode>
                <c:ptCount val="30"/>
                <c:pt idx="0">
                  <c:v>2.0100000000000001E-3</c:v>
                </c:pt>
                <c:pt idx="1">
                  <c:v>2.0100000000000001E-3</c:v>
                </c:pt>
                <c:pt idx="2">
                  <c:v>3.5999999999999999E-3</c:v>
                </c:pt>
                <c:pt idx="3">
                  <c:v>5.3E-3</c:v>
                </c:pt>
                <c:pt idx="4">
                  <c:v>7.1700000000000002E-3</c:v>
                </c:pt>
                <c:pt idx="5">
                  <c:v>8.2400000000000008E-3</c:v>
                </c:pt>
                <c:pt idx="6">
                  <c:v>9.5899999999999996E-3</c:v>
                </c:pt>
                <c:pt idx="7">
                  <c:v>1.074E-2</c:v>
                </c:pt>
                <c:pt idx="8">
                  <c:v>1.1809999999999999E-2</c:v>
                </c:pt>
                <c:pt idx="9">
                  <c:v>1.2829999999999999E-2</c:v>
                </c:pt>
                <c:pt idx="10">
                  <c:v>1.418E-2</c:v>
                </c:pt>
                <c:pt idx="11">
                  <c:v>1.554E-2</c:v>
                </c:pt>
                <c:pt idx="12">
                  <c:v>1.6590000000000001E-2</c:v>
                </c:pt>
                <c:pt idx="13">
                  <c:v>1.805E-2</c:v>
                </c:pt>
                <c:pt idx="14">
                  <c:v>1.9730000000000001E-2</c:v>
                </c:pt>
                <c:pt idx="15">
                  <c:v>2.0910000000000002E-2</c:v>
                </c:pt>
                <c:pt idx="16">
                  <c:v>2.154E-2</c:v>
                </c:pt>
                <c:pt idx="17">
                  <c:v>2.214E-2</c:v>
                </c:pt>
                <c:pt idx="18">
                  <c:v>2.273E-2</c:v>
                </c:pt>
                <c:pt idx="19">
                  <c:v>2.4199999999999999E-2</c:v>
                </c:pt>
                <c:pt idx="20">
                  <c:v>2.5020000000000001E-2</c:v>
                </c:pt>
                <c:pt idx="21">
                  <c:v>2.5590000000000002E-2</c:v>
                </c:pt>
                <c:pt idx="22">
                  <c:v>2.7349999999999999E-2</c:v>
                </c:pt>
                <c:pt idx="23">
                  <c:v>2.784E-2</c:v>
                </c:pt>
                <c:pt idx="24">
                  <c:v>2.8410000000000001E-2</c:v>
                </c:pt>
                <c:pt idx="25">
                  <c:v>2.9219999999999999E-2</c:v>
                </c:pt>
                <c:pt idx="26">
                  <c:v>2.928E-2</c:v>
                </c:pt>
                <c:pt idx="27">
                  <c:v>2.928E-2</c:v>
                </c:pt>
                <c:pt idx="28">
                  <c:v>2.93E-2</c:v>
                </c:pt>
                <c:pt idx="29">
                  <c:v>2.928E-2</c:v>
                </c:pt>
              </c:numCache>
            </c:numRef>
          </c:xVal>
          <c:yVal>
            <c:numRef>
              <c:f>'1.2'!$R$5:$R$34</c:f>
              <c:numCache>
                <c:formatCode>General</c:formatCode>
                <c:ptCount val="30"/>
                <c:pt idx="0">
                  <c:v>1.9091750000000001</c:v>
                </c:pt>
                <c:pt idx="1">
                  <c:v>1.862609756097561</c:v>
                </c:pt>
                <c:pt idx="2">
                  <c:v>3.5683499999999997</c:v>
                </c:pt>
                <c:pt idx="3">
                  <c:v>5.227525</c:v>
                </c:pt>
                <c:pt idx="4">
                  <c:v>7.1237249999999985</c:v>
                </c:pt>
                <c:pt idx="5">
                  <c:v>8.0718249999999987</c:v>
                </c:pt>
                <c:pt idx="6">
                  <c:v>9.4939749999999989</c:v>
                </c:pt>
                <c:pt idx="7">
                  <c:v>10.6791</c:v>
                </c:pt>
                <c:pt idx="8">
                  <c:v>11.627199999999998</c:v>
                </c:pt>
                <c:pt idx="9">
                  <c:v>12.575299999999999</c:v>
                </c:pt>
                <c:pt idx="10">
                  <c:v>13.997449999999999</c:v>
                </c:pt>
                <c:pt idx="11">
                  <c:v>15.419599999999999</c:v>
                </c:pt>
                <c:pt idx="12">
                  <c:v>16.367699999999999</c:v>
                </c:pt>
                <c:pt idx="13">
                  <c:v>17.789850000000001</c:v>
                </c:pt>
                <c:pt idx="14">
                  <c:v>19.449024999999999</c:v>
                </c:pt>
                <c:pt idx="15">
                  <c:v>20.634149999999998</c:v>
                </c:pt>
                <c:pt idx="16">
                  <c:v>21.345224999999999</c:v>
                </c:pt>
                <c:pt idx="17">
                  <c:v>21.819274999999998</c:v>
                </c:pt>
                <c:pt idx="18">
                  <c:v>22.530349999999999</c:v>
                </c:pt>
                <c:pt idx="19">
                  <c:v>23.368292682926828</c:v>
                </c:pt>
                <c:pt idx="20">
                  <c:v>24.663574999999998</c:v>
                </c:pt>
                <c:pt idx="21">
                  <c:v>25.137625</c:v>
                </c:pt>
                <c:pt idx="22">
                  <c:v>27.033825</c:v>
                </c:pt>
                <c:pt idx="23">
                  <c:v>27.507874999999999</c:v>
                </c:pt>
                <c:pt idx="24">
                  <c:v>27.981925</c:v>
                </c:pt>
                <c:pt idx="25">
                  <c:v>28.930024999999997</c:v>
                </c:pt>
                <c:pt idx="26">
                  <c:v>28.930024999999997</c:v>
                </c:pt>
                <c:pt idx="27">
                  <c:v>28.930024999999997</c:v>
                </c:pt>
                <c:pt idx="28">
                  <c:v>28.930024999999997</c:v>
                </c:pt>
                <c:pt idx="29">
                  <c:v>28.930024999999997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8-4540-BFBB-866FBA4DC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422991"/>
        <c:axId val="1368433391"/>
      </c:scatterChart>
      <c:valAx>
        <c:axId val="136842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33391"/>
        <c:crosses val="autoZero"/>
        <c:crossBetween val="midCat"/>
      </c:valAx>
      <c:valAx>
        <c:axId val="136843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2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3</xdr:row>
      <xdr:rowOff>66675</xdr:rowOff>
    </xdr:from>
    <xdr:to>
      <xdr:col>16</xdr:col>
      <xdr:colOff>542925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0</xdr:row>
      <xdr:rowOff>160020</xdr:rowOff>
    </xdr:from>
    <xdr:to>
      <xdr:col>18</xdr:col>
      <xdr:colOff>289560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30</xdr:row>
      <xdr:rowOff>152400</xdr:rowOff>
    </xdr:from>
    <xdr:to>
      <xdr:col>5</xdr:col>
      <xdr:colOff>923925</xdr:colOff>
      <xdr:row>45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34</xdr:row>
      <xdr:rowOff>152399</xdr:rowOff>
    </xdr:from>
    <xdr:to>
      <xdr:col>7</xdr:col>
      <xdr:colOff>605518</xdr:colOff>
      <xdr:row>53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71646-51E6-41B5-94A5-AE4957384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344173</xdr:colOff>
      <xdr:row>58</xdr:row>
      <xdr:rowOff>152400</xdr:rowOff>
    </xdr:from>
    <xdr:to>
      <xdr:col>13</xdr:col>
      <xdr:colOff>10886</xdr:colOff>
      <xdr:row>75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569AA-9829-476A-B7AF-468756B44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239487</xdr:colOff>
      <xdr:row>37</xdr:row>
      <xdr:rowOff>152399</xdr:rowOff>
    </xdr:from>
    <xdr:to>
      <xdr:col>21</xdr:col>
      <xdr:colOff>849087</xdr:colOff>
      <xdr:row>52</xdr:row>
      <xdr:rowOff>32658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771880-F06F-40C6-BAF1-561CC197C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598715</xdr:colOff>
      <xdr:row>38</xdr:row>
      <xdr:rowOff>43544</xdr:rowOff>
    </xdr:from>
    <xdr:to>
      <xdr:col>15</xdr:col>
      <xdr:colOff>370115</xdr:colOff>
      <xdr:row>53</xdr:row>
      <xdr:rowOff>10886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DF667C-7DD8-4E36-8352-F6419F99F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391885</xdr:colOff>
      <xdr:row>18</xdr:row>
      <xdr:rowOff>32656</xdr:rowOff>
    </xdr:from>
    <xdr:to>
      <xdr:col>6</xdr:col>
      <xdr:colOff>43543</xdr:colOff>
      <xdr:row>32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3BCD66-6B51-4191-99DA-6B32EB888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228600</xdr:colOff>
      <xdr:row>19</xdr:row>
      <xdr:rowOff>141516</xdr:rowOff>
    </xdr:from>
    <xdr:to>
      <xdr:col>23</xdr:col>
      <xdr:colOff>772881</xdr:colOff>
      <xdr:row>34</xdr:row>
      <xdr:rowOff>141515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4E35E1-441F-4178-8FFC-43EFEF674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206828</xdr:colOff>
      <xdr:row>53</xdr:row>
      <xdr:rowOff>38100</xdr:rowOff>
    </xdr:from>
    <xdr:to>
      <xdr:col>21</xdr:col>
      <xdr:colOff>685800</xdr:colOff>
      <xdr:row>73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F97E08-E2F8-4091-85FB-579F2FDC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0.3506</cdr:x>
      <cdr:y>0.90426</cdr:y>
    </cdr:from>
    <cdr:to>
      <cdr:x>0.65803</cdr:x>
      <cdr:y>1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09C154B3-DDB0-4823-9779-FFBF3449416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209800" y="4006297"/>
          <a:ext cx="1937656" cy="424189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15</xdr:row>
      <xdr:rowOff>57149</xdr:rowOff>
    </xdr:from>
    <xdr:to>
      <xdr:col>5</xdr:col>
      <xdr:colOff>342900</xdr:colOff>
      <xdr:row>29</xdr:row>
      <xdr:rowOff>33336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16</xdr:row>
      <xdr:rowOff>23812</xdr:rowOff>
    </xdr:from>
    <xdr:to>
      <xdr:col>12</xdr:col>
      <xdr:colOff>476250</xdr:colOff>
      <xdr:row>30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552450</xdr:colOff>
      <xdr:row>16</xdr:row>
      <xdr:rowOff>14287</xdr:rowOff>
    </xdr:from>
    <xdr:to>
      <xdr:col>18</xdr:col>
      <xdr:colOff>523875</xdr:colOff>
      <xdr:row>30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513349</xdr:colOff>
      <xdr:row>49</xdr:row>
      <xdr:rowOff>128337</xdr:rowOff>
    </xdr:from>
    <xdr:to>
      <xdr:col>11</xdr:col>
      <xdr:colOff>280737</xdr:colOff>
      <xdr:row>64</xdr:row>
      <xdr:rowOff>40105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1F70A4-CA89-4ECE-AFE2-915889FFD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112294</xdr:colOff>
      <xdr:row>38</xdr:row>
      <xdr:rowOff>40105</xdr:rowOff>
    </xdr:from>
    <xdr:to>
      <xdr:col>20</xdr:col>
      <xdr:colOff>561472</xdr:colOff>
      <xdr:row>52</xdr:row>
      <xdr:rowOff>88232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2F7731-2531-4652-BAA2-04E7D755D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473242</xdr:colOff>
      <xdr:row>49</xdr:row>
      <xdr:rowOff>180475</xdr:rowOff>
    </xdr:from>
    <xdr:to>
      <xdr:col>5</xdr:col>
      <xdr:colOff>56147</xdr:colOff>
      <xdr:row>68</xdr:row>
      <xdr:rowOff>8022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BA6F1F-42CD-48C2-8F00-9E7786EA5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433138</xdr:colOff>
      <xdr:row>37</xdr:row>
      <xdr:rowOff>16041</xdr:rowOff>
    </xdr:from>
    <xdr:to>
      <xdr:col>12</xdr:col>
      <xdr:colOff>368969</xdr:colOff>
      <xdr:row>56</xdr:row>
      <xdr:rowOff>168442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55C2CF-2D4F-437C-8CC9-3C0FD770B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224</xdr:row>
      <xdr:rowOff>83820</xdr:rowOff>
    </xdr:from>
    <xdr:to>
      <xdr:col>18</xdr:col>
      <xdr:colOff>580072</xdr:colOff>
      <xdr:row>250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259080</xdr:colOff>
      <xdr:row>3</xdr:row>
      <xdr:rowOff>22860</xdr:rowOff>
    </xdr:from>
    <xdr:to>
      <xdr:col>17</xdr:col>
      <xdr:colOff>434340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A52B94-B204-4143-B88C-80E8D51EF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146124</xdr:colOff>
      <xdr:row>4</xdr:row>
      <xdr:rowOff>1345</xdr:rowOff>
    </xdr:from>
    <xdr:to>
      <xdr:col>38</xdr:col>
      <xdr:colOff>297179</xdr:colOff>
      <xdr:row>32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BD1418-6075-4DFD-9250-41E0D285D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400049</xdr:colOff>
      <xdr:row>108</xdr:row>
      <xdr:rowOff>9525</xdr:rowOff>
    </xdr:from>
    <xdr:to>
      <xdr:col>20</xdr:col>
      <xdr:colOff>180974</xdr:colOff>
      <xdr:row>129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281834</xdr:colOff>
      <xdr:row>3</xdr:row>
      <xdr:rowOff>83507</xdr:rowOff>
    </xdr:from>
    <xdr:to>
      <xdr:col>24</xdr:col>
      <xdr:colOff>392742</xdr:colOff>
      <xdr:row>27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354904</xdr:colOff>
      <xdr:row>25</xdr:row>
      <xdr:rowOff>10440</xdr:rowOff>
    </xdr:from>
    <xdr:to>
      <xdr:col>51</xdr:col>
      <xdr:colOff>114823</xdr:colOff>
      <xdr:row>62</xdr:row>
      <xdr:rowOff>52193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20876</xdr:colOff>
      <xdr:row>58</xdr:row>
      <xdr:rowOff>114821</xdr:rowOff>
    </xdr:from>
    <xdr:to>
      <xdr:col>43</xdr:col>
      <xdr:colOff>198329</xdr:colOff>
      <xdr:row>61</xdr:row>
      <xdr:rowOff>187031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729F7FC-4DDE-41DC-BAB2-536F5A9A0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0383" y="11012465"/>
          <a:ext cx="177453" cy="635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260958</xdr:colOff>
      <xdr:row>59</xdr:row>
      <xdr:rowOff>114823</xdr:rowOff>
    </xdr:from>
    <xdr:to>
      <xdr:col>44</xdr:col>
      <xdr:colOff>242273</xdr:colOff>
      <xdr:row>61</xdr:row>
      <xdr:rowOff>28602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3629D57-6590-40DE-A95C-3DD130F88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00465" y="11200357"/>
          <a:ext cx="58674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18"/>
  <sheetViews>
    <sheetView workbookViewId="0">
      <selection activeCell="D16" sqref="D16"/>
    </sheetView>
  </sheetViews>
  <sheetFormatPr defaultRowHeight="14.4" x14ac:dyDescent="0.3"/>
  <sheetData>
    <row r="3" spans="3:6" x14ac:dyDescent="0.3">
      <c r="C3" t="s">
        <v>0</v>
      </c>
      <c r="D3" t="s">
        <v>1</v>
      </c>
      <c r="E3" t="s">
        <v>2</v>
      </c>
    </row>
    <row r="4" spans="3:6" x14ac:dyDescent="0.3">
      <c r="C4">
        <v>2E-3</v>
      </c>
      <c r="D4">
        <v>-3</v>
      </c>
      <c r="E4">
        <v>-1E-4</v>
      </c>
      <c r="F4">
        <f>E4/C4</f>
        <v>-0.05</v>
      </c>
    </row>
    <row r="5" spans="3:6" x14ac:dyDescent="0.3">
      <c r="C5">
        <v>4.0499999999999998E-3</v>
      </c>
      <c r="D5">
        <v>-3</v>
      </c>
      <c r="E5">
        <v>-2.0000000000000001E-4</v>
      </c>
      <c r="F5">
        <f t="shared" ref="F5:F16" si="0">E5/C5</f>
        <v>-4.938271604938272E-2</v>
      </c>
    </row>
    <row r="6" spans="3:6" x14ac:dyDescent="0.3">
      <c r="C6">
        <v>6.0000000000000001E-3</v>
      </c>
      <c r="D6">
        <v>-3</v>
      </c>
      <c r="E6">
        <v>-2.0000000000000001E-4</v>
      </c>
      <c r="F6">
        <f t="shared" si="0"/>
        <v>-3.3333333333333333E-2</v>
      </c>
    </row>
    <row r="7" spans="3:6" x14ac:dyDescent="0.3">
      <c r="C7">
        <v>7.9799999999999992E-3</v>
      </c>
      <c r="D7">
        <v>-3</v>
      </c>
      <c r="E7">
        <v>-2.9999999999999997E-4</v>
      </c>
      <c r="F7">
        <f t="shared" si="0"/>
        <v>-3.7593984962406013E-2</v>
      </c>
    </row>
    <row r="8" spans="3:6" x14ac:dyDescent="0.3">
      <c r="C8">
        <v>1.004E-2</v>
      </c>
      <c r="D8">
        <v>-3</v>
      </c>
      <c r="E8">
        <v>-4.0000000000000002E-4</v>
      </c>
      <c r="F8">
        <f t="shared" si="0"/>
        <v>-3.9840637450199202E-2</v>
      </c>
    </row>
    <row r="9" spans="3:6" x14ac:dyDescent="0.3">
      <c r="C9">
        <v>1.2019999999999999E-2</v>
      </c>
      <c r="D9">
        <v>-3</v>
      </c>
      <c r="E9">
        <v>-4.0000000000000002E-4</v>
      </c>
      <c r="F9">
        <f t="shared" si="0"/>
        <v>-3.3277870216306162E-2</v>
      </c>
    </row>
    <row r="10" spans="3:6" x14ac:dyDescent="0.3">
      <c r="C10">
        <v>1.4E-2</v>
      </c>
      <c r="D10">
        <v>-3</v>
      </c>
      <c r="E10">
        <v>-5.0000000000000001E-4</v>
      </c>
      <c r="F10">
        <f t="shared" si="0"/>
        <v>-3.5714285714285712E-2</v>
      </c>
    </row>
    <row r="11" spans="3:6" x14ac:dyDescent="0.3">
      <c r="C11">
        <v>1.602E-2</v>
      </c>
      <c r="D11">
        <v>-3</v>
      </c>
      <c r="E11">
        <v>-5.9999999999999995E-4</v>
      </c>
      <c r="F11">
        <f t="shared" si="0"/>
        <v>-3.7453183520599252E-2</v>
      </c>
    </row>
    <row r="12" spans="3:6" x14ac:dyDescent="0.3">
      <c r="C12">
        <v>1.7999999999999999E-2</v>
      </c>
      <c r="D12">
        <v>-3</v>
      </c>
      <c r="E12">
        <v>-6.9999999999999999E-4</v>
      </c>
      <c r="F12">
        <f t="shared" si="0"/>
        <v>-3.888888888888889E-2</v>
      </c>
    </row>
    <row r="13" spans="3:6" x14ac:dyDescent="0.3">
      <c r="C13">
        <v>2.0029999999999999E-2</v>
      </c>
      <c r="D13">
        <v>-3</v>
      </c>
      <c r="E13">
        <v>-6.9999999999999999E-4</v>
      </c>
      <c r="F13">
        <f t="shared" si="0"/>
        <v>-3.4947578632051925E-2</v>
      </c>
    </row>
    <row r="14" spans="3:6" x14ac:dyDescent="0.3">
      <c r="C14">
        <v>2.2009999999999998E-2</v>
      </c>
      <c r="D14">
        <v>-3</v>
      </c>
      <c r="E14">
        <v>-8.0000000000000004E-4</v>
      </c>
      <c r="F14">
        <f t="shared" si="0"/>
        <v>-3.634711494775103E-2</v>
      </c>
    </row>
    <row r="15" spans="3:6" x14ac:dyDescent="0.3">
      <c r="C15">
        <v>2.4029999999999999E-2</v>
      </c>
      <c r="D15">
        <v>-3</v>
      </c>
      <c r="E15">
        <v>-8.9999999999999998E-4</v>
      </c>
      <c r="F15">
        <f t="shared" si="0"/>
        <v>-3.7453183520599252E-2</v>
      </c>
    </row>
    <row r="16" spans="3:6" x14ac:dyDescent="0.3">
      <c r="C16">
        <v>2.598E-2</v>
      </c>
      <c r="D16">
        <v>-3</v>
      </c>
      <c r="E16">
        <v>-8.9999999999999998E-4</v>
      </c>
      <c r="F16">
        <f t="shared" si="0"/>
        <v>-3.4642032332563508E-2</v>
      </c>
    </row>
    <row r="18" spans="6:6" x14ac:dyDescent="0.3">
      <c r="F18">
        <f>AVERAGE(F4:F16)</f>
        <v>-3.8374985351412844E-2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7"/>
  <sheetViews>
    <sheetView workbookViewId="0">
      <selection activeCell="G6" sqref="G6"/>
    </sheetView>
  </sheetViews>
  <sheetFormatPr defaultRowHeight="14.4" x14ac:dyDescent="0.3"/>
  <sheetData>
    <row r="3" spans="2:5" x14ac:dyDescent="0.3">
      <c r="B3" t="s">
        <v>11</v>
      </c>
      <c r="C3" t="s">
        <v>0</v>
      </c>
      <c r="D3" t="s">
        <v>2</v>
      </c>
      <c r="E3" t="s">
        <v>1</v>
      </c>
    </row>
    <row r="4" spans="2:5" x14ac:dyDescent="0.3">
      <c r="B4">
        <v>0</v>
      </c>
      <c r="C4">
        <v>2E-3</v>
      </c>
      <c r="D4">
        <v>0</v>
      </c>
      <c r="E4">
        <v>1</v>
      </c>
    </row>
    <row r="5" spans="2:5" x14ac:dyDescent="0.3">
      <c r="B5">
        <v>0</v>
      </c>
      <c r="C5">
        <v>6.9499999999999996E-3</v>
      </c>
      <c r="D5">
        <v>2.9999999999999997E-4</v>
      </c>
      <c r="E5">
        <v>2</v>
      </c>
    </row>
    <row r="6" spans="2:5" x14ac:dyDescent="0.3">
      <c r="B6">
        <v>0</v>
      </c>
      <c r="C6">
        <v>8.2400000000000008E-3</v>
      </c>
      <c r="D6">
        <v>2.9999999999999997E-4</v>
      </c>
      <c r="E6">
        <v>2</v>
      </c>
    </row>
    <row r="7" spans="2:5" x14ac:dyDescent="0.3">
      <c r="B7">
        <v>0</v>
      </c>
      <c r="C7">
        <v>1.11E-2</v>
      </c>
      <c r="D7">
        <v>5.0000000000000001E-4</v>
      </c>
      <c r="E7">
        <v>1</v>
      </c>
    </row>
    <row r="8" spans="2:5" x14ac:dyDescent="0.3">
      <c r="B8">
        <v>0</v>
      </c>
      <c r="C8">
        <v>1.341E-2</v>
      </c>
      <c r="D8">
        <v>5.9999999999999995E-4</v>
      </c>
      <c r="E8">
        <v>1</v>
      </c>
    </row>
    <row r="9" spans="2:5" x14ac:dyDescent="0.3">
      <c r="B9">
        <v>0</v>
      </c>
      <c r="C9">
        <v>1.5779999999999999E-2</v>
      </c>
      <c r="D9">
        <v>6.9999999999999999E-4</v>
      </c>
      <c r="E9">
        <v>1</v>
      </c>
    </row>
    <row r="10" spans="2:5" x14ac:dyDescent="0.3">
      <c r="B10">
        <v>0</v>
      </c>
      <c r="C10">
        <v>1.7780000000000001E-2</v>
      </c>
      <c r="D10">
        <v>8.0000000000000004E-4</v>
      </c>
      <c r="E10">
        <v>2</v>
      </c>
    </row>
    <row r="11" spans="2:5" x14ac:dyDescent="0.3">
      <c r="B11">
        <v>0</v>
      </c>
      <c r="C11">
        <v>1.9699999999999999E-2</v>
      </c>
      <c r="D11">
        <v>8.9999999999999998E-4</v>
      </c>
      <c r="E11">
        <v>1</v>
      </c>
    </row>
    <row r="12" spans="2:5" x14ac:dyDescent="0.3">
      <c r="B12">
        <v>0</v>
      </c>
      <c r="C12">
        <v>2.1950000000000001E-2</v>
      </c>
      <c r="D12">
        <v>1E-3</v>
      </c>
      <c r="E12">
        <v>1</v>
      </c>
    </row>
    <row r="13" spans="2:5" x14ac:dyDescent="0.3">
      <c r="B13">
        <v>0</v>
      </c>
      <c r="C13">
        <v>2.3359999999999999E-2</v>
      </c>
      <c r="D13">
        <v>1.1000000000000001E-3</v>
      </c>
      <c r="E13">
        <v>2</v>
      </c>
    </row>
    <row r="14" spans="2:5" x14ac:dyDescent="0.3">
      <c r="B14">
        <v>0</v>
      </c>
      <c r="C14">
        <v>2.4809999999999999E-2</v>
      </c>
      <c r="D14">
        <v>1.1999999999999999E-3</v>
      </c>
      <c r="E14">
        <v>1</v>
      </c>
    </row>
    <row r="15" spans="2:5" x14ac:dyDescent="0.3">
      <c r="B15">
        <v>0</v>
      </c>
      <c r="C15">
        <v>2.6100000000000002E-2</v>
      </c>
      <c r="D15">
        <v>1.2999999999999999E-3</v>
      </c>
      <c r="E15">
        <v>2</v>
      </c>
    </row>
    <row r="16" spans="2:5" x14ac:dyDescent="0.3">
      <c r="B16">
        <v>0</v>
      </c>
      <c r="C16">
        <v>2.8309999999999998E-2</v>
      </c>
      <c r="D16">
        <v>1.4E-3</v>
      </c>
      <c r="E16">
        <v>1</v>
      </c>
    </row>
    <row r="17" spans="2:5" x14ac:dyDescent="0.3">
      <c r="B17">
        <v>0</v>
      </c>
      <c r="C17">
        <v>2.928E-2</v>
      </c>
      <c r="D17">
        <v>1.4E-3</v>
      </c>
      <c r="E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31"/>
  <sheetViews>
    <sheetView workbookViewId="0">
      <selection activeCell="G2" sqref="G2"/>
    </sheetView>
  </sheetViews>
  <sheetFormatPr defaultRowHeight="14.4" x14ac:dyDescent="0.3"/>
  <cols>
    <col min="5" max="5" width="15.5546875" customWidth="1"/>
    <col min="6" max="6" width="14.109375" customWidth="1"/>
  </cols>
  <sheetData>
    <row r="1" spans="2:10" x14ac:dyDescent="0.3">
      <c r="B1" t="s">
        <v>9</v>
      </c>
      <c r="G1" t="s">
        <v>8</v>
      </c>
      <c r="J1" t="s">
        <v>10</v>
      </c>
    </row>
    <row r="2" spans="2:10" x14ac:dyDescent="0.3">
      <c r="B2" t="s">
        <v>0</v>
      </c>
      <c r="C2" t="s">
        <v>1</v>
      </c>
      <c r="D2" t="s">
        <v>2</v>
      </c>
      <c r="E2" t="s">
        <v>6</v>
      </c>
      <c r="F2" t="s">
        <v>7</v>
      </c>
      <c r="G2">
        <v>-3.8374985351412844E-2</v>
      </c>
    </row>
    <row r="3" spans="2:10" x14ac:dyDescent="0.3">
      <c r="B3">
        <v>2E-3</v>
      </c>
      <c r="C3">
        <v>-81.3</v>
      </c>
      <c r="D3">
        <v>1.4E-3</v>
      </c>
      <c r="E3">
        <f>(B3*$G$2)-0.00003</f>
        <v>-1.0674997070282569E-4</v>
      </c>
      <c r="F3">
        <f>D3-E3</f>
        <v>1.5067499707028258E-3</v>
      </c>
    </row>
    <row r="4" spans="2:10" x14ac:dyDescent="0.3">
      <c r="B4">
        <v>3.98E-3</v>
      </c>
      <c r="C4">
        <v>-81.400000000000006</v>
      </c>
      <c r="D4">
        <v>2.8E-3</v>
      </c>
      <c r="E4">
        <f t="shared" ref="E4:E30" si="0">(B4*$G$2)-0.00003</f>
        <v>-1.8273244169862311E-4</v>
      </c>
      <c r="F4">
        <f t="shared" ref="F4:F30" si="1">D4-E4</f>
        <v>2.9827324416986231E-3</v>
      </c>
    </row>
    <row r="5" spans="2:10" x14ac:dyDescent="0.3">
      <c r="B5">
        <v>6.0899999999999999E-3</v>
      </c>
      <c r="C5">
        <v>-81.400000000000006</v>
      </c>
      <c r="D5">
        <v>4.3E-3</v>
      </c>
      <c r="E5">
        <f t="shared" si="0"/>
        <v>-2.6370366079010423E-4</v>
      </c>
      <c r="F5">
        <f t="shared" si="1"/>
        <v>4.5637036607901046E-3</v>
      </c>
    </row>
    <row r="6" spans="2:10" x14ac:dyDescent="0.3">
      <c r="B6">
        <v>6.2399999999999999E-3</v>
      </c>
      <c r="C6">
        <v>-81.099999999999994</v>
      </c>
      <c r="D6">
        <v>4.4000000000000003E-3</v>
      </c>
      <c r="E6">
        <f t="shared" si="0"/>
        <v>-2.6945990859281616E-4</v>
      </c>
      <c r="F6">
        <f t="shared" si="1"/>
        <v>4.6694599085928164E-3</v>
      </c>
    </row>
    <row r="7" spans="2:10" x14ac:dyDescent="0.3">
      <c r="B7">
        <v>7.2300000000000003E-3</v>
      </c>
      <c r="C7">
        <v>-80.900000000000006</v>
      </c>
      <c r="D7">
        <v>5.1000000000000004E-3</v>
      </c>
      <c r="E7">
        <f t="shared" si="0"/>
        <v>-3.0745114409071487E-4</v>
      </c>
      <c r="F7">
        <f t="shared" si="1"/>
        <v>5.4074511440907157E-3</v>
      </c>
    </row>
    <row r="8" spans="2:10" x14ac:dyDescent="0.3">
      <c r="B8">
        <v>8.0099999999999998E-3</v>
      </c>
      <c r="C8">
        <v>-81</v>
      </c>
      <c r="D8">
        <v>5.7000000000000002E-3</v>
      </c>
      <c r="E8">
        <f t="shared" si="0"/>
        <v>-3.3738363266481688E-4</v>
      </c>
      <c r="F8">
        <f t="shared" si="1"/>
        <v>6.0373836326648167E-3</v>
      </c>
    </row>
    <row r="9" spans="2:10" x14ac:dyDescent="0.3">
      <c r="B9">
        <v>9.0900000000000009E-3</v>
      </c>
      <c r="C9">
        <v>-81.2</v>
      </c>
      <c r="D9">
        <v>6.4000000000000003E-3</v>
      </c>
      <c r="E9">
        <f t="shared" si="0"/>
        <v>-3.788286168443428E-4</v>
      </c>
      <c r="F9">
        <f t="shared" si="1"/>
        <v>6.7788286168443427E-3</v>
      </c>
    </row>
    <row r="10" spans="2:10" x14ac:dyDescent="0.3">
      <c r="B10">
        <v>9.9600000000000001E-3</v>
      </c>
      <c r="C10">
        <v>-81.099999999999994</v>
      </c>
      <c r="D10">
        <v>7.0000000000000001E-3</v>
      </c>
      <c r="E10">
        <f t="shared" si="0"/>
        <v>-4.1221485410007197E-4</v>
      </c>
      <c r="F10">
        <f t="shared" si="1"/>
        <v>7.4122148541000722E-3</v>
      </c>
    </row>
    <row r="11" spans="2:10" x14ac:dyDescent="0.3">
      <c r="B11">
        <v>1.11E-2</v>
      </c>
      <c r="C11">
        <v>-81.2</v>
      </c>
      <c r="D11">
        <v>7.9000000000000008E-3</v>
      </c>
      <c r="E11">
        <f t="shared" si="0"/>
        <v>-4.5596233740068261E-4</v>
      </c>
      <c r="F11">
        <f t="shared" si="1"/>
        <v>8.3559623374006835E-3</v>
      </c>
    </row>
    <row r="12" spans="2:10" x14ac:dyDescent="0.3">
      <c r="B12">
        <v>1.208E-2</v>
      </c>
      <c r="C12">
        <v>-81.3</v>
      </c>
      <c r="D12">
        <v>8.5000000000000006E-3</v>
      </c>
      <c r="E12">
        <f t="shared" si="0"/>
        <v>-4.9356982304506712E-4</v>
      </c>
      <c r="F12">
        <f t="shared" si="1"/>
        <v>8.9935698230450677E-3</v>
      </c>
    </row>
    <row r="13" spans="2:10" x14ac:dyDescent="0.3">
      <c r="B13">
        <v>1.302E-2</v>
      </c>
      <c r="C13">
        <v>-81.2</v>
      </c>
      <c r="D13">
        <v>9.1999999999999998E-3</v>
      </c>
      <c r="E13">
        <f t="shared" si="0"/>
        <v>-5.2964230927539521E-4</v>
      </c>
      <c r="F13">
        <f t="shared" si="1"/>
        <v>9.7296423092753954E-3</v>
      </c>
    </row>
    <row r="14" spans="2:10" x14ac:dyDescent="0.3">
      <c r="B14">
        <v>1.4279999999999999E-2</v>
      </c>
      <c r="C14">
        <v>-81.3</v>
      </c>
      <c r="D14">
        <v>1.01E-2</v>
      </c>
      <c r="E14">
        <f t="shared" si="0"/>
        <v>-5.7799479081817534E-4</v>
      </c>
      <c r="F14">
        <f t="shared" si="1"/>
        <v>1.0677994790818175E-2</v>
      </c>
    </row>
    <row r="15" spans="2:10" x14ac:dyDescent="0.3">
      <c r="B15">
        <v>1.523E-2</v>
      </c>
      <c r="C15">
        <v>-81.3</v>
      </c>
      <c r="D15">
        <v>1.0800000000000001E-2</v>
      </c>
      <c r="E15">
        <f t="shared" si="0"/>
        <v>-6.1445102690201763E-4</v>
      </c>
      <c r="F15">
        <f t="shared" si="1"/>
        <v>1.1414451026902018E-2</v>
      </c>
    </row>
    <row r="16" spans="2:10" x14ac:dyDescent="0.3">
      <c r="B16">
        <v>1.575E-2</v>
      </c>
      <c r="C16">
        <v>-81.3</v>
      </c>
      <c r="D16">
        <v>1.12E-2</v>
      </c>
      <c r="E16">
        <f t="shared" si="0"/>
        <v>-6.344060192847523E-4</v>
      </c>
      <c r="F16">
        <f t="shared" si="1"/>
        <v>1.1834406019284753E-2</v>
      </c>
    </row>
    <row r="17" spans="2:6" x14ac:dyDescent="0.3">
      <c r="B17">
        <v>1.5990000000000001E-2</v>
      </c>
      <c r="C17">
        <v>-81.3</v>
      </c>
      <c r="D17">
        <v>1.1299999999999999E-2</v>
      </c>
      <c r="E17">
        <f t="shared" si="0"/>
        <v>-6.4361601576909139E-4</v>
      </c>
      <c r="F17">
        <f t="shared" si="1"/>
        <v>1.1943616015769092E-2</v>
      </c>
    </row>
    <row r="18" spans="2:6" x14ac:dyDescent="0.3">
      <c r="B18">
        <v>1.7180000000000001E-2</v>
      </c>
      <c r="C18">
        <v>-81.3</v>
      </c>
      <c r="D18">
        <v>1.2200000000000001E-2</v>
      </c>
      <c r="E18">
        <f t="shared" si="0"/>
        <v>-6.8928224833727267E-4</v>
      </c>
      <c r="F18">
        <f t="shared" si="1"/>
        <v>1.2889282248337273E-2</v>
      </c>
    </row>
    <row r="19" spans="2:6" x14ac:dyDescent="0.3">
      <c r="B19">
        <v>1.7989999999999999E-2</v>
      </c>
      <c r="C19">
        <v>-81.400000000000006</v>
      </c>
      <c r="D19">
        <v>1.2800000000000001E-2</v>
      </c>
      <c r="E19">
        <f t="shared" si="0"/>
        <v>-7.20365986471917E-4</v>
      </c>
      <c r="F19">
        <f t="shared" si="1"/>
        <v>1.3520365986471918E-2</v>
      </c>
    </row>
    <row r="20" spans="2:6" x14ac:dyDescent="0.3">
      <c r="B20">
        <v>1.9050000000000001E-2</v>
      </c>
      <c r="C20">
        <v>-81.400000000000006</v>
      </c>
      <c r="D20">
        <v>1.35E-2</v>
      </c>
      <c r="E20">
        <f t="shared" si="0"/>
        <v>-7.6104347094441463E-4</v>
      </c>
      <c r="F20">
        <f t="shared" si="1"/>
        <v>1.4261043470944415E-2</v>
      </c>
    </row>
    <row r="21" spans="2:6" x14ac:dyDescent="0.3">
      <c r="B21">
        <v>2.01E-2</v>
      </c>
      <c r="C21">
        <v>-81.400000000000006</v>
      </c>
      <c r="D21">
        <v>1.43E-2</v>
      </c>
      <c r="E21">
        <f t="shared" si="0"/>
        <v>-8.0133720556339807E-4</v>
      </c>
      <c r="F21">
        <f t="shared" si="1"/>
        <v>1.5101337205563399E-2</v>
      </c>
    </row>
    <row r="22" spans="2:6" x14ac:dyDescent="0.3">
      <c r="B22">
        <v>2.0719999999999999E-2</v>
      </c>
      <c r="C22">
        <v>-81.400000000000006</v>
      </c>
      <c r="D22">
        <v>1.47E-2</v>
      </c>
      <c r="E22">
        <f t="shared" si="0"/>
        <v>-8.251296964812741E-4</v>
      </c>
      <c r="F22">
        <f t="shared" si="1"/>
        <v>1.5525129696481274E-2</v>
      </c>
    </row>
    <row r="23" spans="2:6" x14ac:dyDescent="0.3">
      <c r="B23">
        <v>2.1229999999999999E-2</v>
      </c>
      <c r="C23">
        <v>-81.400000000000006</v>
      </c>
      <c r="D23">
        <v>1.4999999999999999E-2</v>
      </c>
      <c r="E23">
        <f t="shared" si="0"/>
        <v>-8.4470093901049456E-4</v>
      </c>
      <c r="F23">
        <f t="shared" si="1"/>
        <v>1.5844700939010494E-2</v>
      </c>
    </row>
    <row r="24" spans="2:6" x14ac:dyDescent="0.3">
      <c r="B24">
        <v>2.2190000000000001E-2</v>
      </c>
      <c r="C24">
        <v>-81.400000000000006</v>
      </c>
      <c r="D24">
        <v>1.5800000000000002E-2</v>
      </c>
      <c r="E24">
        <f t="shared" si="0"/>
        <v>-8.8154092494785105E-4</v>
      </c>
      <c r="F24">
        <f t="shared" si="1"/>
        <v>1.6681540924947853E-2</v>
      </c>
    </row>
    <row r="25" spans="2:6" x14ac:dyDescent="0.3">
      <c r="B25">
        <v>2.3359999999999999E-2</v>
      </c>
      <c r="C25">
        <v>-81.400000000000006</v>
      </c>
      <c r="D25">
        <v>1.66E-2</v>
      </c>
      <c r="E25">
        <f t="shared" si="0"/>
        <v>-9.2643965780900392E-4</v>
      </c>
      <c r="F25">
        <f t="shared" si="1"/>
        <v>1.7526439657809003E-2</v>
      </c>
    </row>
    <row r="26" spans="2:6" x14ac:dyDescent="0.3">
      <c r="B26">
        <v>2.4080000000000001E-2</v>
      </c>
      <c r="C26">
        <v>-81.400000000000006</v>
      </c>
      <c r="D26">
        <v>1.7100000000000001E-2</v>
      </c>
      <c r="E26">
        <f t="shared" si="0"/>
        <v>-9.5406964726202131E-4</v>
      </c>
      <c r="F26">
        <f t="shared" si="1"/>
        <v>1.8054069647262021E-2</v>
      </c>
    </row>
    <row r="27" spans="2:6" x14ac:dyDescent="0.3">
      <c r="B27">
        <v>2.5069999999999999E-2</v>
      </c>
      <c r="C27">
        <v>-81.5</v>
      </c>
      <c r="D27">
        <v>1.78E-2</v>
      </c>
      <c r="E27">
        <f t="shared" si="0"/>
        <v>-9.9206088275991997E-4</v>
      </c>
      <c r="F27">
        <f t="shared" si="1"/>
        <v>1.879206088275992E-2</v>
      </c>
    </row>
    <row r="28" spans="2:6" x14ac:dyDescent="0.3">
      <c r="B28">
        <v>2.6089999999999999E-2</v>
      </c>
      <c r="C28">
        <v>-81.400000000000006</v>
      </c>
      <c r="D28">
        <v>1.8499999999999999E-2</v>
      </c>
      <c r="E28">
        <f t="shared" si="0"/>
        <v>-1.0312033678183611E-3</v>
      </c>
      <c r="F28">
        <f t="shared" si="1"/>
        <v>1.953120336781836E-2</v>
      </c>
    </row>
    <row r="29" spans="2:6" x14ac:dyDescent="0.3">
      <c r="B29">
        <v>2.7050000000000001E-2</v>
      </c>
      <c r="C29">
        <v>-81.400000000000006</v>
      </c>
      <c r="D29">
        <v>1.9199999999999998E-2</v>
      </c>
      <c r="E29">
        <f t="shared" si="0"/>
        <v>-1.0680433537557175E-3</v>
      </c>
      <c r="F29">
        <f t="shared" si="1"/>
        <v>2.0268043353755715E-2</v>
      </c>
    </row>
    <row r="30" spans="2:6" x14ac:dyDescent="0.3">
      <c r="B30">
        <v>2.7179999999999999E-2</v>
      </c>
      <c r="C30">
        <v>-81.400000000000006</v>
      </c>
      <c r="D30">
        <v>1.9300000000000001E-2</v>
      </c>
      <c r="E30">
        <f t="shared" si="0"/>
        <v>-1.073032101851401E-3</v>
      </c>
      <c r="F30">
        <f t="shared" si="1"/>
        <v>2.0373032101851402E-2</v>
      </c>
    </row>
    <row r="31" spans="2:6" x14ac:dyDescent="0.3">
      <c r="E31">
        <f t="shared" ref="E31" si="2">B31*$G$2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X52"/>
  <sheetViews>
    <sheetView tabSelected="1" topLeftCell="H1" zoomScale="55" zoomScaleNormal="55" workbookViewId="0">
      <selection activeCell="U5" sqref="U5"/>
    </sheetView>
  </sheetViews>
  <sheetFormatPr defaultRowHeight="14.4" x14ac:dyDescent="0.3"/>
  <cols>
    <col min="2" max="2" width="16.5546875" customWidth="1"/>
    <col min="6" max="6" width="14.5546875" customWidth="1"/>
    <col min="8" max="8" width="16.21875" customWidth="1"/>
    <col min="12" max="12" width="12.21875" customWidth="1"/>
    <col min="14" max="14" width="13.33203125" customWidth="1"/>
    <col min="18" max="18" width="11.109375" customWidth="1"/>
    <col min="21" max="21" width="26.44140625" customWidth="1"/>
    <col min="22" max="22" width="17" customWidth="1"/>
    <col min="24" max="24" width="15.6640625" customWidth="1"/>
  </cols>
  <sheetData>
    <row r="2" spans="2:24" x14ac:dyDescent="0.3">
      <c r="B2" s="4" t="s">
        <v>12</v>
      </c>
      <c r="H2" s="4" t="s">
        <v>13</v>
      </c>
      <c r="N2" s="4" t="s">
        <v>14</v>
      </c>
      <c r="T2" t="s">
        <v>28</v>
      </c>
      <c r="U2" t="s">
        <v>29</v>
      </c>
      <c r="V2" t="s">
        <v>30</v>
      </c>
      <c r="X2" t="s">
        <v>32</v>
      </c>
    </row>
    <row r="3" spans="2:24" x14ac:dyDescent="0.3">
      <c r="B3" t="s">
        <v>0</v>
      </c>
      <c r="C3" t="s">
        <v>2</v>
      </c>
      <c r="D3" t="s">
        <v>23</v>
      </c>
      <c r="E3" t="s">
        <v>1</v>
      </c>
      <c r="F3" t="s">
        <v>26</v>
      </c>
      <c r="H3" t="s">
        <v>0</v>
      </c>
      <c r="I3" t="s">
        <v>2</v>
      </c>
      <c r="J3" t="s">
        <v>23</v>
      </c>
      <c r="K3" t="s">
        <v>1</v>
      </c>
      <c r="L3" t="s">
        <v>26</v>
      </c>
      <c r="N3" t="s">
        <v>0</v>
      </c>
      <c r="O3" t="s">
        <v>2</v>
      </c>
      <c r="P3" t="s">
        <v>23</v>
      </c>
      <c r="Q3" t="s">
        <v>1</v>
      </c>
      <c r="R3" t="s">
        <v>27</v>
      </c>
      <c r="T3">
        <v>85</v>
      </c>
      <c r="U3">
        <f>(923.08*0.02)/54.7</f>
        <v>0.33750639853747716</v>
      </c>
      <c r="V3">
        <f>U3*10^4</f>
        <v>3375.0639853747716</v>
      </c>
    </row>
    <row r="4" spans="2:24" x14ac:dyDescent="0.3">
      <c r="B4">
        <v>2E-3</v>
      </c>
      <c r="C4">
        <v>1.6000000000000001E-3</v>
      </c>
      <c r="D4" s="2">
        <f>C4-(0.0519*(C4)-0.0001)</f>
        <v>1.6169600000000002E-3</v>
      </c>
      <c r="E4">
        <v>86</v>
      </c>
      <c r="F4">
        <f>D4/(0.01*E4*0.001)</f>
        <v>1.8801860465116282</v>
      </c>
      <c r="H4">
        <v>2E-3</v>
      </c>
      <c r="I4">
        <v>1.1000000000000001E-3</v>
      </c>
      <c r="J4" s="3">
        <f>I4-(0.0519*(I4)-0.0001)</f>
        <v>1.14291E-3</v>
      </c>
      <c r="K4">
        <v>60</v>
      </c>
      <c r="L4">
        <f>J4/(0.01*K4*0.001)</f>
        <v>1.9048500000000002</v>
      </c>
      <c r="P4" s="3"/>
      <c r="T4">
        <v>60</v>
      </c>
      <c r="U4">
        <f>(949.87*0.02)/54.7</f>
        <v>0.3473016453382084</v>
      </c>
      <c r="V4">
        <f t="shared" ref="V4:V5" si="0">U4*10^4</f>
        <v>3473.0164533820839</v>
      </c>
    </row>
    <row r="5" spans="2:24" x14ac:dyDescent="0.3">
      <c r="B5">
        <v>3.2299999999999998E-3</v>
      </c>
      <c r="C5">
        <v>2.5999999999999999E-3</v>
      </c>
      <c r="D5" s="2">
        <f t="shared" ref="D5:D24" si="1">C5-(0.0519*(C5)-0.0001)</f>
        <v>2.5650600000000001E-3</v>
      </c>
      <c r="E5">
        <v>85</v>
      </c>
      <c r="F5">
        <f t="shared" ref="F5:F24" si="2">D5/(0.01*E5*0.001)</f>
        <v>3.0177176470588236</v>
      </c>
      <c r="H5">
        <v>2.6900000000000001E-3</v>
      </c>
      <c r="I5">
        <v>1.5E-3</v>
      </c>
      <c r="J5" s="3">
        <f t="shared" ref="J5:J38" si="3">I5-(0.0519*(I5)-0.0001)</f>
        <v>1.5221500000000001E-3</v>
      </c>
      <c r="K5">
        <v>60</v>
      </c>
      <c r="L5">
        <f t="shared" ref="L5:L38" si="4">J5/(0.01*K5*0.001)</f>
        <v>2.5369166666666669</v>
      </c>
      <c r="N5">
        <v>2.0100000000000001E-3</v>
      </c>
      <c r="O5">
        <v>6.9999999999999999E-4</v>
      </c>
      <c r="P5" s="3">
        <f t="shared" ref="P5:P34" si="5">O5-(0.0519*(O5)-0.0001)</f>
        <v>7.6367000000000004E-4</v>
      </c>
      <c r="Q5">
        <v>40</v>
      </c>
      <c r="R5">
        <f>P5/(0.01*Q5*0.001)</f>
        <v>1.9091750000000001</v>
      </c>
      <c r="T5">
        <v>40</v>
      </c>
      <c r="U5">
        <f>(987.53*0.02)/54.7</f>
        <v>0.36107129798903104</v>
      </c>
      <c r="V5">
        <f t="shared" si="0"/>
        <v>3610.7129798903102</v>
      </c>
    </row>
    <row r="6" spans="2:24" x14ac:dyDescent="0.3">
      <c r="B6">
        <v>4.2900000000000004E-3</v>
      </c>
      <c r="C6">
        <v>3.5000000000000001E-3</v>
      </c>
      <c r="D6" s="2">
        <f t="shared" si="1"/>
        <v>3.4183500000000001E-3</v>
      </c>
      <c r="E6">
        <v>85</v>
      </c>
      <c r="F6">
        <f t="shared" si="2"/>
        <v>4.0215882352941179</v>
      </c>
      <c r="H6">
        <v>3.2100000000000002E-3</v>
      </c>
      <c r="I6">
        <v>1.8E-3</v>
      </c>
      <c r="J6" s="3">
        <f t="shared" si="3"/>
        <v>1.8065799999999999E-3</v>
      </c>
      <c r="K6">
        <v>60</v>
      </c>
      <c r="L6">
        <f t="shared" si="4"/>
        <v>3.0109666666666666</v>
      </c>
      <c r="N6">
        <v>2.0100000000000001E-3</v>
      </c>
      <c r="O6">
        <v>6.9999999999999999E-4</v>
      </c>
      <c r="P6" s="3">
        <f t="shared" si="5"/>
        <v>7.6367000000000004E-4</v>
      </c>
      <c r="Q6">
        <v>41</v>
      </c>
      <c r="R6">
        <f t="shared" ref="R6:R34" si="6">P6/(0.01*Q6*0.001)</f>
        <v>1.862609756097561</v>
      </c>
    </row>
    <row r="7" spans="2:24" x14ac:dyDescent="0.3">
      <c r="B7">
        <v>5.9699999999999996E-3</v>
      </c>
      <c r="C7">
        <v>4.8999999999999998E-3</v>
      </c>
      <c r="D7" s="2">
        <f t="shared" si="1"/>
        <v>4.7456899999999995E-3</v>
      </c>
      <c r="E7">
        <v>85</v>
      </c>
      <c r="F7">
        <f t="shared" si="2"/>
        <v>5.5831647058823526</v>
      </c>
      <c r="H7">
        <v>5.0899999999999999E-3</v>
      </c>
      <c r="I7">
        <v>3.0000000000000001E-3</v>
      </c>
      <c r="J7" s="3">
        <f t="shared" si="3"/>
        <v>2.9443E-3</v>
      </c>
      <c r="K7">
        <v>60</v>
      </c>
      <c r="L7">
        <f t="shared" si="4"/>
        <v>4.9071666666666669</v>
      </c>
      <c r="N7">
        <v>3.5999999999999999E-3</v>
      </c>
      <c r="O7">
        <v>1.4E-3</v>
      </c>
      <c r="P7" s="3">
        <f t="shared" si="5"/>
        <v>1.42734E-3</v>
      </c>
      <c r="Q7">
        <v>40</v>
      </c>
      <c r="R7">
        <f t="shared" si="6"/>
        <v>3.5683499999999997</v>
      </c>
      <c r="U7" s="5" t="s">
        <v>30</v>
      </c>
      <c r="V7" s="5">
        <f>AVERAGE(V3:V5)</f>
        <v>3486.2644728823884</v>
      </c>
    </row>
    <row r="8" spans="2:24" x14ac:dyDescent="0.3">
      <c r="B8">
        <v>7.5500000000000003E-3</v>
      </c>
      <c r="C8">
        <v>6.1999999999999998E-3</v>
      </c>
      <c r="D8" s="2">
        <f t="shared" si="1"/>
        <v>5.9782199999999994E-3</v>
      </c>
      <c r="E8">
        <v>85</v>
      </c>
      <c r="F8">
        <f t="shared" si="2"/>
        <v>7.0331999999999999</v>
      </c>
      <c r="H8">
        <v>6.3899999999999998E-3</v>
      </c>
      <c r="I8">
        <v>3.7000000000000002E-3</v>
      </c>
      <c r="J8" s="3">
        <f t="shared" si="3"/>
        <v>3.6079700000000003E-3</v>
      </c>
      <c r="K8">
        <v>60</v>
      </c>
      <c r="L8">
        <f>J8/(0.01*K8*0.001)</f>
        <v>6.0132833333333346</v>
      </c>
      <c r="N8">
        <v>5.3E-3</v>
      </c>
      <c r="O8">
        <v>2.0999999999999999E-3</v>
      </c>
      <c r="P8" s="3">
        <f t="shared" si="5"/>
        <v>2.0910099999999999E-3</v>
      </c>
      <c r="Q8">
        <v>40</v>
      </c>
      <c r="R8">
        <f t="shared" si="6"/>
        <v>5.227525</v>
      </c>
      <c r="U8" s="5" t="s">
        <v>31</v>
      </c>
      <c r="V8" s="5">
        <f>_xlfn.STDEV.P(V3:V5)</f>
        <v>96.658314591680536</v>
      </c>
    </row>
    <row r="9" spans="2:24" x14ac:dyDescent="0.3">
      <c r="B9">
        <v>9.7400000000000004E-3</v>
      </c>
      <c r="C9">
        <v>8.0000000000000002E-3</v>
      </c>
      <c r="D9" s="2">
        <f t="shared" si="1"/>
        <v>7.6848000000000003E-3</v>
      </c>
      <c r="E9">
        <v>85</v>
      </c>
      <c r="F9">
        <f t="shared" si="2"/>
        <v>9.0409411764705894</v>
      </c>
      <c r="H9">
        <v>7.5300000000000002E-3</v>
      </c>
      <c r="I9">
        <v>4.4000000000000003E-3</v>
      </c>
      <c r="J9" s="3">
        <f t="shared" si="3"/>
        <v>4.2716400000000002E-3</v>
      </c>
      <c r="K9">
        <v>61</v>
      </c>
      <c r="L9">
        <f t="shared" si="4"/>
        <v>7.0026885245901642</v>
      </c>
      <c r="N9">
        <v>7.1700000000000002E-3</v>
      </c>
      <c r="O9">
        <v>2.8999999999999998E-3</v>
      </c>
      <c r="P9" s="3">
        <f t="shared" si="5"/>
        <v>2.8494899999999997E-3</v>
      </c>
      <c r="Q9">
        <v>40</v>
      </c>
      <c r="R9">
        <f t="shared" si="6"/>
        <v>7.1237249999999985</v>
      </c>
    </row>
    <row r="10" spans="2:24" x14ac:dyDescent="0.3">
      <c r="B10">
        <v>1.155E-2</v>
      </c>
      <c r="C10">
        <v>9.4999999999999998E-3</v>
      </c>
      <c r="D10" s="2">
        <f t="shared" si="1"/>
        <v>9.1069499999999991E-3</v>
      </c>
      <c r="E10">
        <v>85</v>
      </c>
      <c r="F10">
        <f t="shared" si="2"/>
        <v>10.714058823529411</v>
      </c>
      <c r="H10">
        <v>8.6400000000000001E-3</v>
      </c>
      <c r="I10">
        <v>5.1000000000000004E-3</v>
      </c>
      <c r="J10" s="3">
        <f t="shared" si="3"/>
        <v>4.93531E-3</v>
      </c>
      <c r="K10">
        <v>59</v>
      </c>
      <c r="L10">
        <f t="shared" si="4"/>
        <v>8.3649322033898308</v>
      </c>
      <c r="N10">
        <v>8.2400000000000008E-3</v>
      </c>
      <c r="O10">
        <v>3.3E-3</v>
      </c>
      <c r="P10" s="3">
        <f t="shared" si="5"/>
        <v>3.22873E-3</v>
      </c>
      <c r="Q10">
        <v>40</v>
      </c>
      <c r="R10">
        <f t="shared" si="6"/>
        <v>8.0718249999999987</v>
      </c>
    </row>
    <row r="11" spans="2:24" x14ac:dyDescent="0.3">
      <c r="B11">
        <v>1.2749999999999999E-2</v>
      </c>
      <c r="C11">
        <v>1.0500000000000001E-2</v>
      </c>
      <c r="D11" s="2">
        <f t="shared" si="1"/>
        <v>1.0055050000000001E-2</v>
      </c>
      <c r="E11">
        <v>85</v>
      </c>
      <c r="F11">
        <f t="shared" si="2"/>
        <v>11.829470588235296</v>
      </c>
      <c r="H11">
        <v>9.3200000000000002E-3</v>
      </c>
      <c r="I11">
        <v>5.4999999999999997E-3</v>
      </c>
      <c r="J11" s="3">
        <f t="shared" si="3"/>
        <v>5.3145499999999995E-3</v>
      </c>
      <c r="K11">
        <v>60</v>
      </c>
      <c r="L11">
        <f t="shared" si="4"/>
        <v>8.8575833333333325</v>
      </c>
      <c r="N11">
        <v>9.5899999999999996E-3</v>
      </c>
      <c r="O11">
        <v>3.8999999999999998E-3</v>
      </c>
      <c r="P11" s="3">
        <f t="shared" si="5"/>
        <v>3.79759E-3</v>
      </c>
      <c r="Q11">
        <v>40</v>
      </c>
      <c r="R11">
        <f t="shared" si="6"/>
        <v>9.4939749999999989</v>
      </c>
    </row>
    <row r="12" spans="2:24" x14ac:dyDescent="0.3">
      <c r="B12">
        <v>1.3939999999999999E-2</v>
      </c>
      <c r="C12">
        <v>1.14E-2</v>
      </c>
      <c r="D12" s="2">
        <f t="shared" si="1"/>
        <v>1.0908340000000001E-2</v>
      </c>
      <c r="E12">
        <v>85</v>
      </c>
      <c r="F12">
        <f t="shared" si="2"/>
        <v>12.83334117647059</v>
      </c>
      <c r="H12">
        <v>1.056E-2</v>
      </c>
      <c r="I12">
        <v>6.1999999999999998E-3</v>
      </c>
      <c r="J12" s="3">
        <f t="shared" si="3"/>
        <v>5.9782199999999994E-3</v>
      </c>
      <c r="K12">
        <v>60</v>
      </c>
      <c r="L12">
        <f t="shared" si="4"/>
        <v>9.9636999999999993</v>
      </c>
      <c r="N12">
        <v>1.074E-2</v>
      </c>
      <c r="O12">
        <v>4.4000000000000003E-3</v>
      </c>
      <c r="P12" s="3">
        <f t="shared" si="5"/>
        <v>4.2716400000000002E-3</v>
      </c>
      <c r="Q12">
        <v>40</v>
      </c>
      <c r="R12">
        <f t="shared" si="6"/>
        <v>10.6791</v>
      </c>
    </row>
    <row r="13" spans="2:24" x14ac:dyDescent="0.3">
      <c r="B13">
        <v>1.532E-2</v>
      </c>
      <c r="C13">
        <v>1.26E-2</v>
      </c>
      <c r="D13" s="2">
        <f t="shared" si="1"/>
        <v>1.2046060000000001E-2</v>
      </c>
      <c r="E13">
        <v>85</v>
      </c>
      <c r="F13">
        <f t="shared" si="2"/>
        <v>14.171835294117649</v>
      </c>
      <c r="H13">
        <v>1.154E-2</v>
      </c>
      <c r="I13">
        <v>6.7999999999999996E-3</v>
      </c>
      <c r="J13" s="3">
        <f t="shared" si="3"/>
        <v>6.5470799999999994E-3</v>
      </c>
      <c r="K13">
        <v>60</v>
      </c>
      <c r="L13">
        <f t="shared" si="4"/>
        <v>10.911799999999999</v>
      </c>
      <c r="N13">
        <v>1.1809999999999999E-2</v>
      </c>
      <c r="O13">
        <v>4.7999999999999996E-3</v>
      </c>
      <c r="P13" s="3">
        <f t="shared" si="5"/>
        <v>4.6508799999999996E-3</v>
      </c>
      <c r="Q13">
        <v>40</v>
      </c>
      <c r="R13">
        <f t="shared" si="6"/>
        <v>11.627199999999998</v>
      </c>
    </row>
    <row r="14" spans="2:24" x14ac:dyDescent="0.3">
      <c r="B14">
        <v>1.6549999999999999E-2</v>
      </c>
      <c r="C14">
        <v>1.3599999999999999E-2</v>
      </c>
      <c r="D14" s="2">
        <f t="shared" si="1"/>
        <v>1.2994159999999999E-2</v>
      </c>
      <c r="E14">
        <v>86</v>
      </c>
      <c r="F14">
        <f t="shared" si="2"/>
        <v>15.109488372093024</v>
      </c>
      <c r="H14">
        <v>1.2019999999999999E-2</v>
      </c>
      <c r="I14">
        <v>7.1000000000000004E-3</v>
      </c>
      <c r="J14" s="3">
        <f t="shared" si="3"/>
        <v>6.8315100000000007E-3</v>
      </c>
      <c r="K14">
        <v>60</v>
      </c>
      <c r="L14">
        <f t="shared" si="4"/>
        <v>11.385850000000001</v>
      </c>
      <c r="N14">
        <v>1.2829999999999999E-2</v>
      </c>
      <c r="O14">
        <v>5.1999999999999998E-3</v>
      </c>
      <c r="P14" s="3">
        <f t="shared" si="5"/>
        <v>5.0301199999999999E-3</v>
      </c>
      <c r="Q14">
        <v>40</v>
      </c>
      <c r="R14">
        <f t="shared" si="6"/>
        <v>12.575299999999999</v>
      </c>
    </row>
    <row r="15" spans="2:24" x14ac:dyDescent="0.3">
      <c r="B15">
        <v>1.7489999999999999E-2</v>
      </c>
      <c r="C15">
        <v>1.44E-2</v>
      </c>
      <c r="D15" s="2">
        <f t="shared" si="1"/>
        <v>1.375264E-2</v>
      </c>
      <c r="E15">
        <v>85</v>
      </c>
      <c r="F15">
        <f t="shared" si="2"/>
        <v>16.179576470588238</v>
      </c>
      <c r="H15">
        <v>1.277E-2</v>
      </c>
      <c r="I15">
        <v>7.6E-3</v>
      </c>
      <c r="J15" s="3">
        <f t="shared" si="3"/>
        <v>7.30556E-3</v>
      </c>
      <c r="K15">
        <v>60</v>
      </c>
      <c r="L15">
        <f t="shared" si="4"/>
        <v>12.175933333333335</v>
      </c>
      <c r="N15">
        <v>1.418E-2</v>
      </c>
      <c r="O15">
        <v>5.7999999999999996E-3</v>
      </c>
      <c r="P15" s="3">
        <f t="shared" si="5"/>
        <v>5.5989799999999999E-3</v>
      </c>
      <c r="Q15">
        <v>40</v>
      </c>
      <c r="R15">
        <f t="shared" si="6"/>
        <v>13.997449999999999</v>
      </c>
    </row>
    <row r="16" spans="2:24" x14ac:dyDescent="0.3">
      <c r="B16">
        <v>1.8450000000000001E-2</v>
      </c>
      <c r="C16">
        <v>1.52E-2</v>
      </c>
      <c r="D16" s="2">
        <f t="shared" si="1"/>
        <v>1.4511120000000001E-2</v>
      </c>
      <c r="E16">
        <v>85</v>
      </c>
      <c r="F16">
        <f t="shared" si="2"/>
        <v>17.071905882352944</v>
      </c>
      <c r="H16">
        <v>1.3100000000000001E-2</v>
      </c>
      <c r="I16">
        <v>7.7999999999999996E-3</v>
      </c>
      <c r="J16" s="3">
        <f t="shared" si="3"/>
        <v>7.4951799999999997E-3</v>
      </c>
      <c r="K16">
        <v>60</v>
      </c>
      <c r="L16">
        <f t="shared" si="4"/>
        <v>12.491966666666666</v>
      </c>
      <c r="N16">
        <v>1.554E-2</v>
      </c>
      <c r="O16">
        <v>6.4000000000000003E-3</v>
      </c>
      <c r="P16" s="3">
        <f t="shared" si="5"/>
        <v>6.16784E-3</v>
      </c>
      <c r="Q16">
        <v>40</v>
      </c>
      <c r="R16">
        <f t="shared" si="6"/>
        <v>15.419599999999999</v>
      </c>
    </row>
    <row r="17" spans="2:18" x14ac:dyDescent="0.3">
      <c r="B17">
        <v>1.9699999999999999E-2</v>
      </c>
      <c r="C17">
        <v>1.6199999999999999E-2</v>
      </c>
      <c r="D17" s="2">
        <f t="shared" si="1"/>
        <v>1.5459219999999999E-2</v>
      </c>
      <c r="E17">
        <v>85</v>
      </c>
      <c r="F17">
        <f t="shared" si="2"/>
        <v>18.187317647058823</v>
      </c>
      <c r="H17">
        <v>1.389E-2</v>
      </c>
      <c r="I17">
        <v>8.2000000000000007E-3</v>
      </c>
      <c r="J17" s="3">
        <f t="shared" si="3"/>
        <v>7.87442E-3</v>
      </c>
      <c r="K17">
        <v>60</v>
      </c>
      <c r="L17">
        <f t="shared" si="4"/>
        <v>13.124033333333335</v>
      </c>
      <c r="N17">
        <v>1.6590000000000001E-2</v>
      </c>
      <c r="O17">
        <v>6.7999999999999996E-3</v>
      </c>
      <c r="P17" s="3">
        <f t="shared" si="5"/>
        <v>6.5470799999999994E-3</v>
      </c>
      <c r="Q17">
        <v>40</v>
      </c>
      <c r="R17">
        <f t="shared" si="6"/>
        <v>16.367699999999999</v>
      </c>
    </row>
    <row r="18" spans="2:18" x14ac:dyDescent="0.3">
      <c r="B18">
        <v>2.1680000000000001E-2</v>
      </c>
      <c r="C18">
        <v>1.7899999999999999E-2</v>
      </c>
      <c r="D18" s="2">
        <f t="shared" si="1"/>
        <v>1.7070989999999998E-2</v>
      </c>
      <c r="E18">
        <v>85</v>
      </c>
      <c r="F18">
        <f t="shared" si="2"/>
        <v>20.083517647058823</v>
      </c>
      <c r="H18">
        <v>1.4449999999999999E-2</v>
      </c>
      <c r="I18">
        <v>8.6E-3</v>
      </c>
      <c r="J18" s="3">
        <f t="shared" si="3"/>
        <v>8.2536599999999995E-3</v>
      </c>
      <c r="K18">
        <v>60</v>
      </c>
      <c r="L18">
        <f t="shared" si="4"/>
        <v>13.7561</v>
      </c>
      <c r="N18">
        <v>1.805E-2</v>
      </c>
      <c r="O18">
        <v>7.4000000000000003E-3</v>
      </c>
      <c r="P18" s="3">
        <f t="shared" si="5"/>
        <v>7.1159400000000003E-3</v>
      </c>
      <c r="Q18">
        <v>40</v>
      </c>
      <c r="R18">
        <f t="shared" si="6"/>
        <v>17.789850000000001</v>
      </c>
    </row>
    <row r="19" spans="2:18" x14ac:dyDescent="0.3">
      <c r="B19">
        <v>2.3120000000000002E-2</v>
      </c>
      <c r="C19">
        <v>1.9099999999999999E-2</v>
      </c>
      <c r="D19" s="2">
        <f t="shared" si="1"/>
        <v>1.8208709999999999E-2</v>
      </c>
      <c r="E19">
        <v>85</v>
      </c>
      <c r="F19">
        <f t="shared" si="2"/>
        <v>21.422011764705882</v>
      </c>
      <c r="H19">
        <v>1.4630000000000001E-2</v>
      </c>
      <c r="I19">
        <v>8.6999999999999994E-3</v>
      </c>
      <c r="J19" s="3">
        <f t="shared" si="3"/>
        <v>8.3484700000000002E-3</v>
      </c>
      <c r="K19">
        <v>60</v>
      </c>
      <c r="L19">
        <f t="shared" si="4"/>
        <v>13.914116666666668</v>
      </c>
      <c r="N19">
        <v>1.9730000000000001E-2</v>
      </c>
      <c r="O19">
        <v>8.0999999999999996E-3</v>
      </c>
      <c r="P19" s="3">
        <f t="shared" si="5"/>
        <v>7.7796099999999993E-3</v>
      </c>
      <c r="Q19">
        <v>40</v>
      </c>
      <c r="R19">
        <f t="shared" si="6"/>
        <v>19.449024999999999</v>
      </c>
    </row>
    <row r="20" spans="2:18" x14ac:dyDescent="0.3">
      <c r="B20">
        <v>2.4840000000000001E-2</v>
      </c>
      <c r="C20">
        <v>2.0500000000000001E-2</v>
      </c>
      <c r="D20" s="2">
        <f t="shared" si="1"/>
        <v>1.9536049999999999E-2</v>
      </c>
      <c r="E20">
        <v>85</v>
      </c>
      <c r="F20">
        <f t="shared" si="2"/>
        <v>22.983588235294118</v>
      </c>
      <c r="H20">
        <v>1.5890000000000001E-2</v>
      </c>
      <c r="I20">
        <v>9.4000000000000004E-3</v>
      </c>
      <c r="J20" s="3">
        <f t="shared" si="3"/>
        <v>9.0121400000000001E-3</v>
      </c>
      <c r="K20">
        <v>59</v>
      </c>
      <c r="L20">
        <f t="shared" si="4"/>
        <v>15.274813559322034</v>
      </c>
      <c r="N20">
        <v>2.0910000000000002E-2</v>
      </c>
      <c r="O20">
        <v>8.6E-3</v>
      </c>
      <c r="P20" s="3">
        <f t="shared" si="5"/>
        <v>8.2536599999999995E-3</v>
      </c>
      <c r="Q20">
        <v>40</v>
      </c>
      <c r="R20">
        <f t="shared" si="6"/>
        <v>20.634149999999998</v>
      </c>
    </row>
    <row r="21" spans="2:18" x14ac:dyDescent="0.3">
      <c r="B21">
        <v>2.6579999999999999E-2</v>
      </c>
      <c r="C21">
        <v>2.1899999999999999E-2</v>
      </c>
      <c r="D21" s="2">
        <f t="shared" si="1"/>
        <v>2.0863389999999999E-2</v>
      </c>
      <c r="E21">
        <v>85</v>
      </c>
      <c r="F21">
        <f t="shared" si="2"/>
        <v>24.545164705882353</v>
      </c>
      <c r="H21">
        <v>1.703E-2</v>
      </c>
      <c r="I21">
        <v>1.01E-2</v>
      </c>
      <c r="J21" s="3">
        <f t="shared" si="3"/>
        <v>9.67581E-3</v>
      </c>
      <c r="K21">
        <v>60</v>
      </c>
      <c r="L21">
        <f t="shared" si="4"/>
        <v>16.126350000000002</v>
      </c>
      <c r="N21">
        <v>2.154E-2</v>
      </c>
      <c r="O21">
        <v>8.8999999999999999E-3</v>
      </c>
      <c r="P21" s="3">
        <f t="shared" si="5"/>
        <v>8.5380899999999999E-3</v>
      </c>
      <c r="Q21">
        <v>40</v>
      </c>
      <c r="R21">
        <f t="shared" si="6"/>
        <v>21.345224999999999</v>
      </c>
    </row>
    <row r="22" spans="2:18" x14ac:dyDescent="0.3">
      <c r="B22">
        <v>2.8559999999999999E-2</v>
      </c>
      <c r="C22">
        <v>2.3599999999999999E-2</v>
      </c>
      <c r="D22" s="2">
        <f t="shared" si="1"/>
        <v>2.2475160000000001E-2</v>
      </c>
      <c r="E22">
        <v>85</v>
      </c>
      <c r="F22">
        <f t="shared" si="2"/>
        <v>26.441364705882357</v>
      </c>
      <c r="H22">
        <v>1.772E-2</v>
      </c>
      <c r="I22">
        <v>1.0500000000000001E-2</v>
      </c>
      <c r="J22" s="3">
        <f t="shared" si="3"/>
        <v>1.0055050000000001E-2</v>
      </c>
      <c r="K22">
        <v>60</v>
      </c>
      <c r="L22">
        <f t="shared" si="4"/>
        <v>16.758416666666669</v>
      </c>
      <c r="N22">
        <v>2.214E-2</v>
      </c>
      <c r="O22">
        <v>9.1000000000000004E-3</v>
      </c>
      <c r="P22" s="3">
        <f t="shared" si="5"/>
        <v>8.7277099999999996E-3</v>
      </c>
      <c r="Q22">
        <v>40</v>
      </c>
      <c r="R22">
        <f t="shared" si="6"/>
        <v>21.819274999999998</v>
      </c>
    </row>
    <row r="23" spans="2:18" x14ac:dyDescent="0.3">
      <c r="B23">
        <v>2.9250000000000002E-2</v>
      </c>
      <c r="C23">
        <v>2.41E-2</v>
      </c>
      <c r="D23" s="2">
        <f t="shared" si="1"/>
        <v>2.2949210000000001E-2</v>
      </c>
      <c r="E23">
        <v>85</v>
      </c>
      <c r="F23">
        <f t="shared" si="2"/>
        <v>26.999070588235298</v>
      </c>
      <c r="H23">
        <v>1.847E-2</v>
      </c>
      <c r="I23">
        <v>1.0999999999999999E-2</v>
      </c>
      <c r="J23" s="3">
        <f t="shared" si="3"/>
        <v>1.05291E-2</v>
      </c>
      <c r="K23">
        <v>60</v>
      </c>
      <c r="L23">
        <f t="shared" si="4"/>
        <v>17.548500000000001</v>
      </c>
      <c r="N23">
        <v>2.273E-2</v>
      </c>
      <c r="O23">
        <v>9.4000000000000004E-3</v>
      </c>
      <c r="P23" s="3">
        <f t="shared" si="5"/>
        <v>9.0121400000000001E-3</v>
      </c>
      <c r="Q23">
        <v>40</v>
      </c>
      <c r="R23">
        <f t="shared" si="6"/>
        <v>22.530349999999999</v>
      </c>
    </row>
    <row r="24" spans="2:18" x14ac:dyDescent="0.3">
      <c r="B24">
        <v>2.9270000000000001E-2</v>
      </c>
      <c r="C24">
        <v>2.4199999999999999E-2</v>
      </c>
      <c r="D24" s="2">
        <f t="shared" si="1"/>
        <v>2.3044019999999998E-2</v>
      </c>
      <c r="E24">
        <v>85</v>
      </c>
      <c r="F24">
        <f t="shared" si="2"/>
        <v>27.110611764705883</v>
      </c>
      <c r="H24">
        <v>1.908E-2</v>
      </c>
      <c r="I24">
        <v>1.14E-2</v>
      </c>
      <c r="J24" s="3">
        <f t="shared" si="3"/>
        <v>1.0908340000000001E-2</v>
      </c>
      <c r="K24">
        <v>60</v>
      </c>
      <c r="L24">
        <f t="shared" si="4"/>
        <v>18.180566666666671</v>
      </c>
      <c r="N24">
        <v>2.4199999999999999E-2</v>
      </c>
      <c r="O24">
        <v>0.01</v>
      </c>
      <c r="P24" s="3">
        <f t="shared" si="5"/>
        <v>9.581000000000001E-3</v>
      </c>
      <c r="Q24">
        <v>41</v>
      </c>
      <c r="R24">
        <f t="shared" si="6"/>
        <v>23.368292682926828</v>
      </c>
    </row>
    <row r="25" spans="2:18" x14ac:dyDescent="0.3">
      <c r="H25">
        <v>1.9769999999999999E-2</v>
      </c>
      <c r="I25">
        <v>1.18E-2</v>
      </c>
      <c r="J25" s="3">
        <f t="shared" si="3"/>
        <v>1.128758E-2</v>
      </c>
      <c r="K25">
        <v>60</v>
      </c>
      <c r="L25">
        <f t="shared" si="4"/>
        <v>18.812633333333334</v>
      </c>
      <c r="N25">
        <v>2.5020000000000001E-2</v>
      </c>
      <c r="O25">
        <v>1.03E-2</v>
      </c>
      <c r="P25" s="3">
        <f t="shared" si="5"/>
        <v>9.8654299999999997E-3</v>
      </c>
      <c r="Q25">
        <v>40</v>
      </c>
      <c r="R25">
        <f t="shared" si="6"/>
        <v>24.663574999999998</v>
      </c>
    </row>
    <row r="26" spans="2:18" x14ac:dyDescent="0.3">
      <c r="H26">
        <v>2.0310000000000002E-2</v>
      </c>
      <c r="I26">
        <v>1.21E-2</v>
      </c>
      <c r="J26" s="3">
        <f t="shared" si="3"/>
        <v>1.1572009999999999E-2</v>
      </c>
      <c r="K26">
        <v>60</v>
      </c>
      <c r="L26">
        <f t="shared" si="4"/>
        <v>19.286683333333333</v>
      </c>
      <c r="N26">
        <v>2.5590000000000002E-2</v>
      </c>
      <c r="O26">
        <v>1.0500000000000001E-2</v>
      </c>
      <c r="P26" s="3">
        <f t="shared" si="5"/>
        <v>1.0055050000000001E-2</v>
      </c>
      <c r="Q26">
        <v>40</v>
      </c>
      <c r="R26">
        <f t="shared" si="6"/>
        <v>25.137625</v>
      </c>
    </row>
    <row r="27" spans="2:18" x14ac:dyDescent="0.3">
      <c r="H27">
        <v>2.0789999999999999E-2</v>
      </c>
      <c r="I27">
        <v>1.24E-2</v>
      </c>
      <c r="J27" s="3">
        <f t="shared" si="3"/>
        <v>1.1856439999999999E-2</v>
      </c>
      <c r="K27">
        <v>60</v>
      </c>
      <c r="L27">
        <f t="shared" si="4"/>
        <v>19.760733333333334</v>
      </c>
      <c r="N27">
        <v>2.7349999999999999E-2</v>
      </c>
      <c r="O27">
        <v>1.1299999999999999E-2</v>
      </c>
      <c r="P27" s="3">
        <f t="shared" si="5"/>
        <v>1.081353E-2</v>
      </c>
      <c r="Q27">
        <v>40</v>
      </c>
      <c r="R27">
        <f t="shared" si="6"/>
        <v>27.033825</v>
      </c>
    </row>
    <row r="28" spans="2:18" x14ac:dyDescent="0.3">
      <c r="H28">
        <v>2.1829999999999999E-2</v>
      </c>
      <c r="I28">
        <v>1.2999999999999999E-2</v>
      </c>
      <c r="J28" s="3">
        <f t="shared" si="3"/>
        <v>1.24253E-2</v>
      </c>
      <c r="K28">
        <v>60</v>
      </c>
      <c r="L28">
        <f t="shared" si="4"/>
        <v>20.708833333333335</v>
      </c>
      <c r="N28">
        <v>2.784E-2</v>
      </c>
      <c r="O28">
        <v>1.15E-2</v>
      </c>
      <c r="P28" s="3">
        <f t="shared" si="5"/>
        <v>1.100315E-2</v>
      </c>
      <c r="Q28">
        <v>40</v>
      </c>
      <c r="R28">
        <f t="shared" si="6"/>
        <v>27.507874999999999</v>
      </c>
    </row>
    <row r="29" spans="2:18" x14ac:dyDescent="0.3">
      <c r="H29">
        <v>2.3060000000000001E-2</v>
      </c>
      <c r="I29">
        <v>1.37E-2</v>
      </c>
      <c r="J29" s="3">
        <f t="shared" si="3"/>
        <v>1.308897E-2</v>
      </c>
      <c r="K29">
        <v>60</v>
      </c>
      <c r="L29">
        <f t="shared" si="4"/>
        <v>21.814950000000003</v>
      </c>
      <c r="N29">
        <v>2.8410000000000001E-2</v>
      </c>
      <c r="O29">
        <v>1.17E-2</v>
      </c>
      <c r="P29" s="3">
        <f t="shared" si="5"/>
        <v>1.1192770000000001E-2</v>
      </c>
      <c r="Q29">
        <v>40</v>
      </c>
      <c r="R29">
        <f t="shared" si="6"/>
        <v>27.981925</v>
      </c>
    </row>
    <row r="30" spans="2:18" x14ac:dyDescent="0.3">
      <c r="H30">
        <v>2.427E-2</v>
      </c>
      <c r="I30">
        <v>1.4500000000000001E-2</v>
      </c>
      <c r="J30" s="3">
        <f t="shared" si="3"/>
        <v>1.3847450000000001E-2</v>
      </c>
      <c r="K30">
        <v>60</v>
      </c>
      <c r="L30">
        <f t="shared" si="4"/>
        <v>23.079083333333337</v>
      </c>
      <c r="N30">
        <v>2.9219999999999999E-2</v>
      </c>
      <c r="O30">
        <v>1.21E-2</v>
      </c>
      <c r="P30" s="3">
        <f t="shared" si="5"/>
        <v>1.1572009999999999E-2</v>
      </c>
      <c r="Q30">
        <v>40</v>
      </c>
      <c r="R30">
        <f t="shared" si="6"/>
        <v>28.930024999999997</v>
      </c>
    </row>
    <row r="31" spans="2:18" x14ac:dyDescent="0.3">
      <c r="H31">
        <v>2.486E-2</v>
      </c>
      <c r="I31">
        <v>1.4800000000000001E-2</v>
      </c>
      <c r="J31" s="3">
        <f t="shared" si="3"/>
        <v>1.4131880000000001E-2</v>
      </c>
      <c r="K31">
        <v>60</v>
      </c>
      <c r="L31">
        <f t="shared" si="4"/>
        <v>23.553133333333339</v>
      </c>
      <c r="N31">
        <v>2.928E-2</v>
      </c>
      <c r="O31">
        <v>1.21E-2</v>
      </c>
      <c r="P31" s="3">
        <f t="shared" si="5"/>
        <v>1.1572009999999999E-2</v>
      </c>
      <c r="Q31">
        <v>40</v>
      </c>
      <c r="R31">
        <f t="shared" si="6"/>
        <v>28.930024999999997</v>
      </c>
    </row>
    <row r="32" spans="2:18" x14ac:dyDescent="0.3">
      <c r="H32">
        <v>2.4920000000000001E-2</v>
      </c>
      <c r="I32">
        <v>1.49E-2</v>
      </c>
      <c r="J32" s="3">
        <f t="shared" si="3"/>
        <v>1.422669E-2</v>
      </c>
      <c r="K32">
        <v>60</v>
      </c>
      <c r="L32">
        <f t="shared" si="4"/>
        <v>23.711150000000004</v>
      </c>
      <c r="N32">
        <v>2.928E-2</v>
      </c>
      <c r="O32">
        <v>1.21E-2</v>
      </c>
      <c r="P32" s="3">
        <f t="shared" si="5"/>
        <v>1.1572009999999999E-2</v>
      </c>
      <c r="Q32">
        <v>40</v>
      </c>
      <c r="R32">
        <f t="shared" si="6"/>
        <v>28.930024999999997</v>
      </c>
    </row>
    <row r="33" spans="3:18" x14ac:dyDescent="0.3">
      <c r="H33">
        <v>2.6100000000000002E-2</v>
      </c>
      <c r="I33">
        <v>1.5599999999999999E-2</v>
      </c>
      <c r="J33" s="3">
        <f t="shared" si="3"/>
        <v>1.489036E-2</v>
      </c>
      <c r="K33">
        <v>60</v>
      </c>
      <c r="L33">
        <f t="shared" si="4"/>
        <v>24.817266666666669</v>
      </c>
      <c r="N33">
        <v>2.93E-2</v>
      </c>
      <c r="O33">
        <v>1.21E-2</v>
      </c>
      <c r="P33" s="3">
        <f t="shared" si="5"/>
        <v>1.1572009999999999E-2</v>
      </c>
      <c r="Q33">
        <v>40</v>
      </c>
      <c r="R33">
        <f t="shared" si="6"/>
        <v>28.930024999999997</v>
      </c>
    </row>
    <row r="34" spans="3:18" x14ac:dyDescent="0.3">
      <c r="H34">
        <v>2.7380000000000002E-2</v>
      </c>
      <c r="I34">
        <v>1.6299999999999999E-2</v>
      </c>
      <c r="J34" s="3">
        <f t="shared" si="3"/>
        <v>1.5554029999999998E-2</v>
      </c>
      <c r="K34">
        <v>60</v>
      </c>
      <c r="L34">
        <f t="shared" si="4"/>
        <v>25.923383333333334</v>
      </c>
      <c r="N34">
        <v>2.928E-2</v>
      </c>
      <c r="O34">
        <v>1.21E-2</v>
      </c>
      <c r="P34" s="3">
        <f t="shared" si="5"/>
        <v>1.1572009999999999E-2</v>
      </c>
      <c r="Q34">
        <v>40</v>
      </c>
      <c r="R34">
        <f t="shared" si="6"/>
        <v>28.930024999999997</v>
      </c>
    </row>
    <row r="35" spans="3:18" x14ac:dyDescent="0.3">
      <c r="H35">
        <v>2.8459999999999999E-2</v>
      </c>
      <c r="I35">
        <v>1.7000000000000001E-2</v>
      </c>
      <c r="J35" s="3">
        <f t="shared" si="3"/>
        <v>1.6217700000000002E-2</v>
      </c>
      <c r="K35">
        <v>60</v>
      </c>
      <c r="L35">
        <f t="shared" si="4"/>
        <v>27.029500000000006</v>
      </c>
    </row>
    <row r="36" spans="3:18" x14ac:dyDescent="0.3">
      <c r="H36">
        <v>2.928E-2</v>
      </c>
      <c r="I36">
        <v>1.7500000000000002E-2</v>
      </c>
      <c r="J36" s="3">
        <f t="shared" si="3"/>
        <v>1.6691750000000002E-2</v>
      </c>
      <c r="K36">
        <v>60</v>
      </c>
      <c r="L36">
        <f t="shared" si="4"/>
        <v>27.819583333333338</v>
      </c>
    </row>
    <row r="37" spans="3:18" x14ac:dyDescent="0.3">
      <c r="H37">
        <v>2.928E-2</v>
      </c>
      <c r="I37">
        <v>1.7500000000000002E-2</v>
      </c>
      <c r="J37" s="3">
        <f t="shared" si="3"/>
        <v>1.6691750000000002E-2</v>
      </c>
      <c r="K37">
        <v>60</v>
      </c>
      <c r="L37">
        <f t="shared" si="4"/>
        <v>27.819583333333338</v>
      </c>
    </row>
    <row r="38" spans="3:18" x14ac:dyDescent="0.3">
      <c r="H38">
        <v>2.928E-2</v>
      </c>
      <c r="I38">
        <v>1.7500000000000002E-2</v>
      </c>
      <c r="J38" s="3">
        <f t="shared" si="3"/>
        <v>1.6691750000000002E-2</v>
      </c>
      <c r="K38">
        <v>60</v>
      </c>
      <c r="L38">
        <f t="shared" si="4"/>
        <v>27.819583333333338</v>
      </c>
    </row>
    <row r="40" spans="3:18" x14ac:dyDescent="0.3">
      <c r="H40" s="4"/>
    </row>
    <row r="47" spans="3:18" x14ac:dyDescent="0.3">
      <c r="C47" s="4"/>
    </row>
    <row r="52" spans="15:15" x14ac:dyDescent="0.3">
      <c r="O52" s="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14"/>
  <sheetViews>
    <sheetView workbookViewId="0">
      <selection activeCell="S9" sqref="S9"/>
    </sheetView>
  </sheetViews>
  <sheetFormatPr defaultRowHeight="14.4" x14ac:dyDescent="0.3"/>
  <sheetData>
    <row r="2" spans="2:16" x14ac:dyDescent="0.3">
      <c r="B2" s="1" t="s">
        <v>3</v>
      </c>
      <c r="H2" s="1" t="s">
        <v>4</v>
      </c>
      <c r="M2" t="s">
        <v>5</v>
      </c>
    </row>
    <row r="3" spans="2:16" x14ac:dyDescent="0.3">
      <c r="B3" t="s">
        <v>1</v>
      </c>
      <c r="C3" t="s">
        <v>0</v>
      </c>
      <c r="D3" t="s">
        <v>2</v>
      </c>
      <c r="E3" t="s">
        <v>1</v>
      </c>
      <c r="H3" t="s">
        <v>1</v>
      </c>
      <c r="I3" t="s">
        <v>0</v>
      </c>
      <c r="J3" t="s">
        <v>2</v>
      </c>
      <c r="K3" t="s">
        <v>1</v>
      </c>
      <c r="M3" t="s">
        <v>0</v>
      </c>
      <c r="N3" t="s">
        <v>0</v>
      </c>
      <c r="O3" t="s">
        <v>2</v>
      </c>
      <c r="P3" t="s">
        <v>1</v>
      </c>
    </row>
    <row r="4" spans="2:16" x14ac:dyDescent="0.3">
      <c r="B4">
        <v>-1</v>
      </c>
      <c r="C4">
        <v>8.9899999999999997E-3</v>
      </c>
      <c r="D4">
        <v>-2.9999999999999997E-4</v>
      </c>
      <c r="E4">
        <v>-1</v>
      </c>
      <c r="H4">
        <v>-2</v>
      </c>
      <c r="I4">
        <v>1.7010000000000001E-2</v>
      </c>
      <c r="J4">
        <v>-5.0000000000000001E-4</v>
      </c>
      <c r="K4">
        <v>-2</v>
      </c>
      <c r="M4">
        <v>2.5999999999999999E-2</v>
      </c>
      <c r="N4">
        <v>2.5999999999999999E-2</v>
      </c>
      <c r="O4">
        <v>-8.0000000000000004E-4</v>
      </c>
      <c r="P4">
        <v>-1</v>
      </c>
    </row>
    <row r="5" spans="2:16" x14ac:dyDescent="0.3">
      <c r="B5">
        <v>-9</v>
      </c>
      <c r="C5">
        <v>8.9899999999999997E-3</v>
      </c>
      <c r="D5">
        <v>2.9999999999999997E-4</v>
      </c>
      <c r="E5">
        <v>-9</v>
      </c>
      <c r="H5">
        <v>-9</v>
      </c>
      <c r="I5">
        <v>1.7010000000000001E-2</v>
      </c>
      <c r="J5">
        <v>5.9999999999999995E-4</v>
      </c>
      <c r="K5">
        <v>-9</v>
      </c>
      <c r="M5">
        <v>2.5999999999999999E-2</v>
      </c>
      <c r="N5">
        <v>2.5999999999999999E-2</v>
      </c>
      <c r="O5">
        <v>1E-3</v>
      </c>
      <c r="P5">
        <v>-9</v>
      </c>
    </row>
    <row r="6" spans="2:16" x14ac:dyDescent="0.3">
      <c r="B6">
        <v>-17</v>
      </c>
      <c r="C6">
        <v>8.9899999999999997E-3</v>
      </c>
      <c r="D6">
        <v>1E-3</v>
      </c>
      <c r="E6">
        <v>-17</v>
      </c>
      <c r="H6">
        <v>-16</v>
      </c>
      <c r="I6">
        <v>1.7010000000000001E-2</v>
      </c>
      <c r="J6">
        <v>1.8E-3</v>
      </c>
      <c r="K6">
        <v>-16</v>
      </c>
      <c r="M6">
        <v>2.5999999999999999E-2</v>
      </c>
      <c r="N6">
        <v>2.5999999999999999E-2</v>
      </c>
      <c r="O6">
        <v>2.8E-3</v>
      </c>
      <c r="P6">
        <v>-16</v>
      </c>
    </row>
    <row r="7" spans="2:16" x14ac:dyDescent="0.3">
      <c r="B7">
        <v>-24</v>
      </c>
      <c r="C7">
        <v>8.9999999999999993E-3</v>
      </c>
      <c r="D7">
        <v>1.6000000000000001E-3</v>
      </c>
      <c r="E7">
        <v>-24</v>
      </c>
      <c r="H7">
        <v>-24</v>
      </c>
      <c r="I7">
        <v>1.7000000000000001E-2</v>
      </c>
      <c r="J7">
        <v>3.2000000000000002E-3</v>
      </c>
      <c r="K7">
        <v>-24</v>
      </c>
      <c r="M7">
        <v>2.5999999999999999E-2</v>
      </c>
      <c r="N7">
        <v>2.5999999999999999E-2</v>
      </c>
      <c r="O7">
        <v>4.7999999999999996E-3</v>
      </c>
      <c r="P7">
        <v>-24</v>
      </c>
    </row>
    <row r="8" spans="2:16" x14ac:dyDescent="0.3">
      <c r="B8">
        <v>-32</v>
      </c>
      <c r="C8">
        <v>8.9999999999999993E-3</v>
      </c>
      <c r="D8">
        <v>2.3E-3</v>
      </c>
      <c r="E8">
        <v>-32</v>
      </c>
      <c r="H8">
        <v>-32</v>
      </c>
      <c r="I8">
        <v>1.7000000000000001E-2</v>
      </c>
      <c r="J8">
        <v>4.4000000000000003E-3</v>
      </c>
      <c r="K8">
        <v>-32</v>
      </c>
      <c r="M8">
        <v>2.5999999999999999E-2</v>
      </c>
      <c r="N8">
        <v>2.5999999999999999E-2</v>
      </c>
      <c r="O8">
        <v>6.6E-3</v>
      </c>
      <c r="P8">
        <v>-32</v>
      </c>
    </row>
    <row r="9" spans="2:16" x14ac:dyDescent="0.3">
      <c r="B9">
        <v>-41</v>
      </c>
      <c r="C9">
        <v>8.9999999999999993E-3</v>
      </c>
      <c r="D9">
        <v>3.0000000000000001E-3</v>
      </c>
      <c r="E9">
        <v>-41</v>
      </c>
      <c r="H9">
        <v>-40</v>
      </c>
      <c r="I9">
        <v>1.7000000000000001E-2</v>
      </c>
      <c r="J9">
        <v>5.5999999999999999E-3</v>
      </c>
      <c r="K9">
        <v>-40</v>
      </c>
      <c r="M9">
        <v>2.5999999999999999E-2</v>
      </c>
      <c r="N9">
        <v>2.5999999999999999E-2</v>
      </c>
      <c r="O9">
        <v>8.6E-3</v>
      </c>
      <c r="P9">
        <v>-40</v>
      </c>
    </row>
    <row r="10" spans="2:16" x14ac:dyDescent="0.3">
      <c r="B10">
        <v>-49</v>
      </c>
      <c r="C10">
        <v>8.9999999999999993E-3</v>
      </c>
      <c r="D10">
        <v>3.5999999999999999E-3</v>
      </c>
      <c r="E10">
        <v>-49</v>
      </c>
      <c r="H10">
        <v>-48</v>
      </c>
      <c r="I10">
        <v>1.7000000000000001E-2</v>
      </c>
      <c r="J10">
        <v>6.8999999999999999E-3</v>
      </c>
      <c r="K10">
        <v>-48</v>
      </c>
      <c r="M10">
        <v>2.5999999999999999E-2</v>
      </c>
      <c r="N10">
        <v>2.5999999999999999E-2</v>
      </c>
      <c r="O10">
        <v>1.0500000000000001E-2</v>
      </c>
      <c r="P10">
        <v>-48</v>
      </c>
    </row>
    <row r="11" spans="2:16" x14ac:dyDescent="0.3">
      <c r="B11">
        <v>-64</v>
      </c>
      <c r="C11">
        <v>8.9999999999999993E-3</v>
      </c>
      <c r="D11">
        <v>5.0000000000000001E-3</v>
      </c>
      <c r="E11">
        <v>-64</v>
      </c>
      <c r="H11">
        <v>-56</v>
      </c>
      <c r="I11">
        <v>1.7000000000000001E-2</v>
      </c>
      <c r="J11">
        <v>8.0999999999999996E-3</v>
      </c>
      <c r="K11">
        <v>-56</v>
      </c>
      <c r="M11">
        <v>2.5999999999999999E-2</v>
      </c>
      <c r="N11">
        <v>2.5999999999999999E-2</v>
      </c>
      <c r="O11">
        <v>1.2500000000000001E-2</v>
      </c>
      <c r="P11">
        <v>-56</v>
      </c>
    </row>
    <row r="12" spans="2:16" x14ac:dyDescent="0.3">
      <c r="B12">
        <v>-73</v>
      </c>
      <c r="C12">
        <v>8.9999999999999993E-3</v>
      </c>
      <c r="D12">
        <v>5.5999999999999999E-3</v>
      </c>
      <c r="E12">
        <v>-73</v>
      </c>
      <c r="H12">
        <v>-64</v>
      </c>
      <c r="I12">
        <v>1.7000000000000001E-2</v>
      </c>
      <c r="J12">
        <v>9.4000000000000004E-3</v>
      </c>
      <c r="K12">
        <v>-64</v>
      </c>
      <c r="M12">
        <v>2.5999999999999999E-2</v>
      </c>
      <c r="N12">
        <v>2.5999999999999999E-2</v>
      </c>
      <c r="O12">
        <v>1.44E-2</v>
      </c>
      <c r="P12">
        <v>-64</v>
      </c>
    </row>
    <row r="13" spans="2:16" x14ac:dyDescent="0.3">
      <c r="B13">
        <v>-81</v>
      </c>
      <c r="C13">
        <v>8.9999999999999993E-3</v>
      </c>
      <c r="D13">
        <v>6.3E-3</v>
      </c>
      <c r="E13">
        <v>-81</v>
      </c>
      <c r="H13">
        <v>-72</v>
      </c>
      <c r="I13">
        <v>1.7000000000000001E-2</v>
      </c>
      <c r="J13">
        <v>1.06E-2</v>
      </c>
      <c r="K13">
        <v>-72</v>
      </c>
      <c r="M13">
        <v>2.5999999999999999E-2</v>
      </c>
      <c r="N13">
        <v>2.5999999999999999E-2</v>
      </c>
      <c r="O13">
        <v>1.6299999999999999E-2</v>
      </c>
      <c r="P13">
        <v>-72</v>
      </c>
    </row>
    <row r="14" spans="2:16" x14ac:dyDescent="0.3">
      <c r="H14">
        <v>-80</v>
      </c>
      <c r="I14">
        <v>1.7000000000000001E-2</v>
      </c>
      <c r="J14">
        <v>1.18E-2</v>
      </c>
      <c r="K14">
        <v>-80</v>
      </c>
      <c r="M14">
        <v>2.5999999999999999E-2</v>
      </c>
      <c r="N14">
        <v>2.5999999999999999E-2</v>
      </c>
      <c r="O14">
        <v>1.8100000000000002E-2</v>
      </c>
      <c r="P14">
        <v>-80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S48"/>
  <sheetViews>
    <sheetView zoomScaleNormal="100" workbookViewId="0">
      <selection activeCell="C40" sqref="C40"/>
    </sheetView>
  </sheetViews>
  <sheetFormatPr defaultRowHeight="14.4" x14ac:dyDescent="0.3"/>
  <cols>
    <col min="2" max="2" width="32.88671875" customWidth="1"/>
    <col min="3" max="3" width="21.109375" customWidth="1"/>
    <col min="9" max="9" width="12.44140625" bestFit="1" customWidth="1"/>
    <col min="10" max="10" width="11.6640625" bestFit="1" customWidth="1"/>
    <col min="17" max="17" width="12.44140625" bestFit="1" customWidth="1"/>
  </cols>
  <sheetData>
    <row r="2" spans="2:19" x14ac:dyDescent="0.3">
      <c r="B2" t="s">
        <v>3</v>
      </c>
      <c r="H2" t="s">
        <v>25</v>
      </c>
      <c r="O2" t="s">
        <v>15</v>
      </c>
    </row>
    <row r="3" spans="2:19" x14ac:dyDescent="0.3">
      <c r="B3" t="s">
        <v>0</v>
      </c>
      <c r="C3" t="s">
        <v>2</v>
      </c>
      <c r="D3" t="s">
        <v>23</v>
      </c>
      <c r="E3" t="s">
        <v>1</v>
      </c>
      <c r="H3" t="s">
        <v>0</v>
      </c>
      <c r="I3" t="s">
        <v>2</v>
      </c>
      <c r="J3" t="s">
        <v>23</v>
      </c>
      <c r="K3" t="s">
        <v>1</v>
      </c>
      <c r="O3" t="s">
        <v>0</v>
      </c>
      <c r="P3" t="s">
        <v>2</v>
      </c>
      <c r="Q3" t="s">
        <v>23</v>
      </c>
      <c r="R3" t="s">
        <v>1</v>
      </c>
    </row>
    <row r="4" spans="2:19" x14ac:dyDescent="0.3">
      <c r="B4">
        <v>8.9999999999999993E-3</v>
      </c>
      <c r="C4">
        <v>4.0000000000000002E-4</v>
      </c>
      <c r="D4" s="3">
        <f>C4-(0.0519*(C4)-0.0001)</f>
        <v>4.7924000000000003E-4</v>
      </c>
      <c r="E4">
        <v>1</v>
      </c>
      <c r="F4">
        <f>D4*10000</f>
        <v>4.7924000000000007</v>
      </c>
      <c r="H4">
        <v>1.9019999999999999E-2</v>
      </c>
      <c r="I4">
        <v>8.9999999999999998E-4</v>
      </c>
      <c r="J4" s="3">
        <f>I4-(0.0519*(I4)-0.0001)</f>
        <v>9.5328999999999998E-4</v>
      </c>
      <c r="K4">
        <v>1</v>
      </c>
      <c r="L4">
        <f>J4*10000</f>
        <v>9.5328999999999997</v>
      </c>
      <c r="O4">
        <v>2.9100000000000001E-2</v>
      </c>
      <c r="P4">
        <v>1.5E-3</v>
      </c>
      <c r="Q4" s="3">
        <f>P4-(0.0519*(P4)-0.0001)</f>
        <v>1.5221500000000001E-3</v>
      </c>
      <c r="R4">
        <v>1</v>
      </c>
      <c r="S4">
        <f>Q4*10000</f>
        <v>15.221500000000001</v>
      </c>
    </row>
    <row r="5" spans="2:19" x14ac:dyDescent="0.3">
      <c r="B5">
        <v>8.9999999999999993E-3</v>
      </c>
      <c r="C5">
        <v>5.9999999999999995E-4</v>
      </c>
      <c r="D5" s="3">
        <f t="shared" ref="D5:D31" si="0">C5-(0.0519*(C5)-0.0001)</f>
        <v>6.6885999999999996E-4</v>
      </c>
      <c r="E5">
        <v>7</v>
      </c>
      <c r="F5">
        <f t="shared" ref="F5:F31" si="1">D5*10000</f>
        <v>6.6885999999999992</v>
      </c>
      <c r="H5">
        <v>1.9019999999999999E-2</v>
      </c>
      <c r="I5">
        <v>8.9999999999999998E-4</v>
      </c>
      <c r="J5" s="3">
        <f t="shared" ref="J5:J33" si="2">I5-(0.0519*(I5)-0.0001)</f>
        <v>9.5328999999999998E-4</v>
      </c>
      <c r="K5">
        <v>2</v>
      </c>
      <c r="L5">
        <f t="shared" ref="L5:L33" si="3">J5*10000</f>
        <v>9.5328999999999997</v>
      </c>
      <c r="O5">
        <v>2.9100000000000001E-2</v>
      </c>
      <c r="P5">
        <v>1.5E-3</v>
      </c>
      <c r="Q5" s="3">
        <f t="shared" ref="Q5:Q35" si="4">P5-(0.0519*(P5)-0.0001)</f>
        <v>1.5221500000000001E-3</v>
      </c>
      <c r="R5">
        <v>2</v>
      </c>
      <c r="S5">
        <f t="shared" ref="S5:S35" si="5">Q5*10000</f>
        <v>15.221500000000001</v>
      </c>
    </row>
    <row r="6" spans="2:19" x14ac:dyDescent="0.3">
      <c r="B6">
        <v>8.9999999999999993E-3</v>
      </c>
      <c r="C6">
        <v>1.1000000000000001E-3</v>
      </c>
      <c r="D6" s="3">
        <f t="shared" si="0"/>
        <v>1.14291E-3</v>
      </c>
      <c r="E6">
        <v>11</v>
      </c>
      <c r="F6">
        <f t="shared" si="1"/>
        <v>11.4291</v>
      </c>
      <c r="H6">
        <v>1.9019999999999999E-2</v>
      </c>
      <c r="I6">
        <v>8.9999999999999998E-4</v>
      </c>
      <c r="J6" s="3">
        <f t="shared" si="2"/>
        <v>9.5328999999999998E-4</v>
      </c>
      <c r="K6">
        <v>2</v>
      </c>
      <c r="L6">
        <f t="shared" si="3"/>
        <v>9.5328999999999997</v>
      </c>
      <c r="O6">
        <v>2.9100000000000001E-2</v>
      </c>
      <c r="P6">
        <v>1.5E-3</v>
      </c>
      <c r="Q6" s="3">
        <f t="shared" si="4"/>
        <v>1.5221500000000001E-3</v>
      </c>
      <c r="R6">
        <v>1</v>
      </c>
      <c r="S6">
        <f t="shared" si="5"/>
        <v>15.221500000000001</v>
      </c>
    </row>
    <row r="7" spans="2:19" x14ac:dyDescent="0.3">
      <c r="B7">
        <v>8.9999999999999993E-3</v>
      </c>
      <c r="C7">
        <v>1.6000000000000001E-3</v>
      </c>
      <c r="D7" s="3">
        <f t="shared" si="0"/>
        <v>1.6169600000000002E-3</v>
      </c>
      <c r="E7">
        <v>16</v>
      </c>
      <c r="F7">
        <f t="shared" si="1"/>
        <v>16.169600000000003</v>
      </c>
      <c r="H7">
        <v>1.9019999999999999E-2</v>
      </c>
      <c r="I7">
        <v>1E-3</v>
      </c>
      <c r="J7" s="3">
        <f t="shared" si="2"/>
        <v>1.0480999999999999E-3</v>
      </c>
      <c r="K7">
        <v>3</v>
      </c>
      <c r="L7">
        <f t="shared" si="3"/>
        <v>10.481</v>
      </c>
      <c r="O7">
        <v>2.9100000000000001E-2</v>
      </c>
      <c r="P7">
        <v>2.0999999999999999E-3</v>
      </c>
      <c r="Q7" s="3">
        <f t="shared" si="4"/>
        <v>2.0910099999999999E-3</v>
      </c>
      <c r="R7">
        <v>6</v>
      </c>
      <c r="S7">
        <f t="shared" si="5"/>
        <v>20.9101</v>
      </c>
    </row>
    <row r="8" spans="2:19" x14ac:dyDescent="0.3">
      <c r="B8">
        <v>8.9999999999999993E-3</v>
      </c>
      <c r="C8">
        <v>1.9E-3</v>
      </c>
      <c r="D8" s="3">
        <f t="shared" si="0"/>
        <v>1.90139E-3</v>
      </c>
      <c r="E8">
        <v>22</v>
      </c>
      <c r="F8">
        <f t="shared" si="1"/>
        <v>19.0139</v>
      </c>
      <c r="H8">
        <v>1.9019999999999999E-2</v>
      </c>
      <c r="I8">
        <v>1.9E-3</v>
      </c>
      <c r="J8" s="3">
        <f t="shared" si="2"/>
        <v>1.90139E-3</v>
      </c>
      <c r="K8">
        <v>8</v>
      </c>
      <c r="L8">
        <f t="shared" si="3"/>
        <v>19.0139</v>
      </c>
      <c r="O8">
        <v>2.9100000000000001E-2</v>
      </c>
      <c r="P8">
        <v>3.7000000000000002E-3</v>
      </c>
      <c r="Q8" s="3">
        <f t="shared" si="4"/>
        <v>3.6079700000000003E-3</v>
      </c>
      <c r="R8">
        <v>11</v>
      </c>
      <c r="S8">
        <f t="shared" si="5"/>
        <v>36.079700000000003</v>
      </c>
    </row>
    <row r="9" spans="2:19" x14ac:dyDescent="0.3">
      <c r="B9">
        <v>8.9999999999999993E-3</v>
      </c>
      <c r="C9">
        <v>2.2000000000000001E-3</v>
      </c>
      <c r="D9" s="3">
        <f t="shared" si="0"/>
        <v>2.1858200000000002E-3</v>
      </c>
      <c r="E9">
        <v>24</v>
      </c>
      <c r="F9">
        <f t="shared" si="1"/>
        <v>21.858200000000004</v>
      </c>
      <c r="H9">
        <v>1.9019999999999999E-2</v>
      </c>
      <c r="I9">
        <v>2.7000000000000001E-3</v>
      </c>
      <c r="J9" s="3">
        <f t="shared" si="2"/>
        <v>2.6598699999999999E-3</v>
      </c>
      <c r="K9">
        <v>13</v>
      </c>
      <c r="L9">
        <f t="shared" si="3"/>
        <v>26.598700000000001</v>
      </c>
      <c r="O9">
        <v>2.92E-2</v>
      </c>
      <c r="P9">
        <v>4.4999999999999997E-3</v>
      </c>
      <c r="Q9" s="3">
        <f t="shared" si="4"/>
        <v>4.36645E-3</v>
      </c>
      <c r="R9">
        <v>13</v>
      </c>
      <c r="S9">
        <f t="shared" si="5"/>
        <v>43.664499999999997</v>
      </c>
    </row>
    <row r="10" spans="2:19" x14ac:dyDescent="0.3">
      <c r="B10">
        <v>8.9999999999999993E-3</v>
      </c>
      <c r="C10">
        <v>2.3999999999999998E-3</v>
      </c>
      <c r="D10" s="3">
        <f t="shared" si="0"/>
        <v>2.3754399999999999E-3</v>
      </c>
      <c r="E10">
        <v>26</v>
      </c>
      <c r="F10">
        <f t="shared" si="1"/>
        <v>23.7544</v>
      </c>
      <c r="H10">
        <v>1.9019999999999999E-2</v>
      </c>
      <c r="I10">
        <v>3.5000000000000001E-3</v>
      </c>
      <c r="J10" s="3">
        <f t="shared" si="2"/>
        <v>3.4183500000000001E-3</v>
      </c>
      <c r="K10">
        <v>16</v>
      </c>
      <c r="L10">
        <f t="shared" si="3"/>
        <v>34.183500000000002</v>
      </c>
      <c r="O10">
        <v>2.92E-2</v>
      </c>
      <c r="P10">
        <v>5.1999999999999998E-3</v>
      </c>
      <c r="Q10" s="3">
        <f t="shared" si="4"/>
        <v>5.0301199999999999E-3</v>
      </c>
      <c r="R10">
        <v>16</v>
      </c>
      <c r="S10">
        <f t="shared" si="5"/>
        <v>50.301200000000001</v>
      </c>
    </row>
    <row r="11" spans="2:19" x14ac:dyDescent="0.3">
      <c r="B11">
        <v>8.9999999999999993E-3</v>
      </c>
      <c r="C11">
        <v>2.5999999999999999E-3</v>
      </c>
      <c r="D11" s="3">
        <f t="shared" si="0"/>
        <v>2.5650600000000001E-3</v>
      </c>
      <c r="E11">
        <v>29</v>
      </c>
      <c r="F11">
        <f t="shared" si="1"/>
        <v>25.650600000000001</v>
      </c>
      <c r="H11">
        <v>1.9019999999999999E-2</v>
      </c>
      <c r="I11">
        <v>4.5999999999999999E-3</v>
      </c>
      <c r="J11" s="3">
        <f t="shared" si="2"/>
        <v>4.4612599999999999E-3</v>
      </c>
      <c r="K11">
        <v>23</v>
      </c>
      <c r="L11">
        <f t="shared" si="3"/>
        <v>44.6126</v>
      </c>
      <c r="O11">
        <v>2.92E-2</v>
      </c>
      <c r="P11">
        <v>6.4999999999999997E-3</v>
      </c>
      <c r="Q11" s="3">
        <f t="shared" si="4"/>
        <v>6.2626499999999998E-3</v>
      </c>
      <c r="R11">
        <v>20</v>
      </c>
      <c r="S11">
        <f t="shared" si="5"/>
        <v>62.6265</v>
      </c>
    </row>
    <row r="12" spans="2:19" x14ac:dyDescent="0.3">
      <c r="B12">
        <v>8.9999999999999993E-3</v>
      </c>
      <c r="C12">
        <v>3.0000000000000001E-3</v>
      </c>
      <c r="D12" s="3">
        <f t="shared" si="0"/>
        <v>2.9443E-3</v>
      </c>
      <c r="E12">
        <v>33</v>
      </c>
      <c r="F12">
        <f t="shared" si="1"/>
        <v>29.442999999999998</v>
      </c>
      <c r="H12">
        <v>1.9019999999999999E-2</v>
      </c>
      <c r="I12">
        <v>5.1999999999999998E-3</v>
      </c>
      <c r="J12" s="3">
        <f t="shared" si="2"/>
        <v>5.0301199999999999E-3</v>
      </c>
      <c r="K12">
        <v>26</v>
      </c>
      <c r="L12">
        <f t="shared" si="3"/>
        <v>50.301200000000001</v>
      </c>
      <c r="O12">
        <v>2.9100000000000001E-2</v>
      </c>
      <c r="P12">
        <v>6.7000000000000002E-3</v>
      </c>
      <c r="Q12" s="3">
        <f t="shared" si="4"/>
        <v>6.4522700000000004E-3</v>
      </c>
      <c r="R12">
        <v>22</v>
      </c>
      <c r="S12">
        <f t="shared" si="5"/>
        <v>64.5227</v>
      </c>
    </row>
    <row r="13" spans="2:19" x14ac:dyDescent="0.3">
      <c r="B13">
        <v>8.9999999999999993E-3</v>
      </c>
      <c r="C13">
        <v>3.2000000000000002E-3</v>
      </c>
      <c r="D13" s="3">
        <f t="shared" si="0"/>
        <v>3.1339200000000001E-3</v>
      </c>
      <c r="E13">
        <v>36</v>
      </c>
      <c r="F13">
        <f t="shared" si="1"/>
        <v>31.339200000000002</v>
      </c>
      <c r="H13">
        <v>1.9019999999999999E-2</v>
      </c>
      <c r="I13">
        <v>5.7000000000000002E-3</v>
      </c>
      <c r="J13" s="3">
        <f t="shared" si="2"/>
        <v>5.5041700000000001E-3</v>
      </c>
      <c r="K13">
        <v>30</v>
      </c>
      <c r="L13">
        <f t="shared" si="3"/>
        <v>55.041699999999999</v>
      </c>
      <c r="O13">
        <v>2.9100000000000001E-2</v>
      </c>
      <c r="P13">
        <v>8.2000000000000007E-3</v>
      </c>
      <c r="Q13" s="3">
        <f t="shared" si="4"/>
        <v>7.87442E-3</v>
      </c>
      <c r="R13">
        <v>28</v>
      </c>
      <c r="S13">
        <f t="shared" si="5"/>
        <v>78.744200000000006</v>
      </c>
    </row>
    <row r="14" spans="2:19" x14ac:dyDescent="0.3">
      <c r="B14">
        <v>8.9999999999999993E-3</v>
      </c>
      <c r="C14">
        <v>3.5000000000000001E-3</v>
      </c>
      <c r="D14" s="3">
        <f t="shared" si="0"/>
        <v>3.4183500000000001E-3</v>
      </c>
      <c r="E14">
        <v>39</v>
      </c>
      <c r="F14">
        <f t="shared" si="1"/>
        <v>34.183500000000002</v>
      </c>
      <c r="H14">
        <v>1.9019999999999999E-2</v>
      </c>
      <c r="I14">
        <v>6.1999999999999998E-3</v>
      </c>
      <c r="J14" s="3">
        <f t="shared" si="2"/>
        <v>5.9782199999999994E-3</v>
      </c>
      <c r="K14">
        <v>31</v>
      </c>
      <c r="L14">
        <f t="shared" si="3"/>
        <v>59.782199999999996</v>
      </c>
      <c r="O14">
        <v>2.9100000000000001E-2</v>
      </c>
      <c r="P14">
        <v>9.9000000000000008E-3</v>
      </c>
      <c r="Q14" s="3">
        <f t="shared" si="4"/>
        <v>9.4861900000000002E-3</v>
      </c>
      <c r="R14">
        <v>33</v>
      </c>
      <c r="S14">
        <f t="shared" si="5"/>
        <v>94.861900000000006</v>
      </c>
    </row>
    <row r="15" spans="2:19" x14ac:dyDescent="0.3">
      <c r="B15">
        <v>8.9999999999999993E-3</v>
      </c>
      <c r="C15">
        <v>3.7000000000000002E-3</v>
      </c>
      <c r="D15" s="3">
        <f t="shared" si="0"/>
        <v>3.6079700000000003E-3</v>
      </c>
      <c r="E15">
        <v>41</v>
      </c>
      <c r="F15">
        <f t="shared" si="1"/>
        <v>36.079700000000003</v>
      </c>
      <c r="H15">
        <v>1.9019999999999999E-2</v>
      </c>
      <c r="I15">
        <v>6.7000000000000002E-3</v>
      </c>
      <c r="J15" s="3">
        <f t="shared" si="2"/>
        <v>6.4522700000000004E-3</v>
      </c>
      <c r="K15">
        <v>35</v>
      </c>
      <c r="L15">
        <f t="shared" si="3"/>
        <v>64.5227</v>
      </c>
      <c r="O15">
        <v>2.92E-2</v>
      </c>
      <c r="P15">
        <v>1.04E-2</v>
      </c>
      <c r="Q15" s="3">
        <f t="shared" si="4"/>
        <v>9.9602399999999987E-3</v>
      </c>
      <c r="R15">
        <v>35</v>
      </c>
      <c r="S15">
        <f t="shared" si="5"/>
        <v>99.602399999999989</v>
      </c>
    </row>
    <row r="16" spans="2:19" x14ac:dyDescent="0.3">
      <c r="B16">
        <v>8.9999999999999993E-3</v>
      </c>
      <c r="C16">
        <v>3.8999999999999998E-3</v>
      </c>
      <c r="D16" s="3">
        <f t="shared" si="0"/>
        <v>3.79759E-3</v>
      </c>
      <c r="E16">
        <v>45</v>
      </c>
      <c r="F16">
        <f t="shared" si="1"/>
        <v>37.975900000000003</v>
      </c>
      <c r="H16">
        <v>1.9019999999999999E-2</v>
      </c>
      <c r="I16">
        <v>7.1999999999999998E-3</v>
      </c>
      <c r="J16" s="3">
        <f t="shared" si="2"/>
        <v>6.9263199999999997E-3</v>
      </c>
      <c r="K16">
        <v>37</v>
      </c>
      <c r="L16">
        <f t="shared" si="3"/>
        <v>69.263199999999998</v>
      </c>
      <c r="O16">
        <v>2.9100000000000001E-2</v>
      </c>
      <c r="P16">
        <v>1.1299999999999999E-2</v>
      </c>
      <c r="Q16" s="3">
        <f t="shared" si="4"/>
        <v>1.081353E-2</v>
      </c>
      <c r="R16">
        <v>39</v>
      </c>
      <c r="S16">
        <f t="shared" si="5"/>
        <v>108.1353</v>
      </c>
    </row>
    <row r="17" spans="2:19" x14ac:dyDescent="0.3">
      <c r="B17">
        <v>8.9999999999999993E-3</v>
      </c>
      <c r="C17">
        <v>4.1000000000000003E-3</v>
      </c>
      <c r="D17" s="3">
        <f t="shared" si="0"/>
        <v>3.9872100000000006E-3</v>
      </c>
      <c r="E17">
        <v>46</v>
      </c>
      <c r="F17">
        <f t="shared" si="1"/>
        <v>39.872100000000003</v>
      </c>
      <c r="H17">
        <v>1.9019999999999999E-2</v>
      </c>
      <c r="I17">
        <v>7.7000000000000002E-3</v>
      </c>
      <c r="J17" s="3">
        <f t="shared" si="2"/>
        <v>7.4003699999999999E-3</v>
      </c>
      <c r="K17">
        <v>39</v>
      </c>
      <c r="L17">
        <f t="shared" si="3"/>
        <v>74.003699999999995</v>
      </c>
      <c r="O17">
        <v>2.9100000000000001E-2</v>
      </c>
      <c r="P17">
        <v>1.23E-2</v>
      </c>
      <c r="Q17" s="3">
        <f t="shared" si="4"/>
        <v>1.176163E-2</v>
      </c>
      <c r="R17">
        <v>41</v>
      </c>
      <c r="S17">
        <f t="shared" si="5"/>
        <v>117.61630000000001</v>
      </c>
    </row>
    <row r="18" spans="2:19" x14ac:dyDescent="0.3">
      <c r="B18">
        <v>8.9999999999999993E-3</v>
      </c>
      <c r="C18">
        <v>4.3E-3</v>
      </c>
      <c r="D18" s="3">
        <f t="shared" si="0"/>
        <v>4.1768300000000003E-3</v>
      </c>
      <c r="E18">
        <v>50</v>
      </c>
      <c r="F18">
        <f t="shared" si="1"/>
        <v>41.768300000000004</v>
      </c>
      <c r="H18">
        <v>1.9019999999999999E-2</v>
      </c>
      <c r="I18">
        <v>7.7000000000000002E-3</v>
      </c>
      <c r="J18" s="3">
        <f t="shared" si="2"/>
        <v>7.4003699999999999E-3</v>
      </c>
      <c r="K18">
        <v>39</v>
      </c>
      <c r="L18">
        <f t="shared" si="3"/>
        <v>74.003699999999995</v>
      </c>
      <c r="O18">
        <v>2.9100000000000001E-2</v>
      </c>
      <c r="P18">
        <v>1.29E-2</v>
      </c>
      <c r="Q18" s="3">
        <f t="shared" si="4"/>
        <v>1.233049E-2</v>
      </c>
      <c r="R18">
        <v>44</v>
      </c>
      <c r="S18">
        <f t="shared" si="5"/>
        <v>123.30489999999999</v>
      </c>
    </row>
    <row r="19" spans="2:19" x14ac:dyDescent="0.3">
      <c r="B19">
        <v>8.9899999999999997E-3</v>
      </c>
      <c r="C19">
        <v>4.4999999999999997E-3</v>
      </c>
      <c r="D19" s="3">
        <f t="shared" si="0"/>
        <v>4.36645E-3</v>
      </c>
      <c r="E19">
        <v>52</v>
      </c>
      <c r="F19">
        <f t="shared" si="1"/>
        <v>43.664499999999997</v>
      </c>
      <c r="H19">
        <v>1.9019999999999999E-2</v>
      </c>
      <c r="I19">
        <v>8.8000000000000005E-3</v>
      </c>
      <c r="J19" s="3">
        <f t="shared" si="2"/>
        <v>8.4432800000000009E-3</v>
      </c>
      <c r="K19">
        <v>46</v>
      </c>
      <c r="L19">
        <f t="shared" si="3"/>
        <v>84.432800000000015</v>
      </c>
      <c r="O19">
        <v>2.9100000000000001E-2</v>
      </c>
      <c r="P19">
        <v>1.3599999999999999E-2</v>
      </c>
      <c r="Q19" s="3">
        <f t="shared" si="4"/>
        <v>1.2994159999999999E-2</v>
      </c>
      <c r="R19">
        <v>48</v>
      </c>
      <c r="S19">
        <f t="shared" si="5"/>
        <v>129.94159999999999</v>
      </c>
    </row>
    <row r="20" spans="2:19" x14ac:dyDescent="0.3">
      <c r="B20">
        <v>8.9999999999999993E-3</v>
      </c>
      <c r="C20">
        <v>4.7999999999999996E-3</v>
      </c>
      <c r="D20" s="3">
        <f t="shared" si="0"/>
        <v>4.6508799999999996E-3</v>
      </c>
      <c r="E20">
        <v>57</v>
      </c>
      <c r="F20">
        <f t="shared" si="1"/>
        <v>46.508799999999994</v>
      </c>
      <c r="H20">
        <v>1.9019999999999999E-2</v>
      </c>
      <c r="I20">
        <v>9.4000000000000004E-3</v>
      </c>
      <c r="J20" s="3">
        <f t="shared" si="2"/>
        <v>9.0121400000000001E-3</v>
      </c>
      <c r="K20">
        <v>50</v>
      </c>
      <c r="L20">
        <f t="shared" si="3"/>
        <v>90.121399999999994</v>
      </c>
      <c r="O20">
        <v>2.9100000000000001E-2</v>
      </c>
      <c r="P20">
        <v>1.43E-2</v>
      </c>
      <c r="Q20" s="3">
        <f t="shared" si="4"/>
        <v>1.3657830000000001E-2</v>
      </c>
      <c r="R20">
        <v>50</v>
      </c>
      <c r="S20">
        <f t="shared" si="5"/>
        <v>136.57830000000001</v>
      </c>
    </row>
    <row r="21" spans="2:19" x14ac:dyDescent="0.3">
      <c r="B21">
        <v>8.9899999999999997E-3</v>
      </c>
      <c r="C21">
        <v>5.0000000000000001E-3</v>
      </c>
      <c r="D21" s="3">
        <f t="shared" si="0"/>
        <v>4.8405000000000002E-3</v>
      </c>
      <c r="E21">
        <v>61</v>
      </c>
      <c r="F21">
        <f t="shared" si="1"/>
        <v>48.405000000000001</v>
      </c>
      <c r="H21">
        <v>1.9019999999999999E-2</v>
      </c>
      <c r="I21">
        <v>0.01</v>
      </c>
      <c r="J21" s="3">
        <f t="shared" si="2"/>
        <v>9.581000000000001E-3</v>
      </c>
      <c r="K21">
        <v>53</v>
      </c>
      <c r="L21">
        <f t="shared" si="3"/>
        <v>95.810000000000016</v>
      </c>
      <c r="O21">
        <v>2.9100000000000001E-2</v>
      </c>
      <c r="P21">
        <v>1.52E-2</v>
      </c>
      <c r="Q21" s="3">
        <f t="shared" si="4"/>
        <v>1.4511120000000001E-2</v>
      </c>
      <c r="R21">
        <v>52</v>
      </c>
      <c r="S21">
        <f t="shared" si="5"/>
        <v>145.1112</v>
      </c>
    </row>
    <row r="22" spans="2:19" x14ac:dyDescent="0.3">
      <c r="B22">
        <v>8.9899999999999997E-3</v>
      </c>
      <c r="C22">
        <v>6.4000000000000003E-3</v>
      </c>
      <c r="D22" s="3">
        <f t="shared" si="0"/>
        <v>6.16784E-3</v>
      </c>
      <c r="E22">
        <v>74</v>
      </c>
      <c r="F22">
        <f t="shared" si="1"/>
        <v>61.678399999999996</v>
      </c>
      <c r="H22">
        <v>1.9019999999999999E-2</v>
      </c>
      <c r="I22">
        <v>0.01</v>
      </c>
      <c r="J22" s="3">
        <f t="shared" si="2"/>
        <v>9.581000000000001E-3</v>
      </c>
      <c r="K22">
        <v>52</v>
      </c>
      <c r="L22">
        <f t="shared" si="3"/>
        <v>95.810000000000016</v>
      </c>
      <c r="O22">
        <v>2.9100000000000001E-2</v>
      </c>
      <c r="P22">
        <v>1.52E-2</v>
      </c>
      <c r="Q22" s="3">
        <f t="shared" si="4"/>
        <v>1.4511120000000001E-2</v>
      </c>
      <c r="R22">
        <v>52</v>
      </c>
      <c r="S22">
        <f t="shared" si="5"/>
        <v>145.1112</v>
      </c>
    </row>
    <row r="23" spans="2:19" x14ac:dyDescent="0.3">
      <c r="B23">
        <v>8.9899999999999997E-3</v>
      </c>
      <c r="C23">
        <v>6.4999999999999997E-3</v>
      </c>
      <c r="D23" s="3">
        <f t="shared" si="0"/>
        <v>6.2626499999999998E-3</v>
      </c>
      <c r="E23">
        <v>74</v>
      </c>
      <c r="F23">
        <f t="shared" si="1"/>
        <v>62.6265</v>
      </c>
      <c r="H23">
        <v>1.9019999999999999E-2</v>
      </c>
      <c r="I23">
        <v>1.0800000000000001E-2</v>
      </c>
      <c r="J23" s="3">
        <f t="shared" si="2"/>
        <v>1.033948E-2</v>
      </c>
      <c r="K23">
        <v>57</v>
      </c>
      <c r="L23">
        <f t="shared" si="3"/>
        <v>103.3948</v>
      </c>
      <c r="O23">
        <v>2.9100000000000001E-2</v>
      </c>
      <c r="P23">
        <v>1.5800000000000002E-2</v>
      </c>
      <c r="Q23" s="3">
        <f t="shared" si="4"/>
        <v>1.5079980000000002E-2</v>
      </c>
      <c r="R23">
        <v>56</v>
      </c>
      <c r="S23">
        <f t="shared" si="5"/>
        <v>150.7998</v>
      </c>
    </row>
    <row r="24" spans="2:19" x14ac:dyDescent="0.3">
      <c r="B24">
        <v>8.9899999999999997E-3</v>
      </c>
      <c r="C24">
        <v>6.4999999999999997E-3</v>
      </c>
      <c r="D24" s="3">
        <f t="shared" si="0"/>
        <v>6.2626499999999998E-3</v>
      </c>
      <c r="E24">
        <v>78</v>
      </c>
      <c r="F24">
        <f t="shared" si="1"/>
        <v>62.6265</v>
      </c>
      <c r="H24">
        <v>1.9019999999999999E-2</v>
      </c>
      <c r="I24">
        <v>1.0800000000000001E-2</v>
      </c>
      <c r="J24" s="3">
        <f t="shared" si="2"/>
        <v>1.033948E-2</v>
      </c>
      <c r="K24">
        <v>57</v>
      </c>
      <c r="L24">
        <f t="shared" si="3"/>
        <v>103.3948</v>
      </c>
      <c r="O24">
        <v>2.9100000000000001E-2</v>
      </c>
      <c r="P24">
        <v>1.72E-2</v>
      </c>
      <c r="Q24" s="3">
        <f t="shared" si="4"/>
        <v>1.640732E-2</v>
      </c>
      <c r="R24">
        <v>61</v>
      </c>
      <c r="S24">
        <f t="shared" si="5"/>
        <v>164.07319999999999</v>
      </c>
    </row>
    <row r="25" spans="2:19" x14ac:dyDescent="0.3">
      <c r="B25">
        <v>8.9899999999999997E-3</v>
      </c>
      <c r="C25">
        <v>7.3000000000000001E-3</v>
      </c>
      <c r="D25" s="3">
        <f t="shared" si="0"/>
        <v>7.0211300000000004E-3</v>
      </c>
      <c r="E25">
        <v>84</v>
      </c>
      <c r="F25">
        <f t="shared" si="1"/>
        <v>70.211300000000008</v>
      </c>
      <c r="H25">
        <v>1.9019999999999999E-2</v>
      </c>
      <c r="I25">
        <v>1.18E-2</v>
      </c>
      <c r="J25" s="3">
        <f t="shared" si="2"/>
        <v>1.128758E-2</v>
      </c>
      <c r="K25">
        <v>65</v>
      </c>
      <c r="L25">
        <f t="shared" si="3"/>
        <v>112.8758</v>
      </c>
      <c r="O25">
        <v>2.9100000000000001E-2</v>
      </c>
      <c r="P25">
        <v>1.9300000000000001E-2</v>
      </c>
      <c r="Q25" s="3">
        <f t="shared" si="4"/>
        <v>1.8398330000000001E-2</v>
      </c>
      <c r="R25">
        <v>67</v>
      </c>
      <c r="S25">
        <f t="shared" si="5"/>
        <v>183.98330000000001</v>
      </c>
    </row>
    <row r="26" spans="2:19" x14ac:dyDescent="0.3">
      <c r="B26">
        <v>8.9899999999999997E-3</v>
      </c>
      <c r="C26">
        <v>7.3000000000000001E-3</v>
      </c>
      <c r="D26" s="3">
        <f t="shared" si="0"/>
        <v>7.0211300000000004E-3</v>
      </c>
      <c r="E26">
        <v>85</v>
      </c>
      <c r="F26">
        <f t="shared" si="1"/>
        <v>70.211300000000008</v>
      </c>
      <c r="H26">
        <v>1.9019999999999999E-2</v>
      </c>
      <c r="I26">
        <v>1.2500000000000001E-2</v>
      </c>
      <c r="J26" s="3">
        <f t="shared" si="2"/>
        <v>1.195125E-2</v>
      </c>
      <c r="K26">
        <v>67</v>
      </c>
      <c r="L26">
        <f t="shared" si="3"/>
        <v>119.5125</v>
      </c>
      <c r="O26">
        <v>2.9100000000000001E-2</v>
      </c>
      <c r="P26">
        <v>2.0199999999999999E-2</v>
      </c>
      <c r="Q26" s="3">
        <f t="shared" si="4"/>
        <v>1.9251620000000001E-2</v>
      </c>
      <c r="R26">
        <v>72</v>
      </c>
      <c r="S26">
        <f t="shared" si="5"/>
        <v>192.5162</v>
      </c>
    </row>
    <row r="27" spans="2:19" x14ac:dyDescent="0.3">
      <c r="B27">
        <v>8.9899999999999997E-3</v>
      </c>
      <c r="C27">
        <v>7.3000000000000001E-3</v>
      </c>
      <c r="D27" s="3">
        <f t="shared" si="0"/>
        <v>7.0211300000000004E-3</v>
      </c>
      <c r="E27">
        <v>85</v>
      </c>
      <c r="F27">
        <f t="shared" si="1"/>
        <v>70.211300000000008</v>
      </c>
      <c r="H27">
        <v>1.9019999999999999E-2</v>
      </c>
      <c r="I27">
        <v>1.3299999999999999E-2</v>
      </c>
      <c r="J27" s="3">
        <f t="shared" si="2"/>
        <v>1.2709729999999999E-2</v>
      </c>
      <c r="K27">
        <v>72</v>
      </c>
      <c r="L27">
        <f t="shared" si="3"/>
        <v>127.09729999999999</v>
      </c>
      <c r="O27">
        <v>2.9100000000000001E-2</v>
      </c>
      <c r="P27">
        <v>2.1100000000000001E-2</v>
      </c>
      <c r="Q27" s="3">
        <f t="shared" si="4"/>
        <v>2.010491E-2</v>
      </c>
      <c r="R27">
        <v>75</v>
      </c>
      <c r="S27">
        <f t="shared" si="5"/>
        <v>201.04910000000001</v>
      </c>
    </row>
    <row r="28" spans="2:19" x14ac:dyDescent="0.3">
      <c r="B28">
        <v>8.9899999999999997E-3</v>
      </c>
      <c r="C28">
        <v>7.3000000000000001E-3</v>
      </c>
      <c r="D28" s="3">
        <f t="shared" si="0"/>
        <v>7.0211300000000004E-3</v>
      </c>
      <c r="E28">
        <v>85</v>
      </c>
      <c r="F28">
        <f t="shared" si="1"/>
        <v>70.211300000000008</v>
      </c>
      <c r="H28">
        <v>1.9019999999999999E-2</v>
      </c>
      <c r="I28">
        <v>1.38E-2</v>
      </c>
      <c r="J28" s="3">
        <f t="shared" si="2"/>
        <v>1.3183779999999999E-2</v>
      </c>
      <c r="K28">
        <v>74</v>
      </c>
      <c r="L28">
        <f t="shared" si="3"/>
        <v>131.83779999999999</v>
      </c>
      <c r="O28">
        <v>2.9100000000000001E-2</v>
      </c>
      <c r="P28">
        <v>2.18E-2</v>
      </c>
      <c r="Q28" s="3">
        <f t="shared" si="4"/>
        <v>2.0768580000000002E-2</v>
      </c>
      <c r="R28">
        <v>77</v>
      </c>
      <c r="S28">
        <f t="shared" si="5"/>
        <v>207.68580000000003</v>
      </c>
    </row>
    <row r="29" spans="2:19" x14ac:dyDescent="0.3">
      <c r="B29">
        <v>8.9899999999999997E-3</v>
      </c>
      <c r="C29">
        <v>7.3000000000000001E-3</v>
      </c>
      <c r="D29" s="3">
        <f t="shared" si="0"/>
        <v>7.0211300000000004E-3</v>
      </c>
      <c r="E29">
        <v>84</v>
      </c>
      <c r="F29">
        <f t="shared" si="1"/>
        <v>70.211300000000008</v>
      </c>
      <c r="H29">
        <v>1.9019999999999999E-2</v>
      </c>
      <c r="I29">
        <v>1.46E-2</v>
      </c>
      <c r="J29" s="3">
        <f t="shared" si="2"/>
        <v>1.394226E-2</v>
      </c>
      <c r="K29">
        <v>80</v>
      </c>
      <c r="L29">
        <f t="shared" si="3"/>
        <v>139.42259999999999</v>
      </c>
      <c r="O29">
        <v>2.9100000000000001E-2</v>
      </c>
      <c r="P29">
        <v>2.2200000000000001E-2</v>
      </c>
      <c r="Q29" s="3">
        <f t="shared" si="4"/>
        <v>2.1147820000000001E-2</v>
      </c>
      <c r="R29">
        <v>79</v>
      </c>
      <c r="S29">
        <f t="shared" si="5"/>
        <v>211.47820000000002</v>
      </c>
    </row>
    <row r="30" spans="2:19" x14ac:dyDescent="0.3">
      <c r="B30">
        <v>8.9999999999999993E-3</v>
      </c>
      <c r="C30">
        <v>7.3000000000000001E-3</v>
      </c>
      <c r="D30" s="3">
        <f t="shared" si="0"/>
        <v>7.0211300000000004E-3</v>
      </c>
      <c r="E30">
        <v>85</v>
      </c>
      <c r="F30">
        <f t="shared" si="1"/>
        <v>70.211300000000008</v>
      </c>
      <c r="H30">
        <v>1.9019999999999999E-2</v>
      </c>
      <c r="I30">
        <v>1.5100000000000001E-2</v>
      </c>
      <c r="J30" s="3">
        <f t="shared" si="2"/>
        <v>1.441631E-2</v>
      </c>
      <c r="K30">
        <v>82</v>
      </c>
      <c r="L30">
        <f t="shared" si="3"/>
        <v>144.16309999999999</v>
      </c>
      <c r="O30">
        <v>2.9100000000000001E-2</v>
      </c>
      <c r="P30">
        <v>2.3300000000000001E-2</v>
      </c>
      <c r="Q30" s="3">
        <f t="shared" si="4"/>
        <v>2.2190730000000002E-2</v>
      </c>
      <c r="R30">
        <v>82</v>
      </c>
      <c r="S30">
        <f t="shared" si="5"/>
        <v>221.90730000000002</v>
      </c>
    </row>
    <row r="31" spans="2:19" x14ac:dyDescent="0.3">
      <c r="B31">
        <v>8.9999999999999993E-3</v>
      </c>
      <c r="C31">
        <v>7.3000000000000001E-3</v>
      </c>
      <c r="D31" s="3">
        <f t="shared" si="0"/>
        <v>7.0211300000000004E-3</v>
      </c>
      <c r="E31">
        <v>84</v>
      </c>
      <c r="F31">
        <f t="shared" si="1"/>
        <v>70.211300000000008</v>
      </c>
      <c r="H31">
        <v>1.9019999999999999E-2</v>
      </c>
      <c r="I31">
        <v>1.5599999999999999E-2</v>
      </c>
      <c r="J31" s="3">
        <f t="shared" si="2"/>
        <v>1.489036E-2</v>
      </c>
      <c r="K31">
        <v>84</v>
      </c>
      <c r="L31">
        <f t="shared" si="3"/>
        <v>148.90360000000001</v>
      </c>
      <c r="O31">
        <v>2.9100000000000001E-2</v>
      </c>
      <c r="P31">
        <v>2.3900000000000001E-2</v>
      </c>
      <c r="Q31" s="3">
        <f t="shared" si="4"/>
        <v>2.275959E-2</v>
      </c>
      <c r="R31">
        <v>85</v>
      </c>
      <c r="S31">
        <f t="shared" si="5"/>
        <v>227.5959</v>
      </c>
    </row>
    <row r="32" spans="2:19" x14ac:dyDescent="0.3">
      <c r="H32">
        <v>1.9019999999999999E-2</v>
      </c>
      <c r="I32">
        <v>1.5599999999999999E-2</v>
      </c>
      <c r="J32" s="3">
        <f t="shared" si="2"/>
        <v>1.489036E-2</v>
      </c>
      <c r="K32">
        <v>84</v>
      </c>
      <c r="L32">
        <f t="shared" si="3"/>
        <v>148.90360000000001</v>
      </c>
      <c r="O32">
        <v>2.9100000000000001E-2</v>
      </c>
      <c r="P32">
        <v>2.3900000000000001E-2</v>
      </c>
      <c r="Q32" s="3">
        <f t="shared" si="4"/>
        <v>2.275959E-2</v>
      </c>
      <c r="R32">
        <v>85</v>
      </c>
      <c r="S32">
        <f t="shared" si="5"/>
        <v>227.5959</v>
      </c>
    </row>
    <row r="33" spans="2:19" x14ac:dyDescent="0.3">
      <c r="H33">
        <v>1.9019999999999999E-2</v>
      </c>
      <c r="I33">
        <v>1.5599999999999999E-2</v>
      </c>
      <c r="J33" s="3">
        <f t="shared" si="2"/>
        <v>1.489036E-2</v>
      </c>
      <c r="K33">
        <v>84</v>
      </c>
      <c r="L33">
        <f t="shared" si="3"/>
        <v>148.90360000000001</v>
      </c>
      <c r="O33">
        <v>2.9100000000000001E-2</v>
      </c>
      <c r="P33">
        <v>2.3900000000000001E-2</v>
      </c>
      <c r="Q33" s="3">
        <f t="shared" si="4"/>
        <v>2.275959E-2</v>
      </c>
      <c r="R33">
        <v>85</v>
      </c>
      <c r="S33">
        <f t="shared" si="5"/>
        <v>227.5959</v>
      </c>
    </row>
    <row r="34" spans="2:19" x14ac:dyDescent="0.3">
      <c r="O34">
        <v>2.9100000000000001E-2</v>
      </c>
      <c r="P34">
        <v>2.3900000000000001E-2</v>
      </c>
      <c r="Q34" s="3">
        <f t="shared" si="4"/>
        <v>2.275959E-2</v>
      </c>
      <c r="R34">
        <v>84</v>
      </c>
      <c r="S34">
        <f t="shared" si="5"/>
        <v>227.5959</v>
      </c>
    </row>
    <row r="35" spans="2:19" x14ac:dyDescent="0.3">
      <c r="B35" s="4"/>
      <c r="C35" s="4"/>
      <c r="O35">
        <v>2.9100000000000001E-2</v>
      </c>
      <c r="P35">
        <v>2.3900000000000001E-2</v>
      </c>
      <c r="Q35" s="3">
        <f t="shared" si="4"/>
        <v>2.275959E-2</v>
      </c>
      <c r="R35">
        <v>84</v>
      </c>
      <c r="S35">
        <f t="shared" si="5"/>
        <v>227.5959</v>
      </c>
    </row>
    <row r="37" spans="2:19" x14ac:dyDescent="0.3">
      <c r="H37" s="4"/>
      <c r="I37" s="4"/>
    </row>
    <row r="38" spans="2:19" x14ac:dyDescent="0.3">
      <c r="P38" s="4"/>
      <c r="Q38" s="4"/>
    </row>
    <row r="39" spans="2:19" x14ac:dyDescent="0.3">
      <c r="B39" s="5" t="s">
        <v>34</v>
      </c>
      <c r="C39" s="5" t="s">
        <v>33</v>
      </c>
    </row>
    <row r="40" spans="2:19" x14ac:dyDescent="0.3">
      <c r="B40" s="5">
        <v>8.9999999999999993E-3</v>
      </c>
      <c r="C40" s="5">
        <f>0.009*12570*0.001/(1.6E-19*0.001)</f>
        <v>7.0706249999999998E+20</v>
      </c>
    </row>
    <row r="41" spans="2:19" x14ac:dyDescent="0.3">
      <c r="B41" s="5">
        <v>1.9E-2</v>
      </c>
      <c r="C41" s="5">
        <f>0.019*5917.1*0.001/(1.6E-19*0.001)</f>
        <v>7.0265562500000003E+20</v>
      </c>
    </row>
    <row r="42" spans="2:19" x14ac:dyDescent="0.3">
      <c r="B42" s="5">
        <v>2.9000000000000001E-2</v>
      </c>
      <c r="C42" s="5">
        <f>0.029*3888.5*0.001/(1.6E-19*0.001)</f>
        <v>7.0479062500000006E+20</v>
      </c>
    </row>
    <row r="44" spans="2:19" x14ac:dyDescent="0.3">
      <c r="B44" s="6" t="s">
        <v>36</v>
      </c>
      <c r="C44" s="6">
        <f>AVERAGE(C40:C42)</f>
        <v>7.0483625000000002E+20</v>
      </c>
    </row>
    <row r="45" spans="2:19" x14ac:dyDescent="0.3">
      <c r="B45" s="6" t="s">
        <v>35</v>
      </c>
      <c r="C45" s="6">
        <f>_xlfn.STDEV.P(C40:C42)</f>
        <v>1.7993884233029286E+18</v>
      </c>
    </row>
    <row r="47" spans="2:19" x14ac:dyDescent="0.3">
      <c r="B47" t="s">
        <v>37</v>
      </c>
      <c r="C47">
        <f>100*C44/4.5E+26</f>
        <v>1.5663027777777777E-4</v>
      </c>
    </row>
    <row r="48" spans="2:19" x14ac:dyDescent="0.3">
      <c r="C48">
        <f>C44/4.5E+26</f>
        <v>1.566302777777778E-6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263"/>
  <sheetViews>
    <sheetView topLeftCell="B1" zoomScaleNormal="100" workbookViewId="0">
      <selection activeCell="U14" sqref="U14"/>
    </sheetView>
  </sheetViews>
  <sheetFormatPr defaultRowHeight="14.4" x14ac:dyDescent="0.3"/>
  <sheetData>
    <row r="2" spans="2:6" x14ac:dyDescent="0.3">
      <c r="B2" t="s">
        <v>19</v>
      </c>
    </row>
    <row r="3" spans="2:6" x14ac:dyDescent="0.3">
      <c r="B3" t="s">
        <v>18</v>
      </c>
      <c r="C3" t="s">
        <v>17</v>
      </c>
    </row>
    <row r="4" spans="2:6" x14ac:dyDescent="0.3">
      <c r="B4" t="s">
        <v>16</v>
      </c>
      <c r="C4" t="s">
        <v>2</v>
      </c>
      <c r="D4" t="s">
        <v>24</v>
      </c>
      <c r="E4" t="s">
        <v>23</v>
      </c>
      <c r="F4" t="s">
        <v>39</v>
      </c>
    </row>
    <row r="5" spans="2:6" x14ac:dyDescent="0.3">
      <c r="B5">
        <v>0.23</v>
      </c>
      <c r="C5">
        <v>2.4199999999999999E-2</v>
      </c>
      <c r="D5">
        <f>(B5*100)+273</f>
        <v>296</v>
      </c>
      <c r="E5" s="3">
        <f>C5-(0.0519*(C5)-0.0001)</f>
        <v>2.3044019999999998E-2</v>
      </c>
      <c r="F5">
        <f>E5*103</f>
        <v>2.3735340599999999</v>
      </c>
    </row>
    <row r="6" spans="2:6" x14ac:dyDescent="0.3">
      <c r="B6">
        <v>0.24</v>
      </c>
      <c r="C6">
        <v>2.4199999999999999E-2</v>
      </c>
      <c r="D6">
        <f t="shared" ref="D6:D69" si="0">(B6*100)+273</f>
        <v>297</v>
      </c>
      <c r="E6" s="3">
        <f t="shared" ref="E6:E69" si="1">C6-(0.0519*(C6)-0.0001)</f>
        <v>2.3044019999999998E-2</v>
      </c>
      <c r="F6">
        <f t="shared" ref="F6:F69" si="2">E6*103</f>
        <v>2.3735340599999999</v>
      </c>
    </row>
    <row r="7" spans="2:6" x14ac:dyDescent="0.3">
      <c r="B7">
        <v>0.25</v>
      </c>
      <c r="C7">
        <v>2.4199999999999999E-2</v>
      </c>
      <c r="D7">
        <f t="shared" si="0"/>
        <v>298</v>
      </c>
      <c r="E7" s="3">
        <f t="shared" si="1"/>
        <v>2.3044019999999998E-2</v>
      </c>
      <c r="F7">
        <f t="shared" si="2"/>
        <v>2.3735340599999999</v>
      </c>
    </row>
    <row r="8" spans="2:6" x14ac:dyDescent="0.3">
      <c r="B8">
        <v>0.26</v>
      </c>
      <c r="C8">
        <v>2.4199999999999999E-2</v>
      </c>
      <c r="D8">
        <f t="shared" si="0"/>
        <v>299</v>
      </c>
      <c r="E8" s="3">
        <f t="shared" si="1"/>
        <v>2.3044019999999998E-2</v>
      </c>
      <c r="F8">
        <f t="shared" si="2"/>
        <v>2.3735340599999999</v>
      </c>
    </row>
    <row r="9" spans="2:6" x14ac:dyDescent="0.3">
      <c r="B9">
        <v>0.27</v>
      </c>
      <c r="C9">
        <v>2.4199999999999999E-2</v>
      </c>
      <c r="D9">
        <f t="shared" si="0"/>
        <v>300</v>
      </c>
      <c r="E9" s="3">
        <f t="shared" si="1"/>
        <v>2.3044019999999998E-2</v>
      </c>
      <c r="F9">
        <f t="shared" si="2"/>
        <v>2.3735340599999999</v>
      </c>
    </row>
    <row r="10" spans="2:6" x14ac:dyDescent="0.3">
      <c r="B10">
        <v>0.28000000000000003</v>
      </c>
      <c r="C10">
        <v>2.41E-2</v>
      </c>
      <c r="D10">
        <f t="shared" si="0"/>
        <v>301</v>
      </c>
      <c r="E10" s="3">
        <f t="shared" si="1"/>
        <v>2.2949210000000001E-2</v>
      </c>
      <c r="F10">
        <f t="shared" si="2"/>
        <v>2.36376863</v>
      </c>
    </row>
    <row r="11" spans="2:6" x14ac:dyDescent="0.3">
      <c r="B11">
        <v>0.28999999999999998</v>
      </c>
      <c r="C11">
        <v>2.41E-2</v>
      </c>
      <c r="D11">
        <f t="shared" si="0"/>
        <v>302</v>
      </c>
      <c r="E11" s="3">
        <f t="shared" si="1"/>
        <v>2.2949210000000001E-2</v>
      </c>
      <c r="F11">
        <f t="shared" si="2"/>
        <v>2.36376863</v>
      </c>
    </row>
    <row r="12" spans="2:6" x14ac:dyDescent="0.3">
      <c r="B12">
        <v>0.31</v>
      </c>
      <c r="C12">
        <v>2.4E-2</v>
      </c>
      <c r="D12">
        <f t="shared" si="0"/>
        <v>304</v>
      </c>
      <c r="E12" s="3">
        <f t="shared" si="1"/>
        <v>2.28544E-2</v>
      </c>
      <c r="F12">
        <f t="shared" si="2"/>
        <v>2.3540032000000002</v>
      </c>
    </row>
    <row r="13" spans="2:6" x14ac:dyDescent="0.3">
      <c r="B13">
        <v>0.32</v>
      </c>
      <c r="C13">
        <v>2.3900000000000001E-2</v>
      </c>
      <c r="D13">
        <f t="shared" si="0"/>
        <v>305</v>
      </c>
      <c r="E13" s="3">
        <f t="shared" si="1"/>
        <v>2.275959E-2</v>
      </c>
      <c r="F13">
        <f t="shared" si="2"/>
        <v>2.3442377699999999</v>
      </c>
    </row>
    <row r="14" spans="2:6" x14ac:dyDescent="0.3">
      <c r="B14">
        <v>0.33</v>
      </c>
      <c r="C14">
        <v>2.3900000000000001E-2</v>
      </c>
      <c r="D14">
        <f t="shared" si="0"/>
        <v>306</v>
      </c>
      <c r="E14" s="3">
        <f t="shared" si="1"/>
        <v>2.275959E-2</v>
      </c>
      <c r="F14">
        <f t="shared" si="2"/>
        <v>2.3442377699999999</v>
      </c>
    </row>
    <row r="15" spans="2:6" x14ac:dyDescent="0.3">
      <c r="B15">
        <v>0.34</v>
      </c>
      <c r="C15">
        <v>2.3800000000000002E-2</v>
      </c>
      <c r="D15">
        <f t="shared" si="0"/>
        <v>307</v>
      </c>
      <c r="E15" s="3">
        <f t="shared" si="1"/>
        <v>2.2664780000000002E-2</v>
      </c>
      <c r="F15">
        <f t="shared" si="2"/>
        <v>2.33447234</v>
      </c>
    </row>
    <row r="16" spans="2:6" x14ac:dyDescent="0.3">
      <c r="B16">
        <v>0.35</v>
      </c>
      <c r="C16">
        <v>2.3800000000000002E-2</v>
      </c>
      <c r="D16">
        <f t="shared" si="0"/>
        <v>308</v>
      </c>
      <c r="E16" s="3">
        <f t="shared" si="1"/>
        <v>2.2664780000000002E-2</v>
      </c>
      <c r="F16">
        <f t="shared" si="2"/>
        <v>2.33447234</v>
      </c>
    </row>
    <row r="17" spans="2:6" x14ac:dyDescent="0.3">
      <c r="B17">
        <v>0.36</v>
      </c>
      <c r="C17">
        <v>2.3699999999999999E-2</v>
      </c>
      <c r="D17">
        <f t="shared" si="0"/>
        <v>309</v>
      </c>
      <c r="E17" s="3">
        <f t="shared" si="1"/>
        <v>2.2569969999999998E-2</v>
      </c>
      <c r="F17">
        <f t="shared" si="2"/>
        <v>2.3247069099999997</v>
      </c>
    </row>
    <row r="18" spans="2:6" x14ac:dyDescent="0.3">
      <c r="B18">
        <v>0.37</v>
      </c>
      <c r="C18">
        <v>2.3599999999999999E-2</v>
      </c>
      <c r="D18">
        <f t="shared" si="0"/>
        <v>310</v>
      </c>
      <c r="E18" s="3">
        <f t="shared" si="1"/>
        <v>2.2475160000000001E-2</v>
      </c>
      <c r="F18">
        <f t="shared" si="2"/>
        <v>2.3149414799999999</v>
      </c>
    </row>
    <row r="19" spans="2:6" x14ac:dyDescent="0.3">
      <c r="B19">
        <v>0.38</v>
      </c>
      <c r="C19">
        <v>2.3599999999999999E-2</v>
      </c>
      <c r="D19">
        <f t="shared" si="0"/>
        <v>311</v>
      </c>
      <c r="E19" s="3">
        <f t="shared" si="1"/>
        <v>2.2475160000000001E-2</v>
      </c>
      <c r="F19">
        <f t="shared" si="2"/>
        <v>2.3149414799999999</v>
      </c>
    </row>
    <row r="20" spans="2:6" x14ac:dyDescent="0.3">
      <c r="B20">
        <v>0.39</v>
      </c>
      <c r="C20">
        <v>2.35E-2</v>
      </c>
      <c r="D20">
        <f t="shared" si="0"/>
        <v>312</v>
      </c>
      <c r="E20" s="3">
        <f t="shared" si="1"/>
        <v>2.238035E-2</v>
      </c>
      <c r="F20">
        <f t="shared" si="2"/>
        <v>2.30517605</v>
      </c>
    </row>
    <row r="21" spans="2:6" x14ac:dyDescent="0.3">
      <c r="B21">
        <v>0.4</v>
      </c>
      <c r="C21">
        <v>2.35E-2</v>
      </c>
      <c r="D21">
        <f t="shared" si="0"/>
        <v>313</v>
      </c>
      <c r="E21" s="3">
        <f t="shared" si="1"/>
        <v>2.238035E-2</v>
      </c>
      <c r="F21">
        <f t="shared" si="2"/>
        <v>2.30517605</v>
      </c>
    </row>
    <row r="22" spans="2:6" x14ac:dyDescent="0.3">
      <c r="B22">
        <v>0.41</v>
      </c>
      <c r="C22">
        <v>2.3400000000000001E-2</v>
      </c>
      <c r="D22">
        <f t="shared" si="0"/>
        <v>314</v>
      </c>
      <c r="E22" s="3">
        <f t="shared" si="1"/>
        <v>2.228554E-2</v>
      </c>
      <c r="F22">
        <f t="shared" si="2"/>
        <v>2.2954106199999997</v>
      </c>
    </row>
    <row r="23" spans="2:6" x14ac:dyDescent="0.3">
      <c r="B23">
        <v>0.42</v>
      </c>
      <c r="C23">
        <v>2.3400000000000001E-2</v>
      </c>
      <c r="D23">
        <f t="shared" si="0"/>
        <v>315</v>
      </c>
      <c r="E23" s="3">
        <f t="shared" si="1"/>
        <v>2.228554E-2</v>
      </c>
      <c r="F23">
        <f t="shared" si="2"/>
        <v>2.2954106199999997</v>
      </c>
    </row>
    <row r="24" spans="2:6" x14ac:dyDescent="0.3">
      <c r="B24">
        <v>0.44</v>
      </c>
      <c r="C24">
        <v>2.3199999999999998E-2</v>
      </c>
      <c r="D24">
        <f t="shared" si="0"/>
        <v>317</v>
      </c>
      <c r="E24" s="3">
        <f t="shared" si="1"/>
        <v>2.2095919999999998E-2</v>
      </c>
      <c r="F24">
        <f t="shared" si="2"/>
        <v>2.2758797599999996</v>
      </c>
    </row>
    <row r="25" spans="2:6" x14ac:dyDescent="0.3">
      <c r="B25">
        <v>0.45</v>
      </c>
      <c r="C25">
        <v>2.3199999999999998E-2</v>
      </c>
      <c r="D25">
        <f t="shared" si="0"/>
        <v>318</v>
      </c>
      <c r="E25" s="3">
        <f t="shared" si="1"/>
        <v>2.2095919999999998E-2</v>
      </c>
      <c r="F25">
        <f t="shared" si="2"/>
        <v>2.2758797599999996</v>
      </c>
    </row>
    <row r="26" spans="2:6" x14ac:dyDescent="0.3">
      <c r="B26">
        <v>0.46</v>
      </c>
      <c r="C26">
        <v>2.3099999999999999E-2</v>
      </c>
      <c r="D26">
        <f t="shared" si="0"/>
        <v>319</v>
      </c>
      <c r="E26" s="3">
        <f t="shared" si="1"/>
        <v>2.2001109999999997E-2</v>
      </c>
      <c r="F26">
        <f t="shared" si="2"/>
        <v>2.2661143299999997</v>
      </c>
    </row>
    <row r="27" spans="2:6" x14ac:dyDescent="0.3">
      <c r="B27">
        <v>0.47</v>
      </c>
      <c r="C27">
        <v>2.3E-2</v>
      </c>
      <c r="D27">
        <f t="shared" si="0"/>
        <v>320</v>
      </c>
      <c r="E27" s="3">
        <f t="shared" si="1"/>
        <v>2.19063E-2</v>
      </c>
      <c r="F27">
        <f t="shared" si="2"/>
        <v>2.2563488999999999</v>
      </c>
    </row>
    <row r="28" spans="2:6" x14ac:dyDescent="0.3">
      <c r="B28">
        <v>0.48</v>
      </c>
      <c r="C28">
        <v>2.29E-2</v>
      </c>
      <c r="D28">
        <f t="shared" si="0"/>
        <v>321</v>
      </c>
      <c r="E28" s="3">
        <f t="shared" si="1"/>
        <v>2.1811489999999999E-2</v>
      </c>
      <c r="F28">
        <f t="shared" si="2"/>
        <v>2.24658347</v>
      </c>
    </row>
    <row r="29" spans="2:6" x14ac:dyDescent="0.3">
      <c r="B29">
        <v>0.49</v>
      </c>
      <c r="C29">
        <v>2.2800000000000001E-2</v>
      </c>
      <c r="D29">
        <f t="shared" si="0"/>
        <v>322</v>
      </c>
      <c r="E29" s="3">
        <f t="shared" si="1"/>
        <v>2.1716680000000002E-2</v>
      </c>
      <c r="F29">
        <f t="shared" si="2"/>
        <v>2.2368180400000002</v>
      </c>
    </row>
    <row r="30" spans="2:6" x14ac:dyDescent="0.3">
      <c r="B30">
        <v>0.5</v>
      </c>
      <c r="C30">
        <v>2.2700000000000001E-2</v>
      </c>
      <c r="D30">
        <f t="shared" si="0"/>
        <v>323</v>
      </c>
      <c r="E30" s="3">
        <f t="shared" si="1"/>
        <v>2.1621870000000001E-2</v>
      </c>
      <c r="F30">
        <f t="shared" si="2"/>
        <v>2.2270526100000003</v>
      </c>
    </row>
    <row r="31" spans="2:6" x14ac:dyDescent="0.3">
      <c r="B31">
        <v>0.51</v>
      </c>
      <c r="C31">
        <v>2.2599999999999999E-2</v>
      </c>
      <c r="D31">
        <f t="shared" si="0"/>
        <v>324</v>
      </c>
      <c r="E31" s="3">
        <f t="shared" si="1"/>
        <v>2.1527059999999997E-2</v>
      </c>
      <c r="F31">
        <f t="shared" si="2"/>
        <v>2.2172871799999996</v>
      </c>
    </row>
    <row r="32" spans="2:6" x14ac:dyDescent="0.3">
      <c r="B32">
        <v>0.52</v>
      </c>
      <c r="C32">
        <v>2.2499999999999999E-2</v>
      </c>
      <c r="D32">
        <f t="shared" si="0"/>
        <v>325</v>
      </c>
      <c r="E32" s="3">
        <f t="shared" si="1"/>
        <v>2.143225E-2</v>
      </c>
      <c r="F32">
        <f t="shared" si="2"/>
        <v>2.2075217500000002</v>
      </c>
    </row>
    <row r="33" spans="2:6" x14ac:dyDescent="0.3">
      <c r="B33">
        <v>0.53</v>
      </c>
      <c r="C33">
        <v>2.24E-2</v>
      </c>
      <c r="D33">
        <f t="shared" si="0"/>
        <v>326</v>
      </c>
      <c r="E33" s="3">
        <f t="shared" si="1"/>
        <v>2.1337439999999999E-2</v>
      </c>
      <c r="F33">
        <f t="shared" si="2"/>
        <v>2.1977563199999999</v>
      </c>
    </row>
    <row r="34" spans="2:6" x14ac:dyDescent="0.3">
      <c r="B34">
        <v>0.54</v>
      </c>
      <c r="C34">
        <v>2.23E-2</v>
      </c>
      <c r="D34">
        <f t="shared" si="0"/>
        <v>327</v>
      </c>
      <c r="E34" s="3">
        <f t="shared" si="1"/>
        <v>2.1242630000000002E-2</v>
      </c>
      <c r="F34">
        <f t="shared" si="2"/>
        <v>2.18799089</v>
      </c>
    </row>
    <row r="35" spans="2:6" x14ac:dyDescent="0.3">
      <c r="B35">
        <v>0.55000000000000004</v>
      </c>
      <c r="C35">
        <v>2.2200000000000001E-2</v>
      </c>
      <c r="D35">
        <f t="shared" si="0"/>
        <v>328</v>
      </c>
      <c r="E35" s="3">
        <f t="shared" si="1"/>
        <v>2.1147820000000001E-2</v>
      </c>
      <c r="F35">
        <f t="shared" si="2"/>
        <v>2.1782254600000002</v>
      </c>
    </row>
    <row r="36" spans="2:6" x14ac:dyDescent="0.3">
      <c r="B36">
        <v>0.56000000000000005</v>
      </c>
      <c r="C36">
        <v>2.1999999999999999E-2</v>
      </c>
      <c r="D36">
        <f t="shared" si="0"/>
        <v>329</v>
      </c>
      <c r="E36" s="3">
        <f t="shared" si="1"/>
        <v>2.09582E-2</v>
      </c>
      <c r="F36">
        <f t="shared" si="2"/>
        <v>2.1586946</v>
      </c>
    </row>
    <row r="37" spans="2:6" x14ac:dyDescent="0.3">
      <c r="B37">
        <v>0.56999999999999995</v>
      </c>
      <c r="C37">
        <v>2.1899999999999999E-2</v>
      </c>
      <c r="D37">
        <f t="shared" si="0"/>
        <v>330</v>
      </c>
      <c r="E37" s="3">
        <f t="shared" si="1"/>
        <v>2.0863389999999999E-2</v>
      </c>
      <c r="F37">
        <f t="shared" si="2"/>
        <v>2.1489291699999997</v>
      </c>
    </row>
    <row r="38" spans="2:6" x14ac:dyDescent="0.3">
      <c r="B38">
        <v>0.57999999999999996</v>
      </c>
      <c r="C38">
        <v>2.18E-2</v>
      </c>
      <c r="D38">
        <f t="shared" si="0"/>
        <v>331</v>
      </c>
      <c r="E38" s="3">
        <f t="shared" si="1"/>
        <v>2.0768580000000002E-2</v>
      </c>
      <c r="F38">
        <f t="shared" si="2"/>
        <v>2.1391637400000003</v>
      </c>
    </row>
    <row r="39" spans="2:6" x14ac:dyDescent="0.3">
      <c r="B39">
        <v>0.59</v>
      </c>
      <c r="C39">
        <v>2.1600000000000001E-2</v>
      </c>
      <c r="D39">
        <f t="shared" si="0"/>
        <v>332</v>
      </c>
      <c r="E39" s="3">
        <f t="shared" si="1"/>
        <v>2.057896E-2</v>
      </c>
      <c r="F39">
        <f t="shared" si="2"/>
        <v>2.1196328800000002</v>
      </c>
    </row>
    <row r="40" spans="2:6" x14ac:dyDescent="0.3">
      <c r="B40">
        <v>0.6</v>
      </c>
      <c r="C40">
        <v>2.1399999999999999E-2</v>
      </c>
      <c r="D40">
        <f t="shared" si="0"/>
        <v>333</v>
      </c>
      <c r="E40" s="3">
        <f t="shared" si="1"/>
        <v>2.0389339999999999E-2</v>
      </c>
      <c r="F40">
        <f t="shared" si="2"/>
        <v>2.10010202</v>
      </c>
    </row>
    <row r="41" spans="2:6" x14ac:dyDescent="0.3">
      <c r="B41">
        <v>0.61</v>
      </c>
      <c r="C41">
        <v>2.12E-2</v>
      </c>
      <c r="D41">
        <f t="shared" si="0"/>
        <v>334</v>
      </c>
      <c r="E41" s="3">
        <f t="shared" si="1"/>
        <v>2.0199720000000001E-2</v>
      </c>
      <c r="F41">
        <f t="shared" si="2"/>
        <v>2.0805711600000003</v>
      </c>
    </row>
    <row r="42" spans="2:6" x14ac:dyDescent="0.3">
      <c r="B42">
        <v>0.62</v>
      </c>
      <c r="C42">
        <v>2.1000000000000001E-2</v>
      </c>
      <c r="D42">
        <f t="shared" si="0"/>
        <v>335</v>
      </c>
      <c r="E42" s="3">
        <f t="shared" si="1"/>
        <v>2.0010100000000003E-2</v>
      </c>
      <c r="F42">
        <f t="shared" si="2"/>
        <v>2.0610403000000002</v>
      </c>
    </row>
    <row r="43" spans="2:6" x14ac:dyDescent="0.3">
      <c r="B43">
        <v>0.63</v>
      </c>
      <c r="C43">
        <v>2.0899999999999998E-2</v>
      </c>
      <c r="D43">
        <f t="shared" si="0"/>
        <v>336</v>
      </c>
      <c r="E43" s="3">
        <f t="shared" si="1"/>
        <v>1.9915289999999999E-2</v>
      </c>
      <c r="F43">
        <f t="shared" si="2"/>
        <v>2.0512748699999999</v>
      </c>
    </row>
    <row r="44" spans="2:6" x14ac:dyDescent="0.3">
      <c r="B44">
        <v>0.64</v>
      </c>
      <c r="C44">
        <v>2.06E-2</v>
      </c>
      <c r="D44">
        <f t="shared" si="0"/>
        <v>337</v>
      </c>
      <c r="E44" s="3">
        <f t="shared" si="1"/>
        <v>1.963086E-2</v>
      </c>
      <c r="F44">
        <f t="shared" si="2"/>
        <v>2.0219785799999999</v>
      </c>
    </row>
    <row r="45" spans="2:6" x14ac:dyDescent="0.3">
      <c r="B45">
        <v>0.65</v>
      </c>
      <c r="C45">
        <v>2.0400000000000001E-2</v>
      </c>
      <c r="D45">
        <f t="shared" si="0"/>
        <v>338</v>
      </c>
      <c r="E45" s="3">
        <f t="shared" si="1"/>
        <v>1.9441240000000002E-2</v>
      </c>
      <c r="F45">
        <f t="shared" si="2"/>
        <v>2.0024477200000002</v>
      </c>
    </row>
    <row r="46" spans="2:6" x14ac:dyDescent="0.3">
      <c r="B46">
        <v>0.66</v>
      </c>
      <c r="C46">
        <v>2.0199999999999999E-2</v>
      </c>
      <c r="D46">
        <f t="shared" si="0"/>
        <v>339</v>
      </c>
      <c r="E46" s="3">
        <f t="shared" si="1"/>
        <v>1.9251620000000001E-2</v>
      </c>
      <c r="F46">
        <f t="shared" si="2"/>
        <v>1.98291686</v>
      </c>
    </row>
    <row r="47" spans="2:6" x14ac:dyDescent="0.3">
      <c r="B47">
        <v>0.67</v>
      </c>
      <c r="C47">
        <v>0.02</v>
      </c>
      <c r="D47">
        <f t="shared" si="0"/>
        <v>340</v>
      </c>
      <c r="E47" s="3">
        <f t="shared" si="1"/>
        <v>1.9061999999999999E-2</v>
      </c>
      <c r="F47">
        <f t="shared" si="2"/>
        <v>1.9633859999999999</v>
      </c>
    </row>
    <row r="48" spans="2:6" x14ac:dyDescent="0.3">
      <c r="B48">
        <v>0.68</v>
      </c>
      <c r="C48">
        <v>1.9699999999999999E-2</v>
      </c>
      <c r="D48">
        <f t="shared" si="0"/>
        <v>341</v>
      </c>
      <c r="E48" s="3">
        <f t="shared" si="1"/>
        <v>1.877757E-2</v>
      </c>
      <c r="F48">
        <f t="shared" si="2"/>
        <v>1.9340897100000001</v>
      </c>
    </row>
    <row r="49" spans="2:6" x14ac:dyDescent="0.3">
      <c r="B49">
        <v>0.69</v>
      </c>
      <c r="C49">
        <v>1.9400000000000001E-2</v>
      </c>
      <c r="D49">
        <f t="shared" si="0"/>
        <v>342</v>
      </c>
      <c r="E49" s="3">
        <f t="shared" si="1"/>
        <v>1.8493140000000002E-2</v>
      </c>
      <c r="F49">
        <f t="shared" si="2"/>
        <v>1.9047934200000001</v>
      </c>
    </row>
    <row r="50" spans="2:6" x14ac:dyDescent="0.3">
      <c r="B50">
        <v>0.7</v>
      </c>
      <c r="C50">
        <v>1.9099999999999999E-2</v>
      </c>
      <c r="D50">
        <f t="shared" si="0"/>
        <v>343</v>
      </c>
      <c r="E50" s="3">
        <f t="shared" si="1"/>
        <v>1.8208709999999999E-2</v>
      </c>
      <c r="F50">
        <f t="shared" si="2"/>
        <v>1.8754971299999998</v>
      </c>
    </row>
    <row r="51" spans="2:6" x14ac:dyDescent="0.3">
      <c r="B51">
        <v>0.72</v>
      </c>
      <c r="C51">
        <v>1.8700000000000001E-2</v>
      </c>
      <c r="D51">
        <f t="shared" si="0"/>
        <v>345</v>
      </c>
      <c r="E51" s="3">
        <f t="shared" si="1"/>
        <v>1.782947E-2</v>
      </c>
      <c r="F51">
        <f t="shared" si="2"/>
        <v>1.83643541</v>
      </c>
    </row>
    <row r="52" spans="2:6" x14ac:dyDescent="0.3">
      <c r="B52">
        <v>0.73</v>
      </c>
      <c r="C52">
        <v>1.84E-2</v>
      </c>
      <c r="D52">
        <f t="shared" si="0"/>
        <v>346</v>
      </c>
      <c r="E52" s="3">
        <f t="shared" si="1"/>
        <v>1.7545040000000001E-2</v>
      </c>
      <c r="F52">
        <f t="shared" si="2"/>
        <v>1.8071391200000002</v>
      </c>
    </row>
    <row r="53" spans="2:6" x14ac:dyDescent="0.3">
      <c r="B53">
        <v>0.74</v>
      </c>
      <c r="C53">
        <v>1.7999999999999999E-2</v>
      </c>
      <c r="D53">
        <f t="shared" si="0"/>
        <v>347</v>
      </c>
      <c r="E53" s="3">
        <f t="shared" si="1"/>
        <v>1.7165799999999998E-2</v>
      </c>
      <c r="F53">
        <f t="shared" si="2"/>
        <v>1.7680773999999999</v>
      </c>
    </row>
    <row r="54" spans="2:6" x14ac:dyDescent="0.3">
      <c r="B54">
        <v>0.75</v>
      </c>
      <c r="C54">
        <v>1.77E-2</v>
      </c>
      <c r="D54">
        <f t="shared" si="0"/>
        <v>348</v>
      </c>
      <c r="E54" s="3">
        <f t="shared" si="1"/>
        <v>1.688137E-2</v>
      </c>
      <c r="F54">
        <f t="shared" si="2"/>
        <v>1.7387811099999999</v>
      </c>
    </row>
    <row r="55" spans="2:6" x14ac:dyDescent="0.3">
      <c r="B55">
        <v>0.76</v>
      </c>
      <c r="C55">
        <v>1.7299999999999999E-2</v>
      </c>
      <c r="D55">
        <f t="shared" si="0"/>
        <v>349</v>
      </c>
      <c r="E55" s="3">
        <f t="shared" si="1"/>
        <v>1.650213E-2</v>
      </c>
      <c r="F55">
        <f t="shared" si="2"/>
        <v>1.6997193900000001</v>
      </c>
    </row>
    <row r="56" spans="2:6" x14ac:dyDescent="0.3">
      <c r="B56">
        <v>0.77</v>
      </c>
      <c r="C56">
        <v>1.6899999999999998E-2</v>
      </c>
      <c r="D56">
        <f t="shared" si="0"/>
        <v>350</v>
      </c>
      <c r="E56" s="3">
        <f t="shared" si="1"/>
        <v>1.6122889999999997E-2</v>
      </c>
      <c r="F56">
        <f t="shared" si="2"/>
        <v>1.6606576699999998</v>
      </c>
    </row>
    <row r="57" spans="2:6" x14ac:dyDescent="0.3">
      <c r="B57">
        <v>0.78</v>
      </c>
      <c r="C57">
        <v>1.66E-2</v>
      </c>
      <c r="D57">
        <f t="shared" si="0"/>
        <v>351</v>
      </c>
      <c r="E57" s="3">
        <f t="shared" si="1"/>
        <v>1.5838459999999999E-2</v>
      </c>
      <c r="F57">
        <f t="shared" si="2"/>
        <v>1.63136138</v>
      </c>
    </row>
    <row r="58" spans="2:6" x14ac:dyDescent="0.3">
      <c r="B58">
        <v>0.79</v>
      </c>
      <c r="C58">
        <v>1.6199999999999999E-2</v>
      </c>
      <c r="D58">
        <f t="shared" si="0"/>
        <v>352</v>
      </c>
      <c r="E58" s="3">
        <f t="shared" si="1"/>
        <v>1.5459219999999999E-2</v>
      </c>
      <c r="F58">
        <f t="shared" si="2"/>
        <v>1.5922996599999999</v>
      </c>
    </row>
    <row r="59" spans="2:6" x14ac:dyDescent="0.3">
      <c r="B59">
        <v>0.8</v>
      </c>
      <c r="C59">
        <v>1.5800000000000002E-2</v>
      </c>
      <c r="D59">
        <f t="shared" si="0"/>
        <v>353</v>
      </c>
      <c r="E59" s="3">
        <f t="shared" si="1"/>
        <v>1.5079980000000002E-2</v>
      </c>
      <c r="F59">
        <f t="shared" si="2"/>
        <v>1.5532379400000003</v>
      </c>
    </row>
    <row r="60" spans="2:6" x14ac:dyDescent="0.3">
      <c r="B60">
        <v>0.81</v>
      </c>
      <c r="C60">
        <v>1.5299999999999999E-2</v>
      </c>
      <c r="D60">
        <f t="shared" si="0"/>
        <v>354</v>
      </c>
      <c r="E60" s="3">
        <f t="shared" si="1"/>
        <v>1.460593E-2</v>
      </c>
      <c r="F60">
        <f t="shared" si="2"/>
        <v>1.5044107899999999</v>
      </c>
    </row>
    <row r="61" spans="2:6" x14ac:dyDescent="0.3">
      <c r="B61">
        <v>0.82</v>
      </c>
      <c r="C61">
        <v>1.49E-2</v>
      </c>
      <c r="D61">
        <f t="shared" si="0"/>
        <v>355</v>
      </c>
      <c r="E61" s="3">
        <f t="shared" si="1"/>
        <v>1.422669E-2</v>
      </c>
      <c r="F61">
        <f t="shared" si="2"/>
        <v>1.46534907</v>
      </c>
    </row>
    <row r="62" spans="2:6" x14ac:dyDescent="0.3">
      <c r="B62">
        <v>0.83</v>
      </c>
      <c r="C62">
        <v>1.44E-2</v>
      </c>
      <c r="D62">
        <f t="shared" si="0"/>
        <v>356</v>
      </c>
      <c r="E62" s="3">
        <f t="shared" si="1"/>
        <v>1.375264E-2</v>
      </c>
      <c r="F62">
        <f t="shared" si="2"/>
        <v>1.4165219200000001</v>
      </c>
    </row>
    <row r="63" spans="2:6" x14ac:dyDescent="0.3">
      <c r="B63">
        <v>0.84</v>
      </c>
      <c r="C63">
        <v>1.3899999999999999E-2</v>
      </c>
      <c r="D63">
        <f t="shared" si="0"/>
        <v>357</v>
      </c>
      <c r="E63" s="3">
        <f t="shared" si="1"/>
        <v>1.327859E-2</v>
      </c>
      <c r="F63">
        <f t="shared" si="2"/>
        <v>1.3676947699999999</v>
      </c>
    </row>
    <row r="64" spans="2:6" x14ac:dyDescent="0.3">
      <c r="B64">
        <v>0.85</v>
      </c>
      <c r="C64">
        <v>1.34E-2</v>
      </c>
      <c r="D64">
        <f t="shared" si="0"/>
        <v>358</v>
      </c>
      <c r="E64" s="3">
        <f t="shared" si="1"/>
        <v>1.280454E-2</v>
      </c>
      <c r="F64">
        <f t="shared" si="2"/>
        <v>1.31886762</v>
      </c>
    </row>
    <row r="65" spans="2:6" x14ac:dyDescent="0.3">
      <c r="B65">
        <v>0.86</v>
      </c>
      <c r="C65">
        <v>1.2999999999999999E-2</v>
      </c>
      <c r="D65">
        <f t="shared" si="0"/>
        <v>359</v>
      </c>
      <c r="E65" s="3">
        <f t="shared" si="1"/>
        <v>1.24253E-2</v>
      </c>
      <c r="F65">
        <f t="shared" si="2"/>
        <v>1.2798058999999999</v>
      </c>
    </row>
    <row r="66" spans="2:6" x14ac:dyDescent="0.3">
      <c r="B66">
        <v>0.87</v>
      </c>
      <c r="C66">
        <v>1.2200000000000001E-2</v>
      </c>
      <c r="D66">
        <f t="shared" si="0"/>
        <v>360</v>
      </c>
      <c r="E66" s="3">
        <f t="shared" si="1"/>
        <v>1.1666820000000001E-2</v>
      </c>
      <c r="F66">
        <f t="shared" si="2"/>
        <v>1.2016824600000002</v>
      </c>
    </row>
    <row r="67" spans="2:6" x14ac:dyDescent="0.3">
      <c r="B67">
        <v>0.88</v>
      </c>
      <c r="C67">
        <v>1.17E-2</v>
      </c>
      <c r="D67">
        <f t="shared" si="0"/>
        <v>361</v>
      </c>
      <c r="E67" s="3">
        <f t="shared" si="1"/>
        <v>1.1192770000000001E-2</v>
      </c>
      <c r="F67">
        <f t="shared" si="2"/>
        <v>1.1528553100000001</v>
      </c>
    </row>
    <row r="68" spans="2:6" x14ac:dyDescent="0.3">
      <c r="B68">
        <v>0.89</v>
      </c>
      <c r="C68">
        <v>1.1299999999999999E-2</v>
      </c>
      <c r="D68">
        <f t="shared" si="0"/>
        <v>362</v>
      </c>
      <c r="E68" s="3">
        <f t="shared" si="1"/>
        <v>1.081353E-2</v>
      </c>
      <c r="F68">
        <f t="shared" si="2"/>
        <v>1.11379359</v>
      </c>
    </row>
    <row r="69" spans="2:6" x14ac:dyDescent="0.3">
      <c r="B69">
        <v>0.9</v>
      </c>
      <c r="C69">
        <v>1.0800000000000001E-2</v>
      </c>
      <c r="D69">
        <f t="shared" si="0"/>
        <v>363</v>
      </c>
      <c r="E69" s="3">
        <f t="shared" si="1"/>
        <v>1.033948E-2</v>
      </c>
      <c r="F69">
        <f t="shared" si="2"/>
        <v>1.0649664400000001</v>
      </c>
    </row>
    <row r="70" spans="2:6" x14ac:dyDescent="0.3">
      <c r="B70">
        <v>0.91</v>
      </c>
      <c r="C70">
        <v>1.03E-2</v>
      </c>
      <c r="D70">
        <f t="shared" ref="D70:D133" si="3">(B70*100)+273</f>
        <v>364</v>
      </c>
      <c r="E70" s="3">
        <f t="shared" ref="E70:E133" si="4">C70-(0.0519*(C70)-0.0001)</f>
        <v>9.8654299999999997E-3</v>
      </c>
      <c r="F70">
        <f t="shared" ref="F70:F133" si="5">E70*103</f>
        <v>1.0161392899999999</v>
      </c>
    </row>
    <row r="71" spans="2:6" x14ac:dyDescent="0.3">
      <c r="B71">
        <v>0.92</v>
      </c>
      <c r="C71">
        <v>9.9000000000000008E-3</v>
      </c>
      <c r="D71">
        <f t="shared" si="3"/>
        <v>365</v>
      </c>
      <c r="E71" s="3">
        <f t="shared" si="4"/>
        <v>9.4861900000000002E-3</v>
      </c>
      <c r="F71">
        <f t="shared" si="5"/>
        <v>0.97707757000000006</v>
      </c>
    </row>
    <row r="72" spans="2:6" x14ac:dyDescent="0.3">
      <c r="B72">
        <v>0.93</v>
      </c>
      <c r="C72">
        <v>9.2999999999999992E-3</v>
      </c>
      <c r="D72">
        <f t="shared" si="3"/>
        <v>366</v>
      </c>
      <c r="E72" s="3">
        <f t="shared" si="4"/>
        <v>8.9173299999999994E-3</v>
      </c>
      <c r="F72">
        <f t="shared" si="5"/>
        <v>0.91848498999999995</v>
      </c>
    </row>
    <row r="73" spans="2:6" x14ac:dyDescent="0.3">
      <c r="B73">
        <v>0.94</v>
      </c>
      <c r="C73">
        <v>8.8999999999999999E-3</v>
      </c>
      <c r="D73">
        <f t="shared" si="3"/>
        <v>367</v>
      </c>
      <c r="E73" s="3">
        <f t="shared" si="4"/>
        <v>8.5380899999999999E-3</v>
      </c>
      <c r="F73">
        <f t="shared" si="5"/>
        <v>0.87942326999999998</v>
      </c>
    </row>
    <row r="74" spans="2:6" x14ac:dyDescent="0.3">
      <c r="B74">
        <v>0.95</v>
      </c>
      <c r="C74">
        <v>8.3999999999999995E-3</v>
      </c>
      <c r="D74">
        <f t="shared" si="3"/>
        <v>368</v>
      </c>
      <c r="E74" s="3">
        <f t="shared" si="4"/>
        <v>8.0640399999999997E-3</v>
      </c>
      <c r="F74">
        <f t="shared" si="5"/>
        <v>0.83059611999999994</v>
      </c>
    </row>
    <row r="75" spans="2:6" x14ac:dyDescent="0.3">
      <c r="B75">
        <v>0.96</v>
      </c>
      <c r="C75">
        <v>7.9000000000000008E-3</v>
      </c>
      <c r="D75">
        <f t="shared" si="3"/>
        <v>369</v>
      </c>
      <c r="E75" s="3">
        <f t="shared" si="4"/>
        <v>7.5899900000000005E-3</v>
      </c>
      <c r="F75">
        <f t="shared" si="5"/>
        <v>0.78176897000000001</v>
      </c>
    </row>
    <row r="76" spans="2:6" x14ac:dyDescent="0.3">
      <c r="B76">
        <v>0.97</v>
      </c>
      <c r="C76">
        <v>7.4000000000000003E-3</v>
      </c>
      <c r="D76">
        <f t="shared" si="3"/>
        <v>370</v>
      </c>
      <c r="E76" s="3">
        <f t="shared" si="4"/>
        <v>7.1159400000000003E-3</v>
      </c>
      <c r="F76">
        <f t="shared" si="5"/>
        <v>0.73294182000000008</v>
      </c>
    </row>
    <row r="77" spans="2:6" x14ac:dyDescent="0.3">
      <c r="B77">
        <v>0.98</v>
      </c>
      <c r="C77">
        <v>7.0000000000000001E-3</v>
      </c>
      <c r="D77">
        <f t="shared" si="3"/>
        <v>371</v>
      </c>
      <c r="E77" s="3">
        <f t="shared" si="4"/>
        <v>6.7367E-3</v>
      </c>
      <c r="F77">
        <f t="shared" si="5"/>
        <v>0.6938801</v>
      </c>
    </row>
    <row r="78" spans="2:6" x14ac:dyDescent="0.3">
      <c r="B78">
        <v>0.99</v>
      </c>
      <c r="C78">
        <v>6.6E-3</v>
      </c>
      <c r="D78">
        <f t="shared" si="3"/>
        <v>372</v>
      </c>
      <c r="E78" s="3">
        <f t="shared" si="4"/>
        <v>6.3574599999999997E-3</v>
      </c>
      <c r="F78">
        <f t="shared" si="5"/>
        <v>0.65481837999999992</v>
      </c>
    </row>
    <row r="79" spans="2:6" x14ac:dyDescent="0.3">
      <c r="B79">
        <v>1</v>
      </c>
      <c r="C79">
        <v>6.1000000000000004E-3</v>
      </c>
      <c r="D79">
        <f t="shared" si="3"/>
        <v>373</v>
      </c>
      <c r="E79" s="3">
        <f t="shared" si="4"/>
        <v>5.8834100000000004E-3</v>
      </c>
      <c r="F79">
        <f t="shared" si="5"/>
        <v>0.60599122999999999</v>
      </c>
    </row>
    <row r="80" spans="2:6" x14ac:dyDescent="0.3">
      <c r="B80">
        <v>1.01</v>
      </c>
      <c r="C80">
        <v>5.7000000000000002E-3</v>
      </c>
      <c r="D80">
        <f t="shared" si="3"/>
        <v>374</v>
      </c>
      <c r="E80" s="3">
        <f t="shared" si="4"/>
        <v>5.5041700000000001E-3</v>
      </c>
      <c r="F80">
        <f t="shared" si="5"/>
        <v>0.56692951000000003</v>
      </c>
    </row>
    <row r="81" spans="2:6" x14ac:dyDescent="0.3">
      <c r="B81">
        <v>1.02</v>
      </c>
      <c r="C81">
        <v>5.3E-3</v>
      </c>
      <c r="D81">
        <f t="shared" si="3"/>
        <v>375</v>
      </c>
      <c r="E81" s="3">
        <f t="shared" si="4"/>
        <v>5.1249299999999998E-3</v>
      </c>
      <c r="F81">
        <f t="shared" si="5"/>
        <v>0.52786778999999995</v>
      </c>
    </row>
    <row r="82" spans="2:6" x14ac:dyDescent="0.3">
      <c r="B82">
        <v>1.03</v>
      </c>
      <c r="C82">
        <v>5.0000000000000001E-3</v>
      </c>
      <c r="D82">
        <f t="shared" si="3"/>
        <v>376</v>
      </c>
      <c r="E82" s="3">
        <f t="shared" si="4"/>
        <v>4.8405000000000002E-3</v>
      </c>
      <c r="F82">
        <f t="shared" si="5"/>
        <v>0.4985715</v>
      </c>
    </row>
    <row r="83" spans="2:6" x14ac:dyDescent="0.3">
      <c r="B83">
        <v>1.04</v>
      </c>
      <c r="C83">
        <v>4.5999999999999999E-3</v>
      </c>
      <c r="D83">
        <f t="shared" si="3"/>
        <v>377</v>
      </c>
      <c r="E83" s="3">
        <f t="shared" si="4"/>
        <v>4.4612599999999999E-3</v>
      </c>
      <c r="F83">
        <f t="shared" si="5"/>
        <v>0.45950977999999998</v>
      </c>
    </row>
    <row r="84" spans="2:6" x14ac:dyDescent="0.3">
      <c r="B84">
        <v>1.05</v>
      </c>
      <c r="C84">
        <v>4.1999999999999997E-3</v>
      </c>
      <c r="D84">
        <f t="shared" si="3"/>
        <v>378</v>
      </c>
      <c r="E84" s="3">
        <f t="shared" si="4"/>
        <v>4.0820199999999996E-3</v>
      </c>
      <c r="F84">
        <f t="shared" si="5"/>
        <v>0.42044805999999996</v>
      </c>
    </row>
    <row r="85" spans="2:6" x14ac:dyDescent="0.3">
      <c r="B85">
        <v>1.06</v>
      </c>
      <c r="C85">
        <v>4.0000000000000001E-3</v>
      </c>
      <c r="D85">
        <f t="shared" si="3"/>
        <v>379</v>
      </c>
      <c r="E85" s="3">
        <f t="shared" si="4"/>
        <v>3.8924000000000003E-3</v>
      </c>
      <c r="F85">
        <f t="shared" si="5"/>
        <v>0.40091720000000003</v>
      </c>
    </row>
    <row r="86" spans="2:6" x14ac:dyDescent="0.3">
      <c r="B86">
        <v>1.07</v>
      </c>
      <c r="C86">
        <v>3.7000000000000002E-3</v>
      </c>
      <c r="D86">
        <f t="shared" si="3"/>
        <v>380</v>
      </c>
      <c r="E86" s="3">
        <f t="shared" si="4"/>
        <v>3.6079700000000003E-3</v>
      </c>
      <c r="F86">
        <f t="shared" si="5"/>
        <v>0.37162091000000003</v>
      </c>
    </row>
    <row r="87" spans="2:6" x14ac:dyDescent="0.3">
      <c r="B87">
        <v>1.08</v>
      </c>
      <c r="C87">
        <v>3.3E-3</v>
      </c>
      <c r="D87">
        <f t="shared" si="3"/>
        <v>381</v>
      </c>
      <c r="E87" s="3">
        <f t="shared" si="4"/>
        <v>3.22873E-3</v>
      </c>
      <c r="F87">
        <f t="shared" si="5"/>
        <v>0.33255919</v>
      </c>
    </row>
    <row r="88" spans="2:6" x14ac:dyDescent="0.3">
      <c r="B88">
        <v>1.0900000000000001</v>
      </c>
      <c r="C88">
        <v>3.0999999999999999E-3</v>
      </c>
      <c r="D88">
        <f t="shared" si="3"/>
        <v>382</v>
      </c>
      <c r="E88" s="3">
        <f t="shared" si="4"/>
        <v>3.0391099999999998E-3</v>
      </c>
      <c r="F88">
        <f t="shared" si="5"/>
        <v>0.31302832999999997</v>
      </c>
    </row>
    <row r="89" spans="2:6" x14ac:dyDescent="0.3">
      <c r="B89">
        <v>1.1000000000000001</v>
      </c>
      <c r="C89">
        <v>2.8999999999999998E-3</v>
      </c>
      <c r="D89">
        <f t="shared" si="3"/>
        <v>383</v>
      </c>
      <c r="E89" s="3">
        <f t="shared" si="4"/>
        <v>2.8494899999999997E-3</v>
      </c>
      <c r="F89">
        <f t="shared" si="5"/>
        <v>0.29349746999999998</v>
      </c>
    </row>
    <row r="90" spans="2:6" x14ac:dyDescent="0.3">
      <c r="B90">
        <v>1.1100000000000001</v>
      </c>
      <c r="C90">
        <v>2.7000000000000001E-3</v>
      </c>
      <c r="D90">
        <f t="shared" si="3"/>
        <v>384</v>
      </c>
      <c r="E90" s="3">
        <f t="shared" si="4"/>
        <v>2.6598699999999999E-3</v>
      </c>
      <c r="F90">
        <f t="shared" si="5"/>
        <v>0.27396661</v>
      </c>
    </row>
    <row r="91" spans="2:6" x14ac:dyDescent="0.3">
      <c r="B91">
        <v>1.1200000000000001</v>
      </c>
      <c r="C91">
        <v>2.3999999999999998E-3</v>
      </c>
      <c r="D91">
        <f t="shared" si="3"/>
        <v>385</v>
      </c>
      <c r="E91" s="3">
        <f t="shared" si="4"/>
        <v>2.3754399999999999E-3</v>
      </c>
      <c r="F91">
        <f t="shared" si="5"/>
        <v>0.24467032</v>
      </c>
    </row>
    <row r="92" spans="2:6" x14ac:dyDescent="0.3">
      <c r="B92">
        <v>1.1299999999999999</v>
      </c>
      <c r="C92">
        <v>2.2000000000000001E-3</v>
      </c>
      <c r="D92">
        <f t="shared" si="3"/>
        <v>386</v>
      </c>
      <c r="E92" s="3">
        <f t="shared" si="4"/>
        <v>2.1858200000000002E-3</v>
      </c>
      <c r="F92">
        <f t="shared" si="5"/>
        <v>0.22513946000000001</v>
      </c>
    </row>
    <row r="93" spans="2:6" x14ac:dyDescent="0.3">
      <c r="B93">
        <v>1.1399999999999999</v>
      </c>
      <c r="C93">
        <v>2E-3</v>
      </c>
      <c r="D93">
        <f t="shared" si="3"/>
        <v>387</v>
      </c>
      <c r="E93" s="3">
        <f t="shared" si="4"/>
        <v>1.9962000000000001E-3</v>
      </c>
      <c r="F93">
        <f t="shared" si="5"/>
        <v>0.2056086</v>
      </c>
    </row>
    <row r="94" spans="2:6" x14ac:dyDescent="0.3">
      <c r="B94">
        <v>1.1499999999999999</v>
      </c>
      <c r="C94">
        <v>1.8E-3</v>
      </c>
      <c r="D94">
        <f t="shared" si="3"/>
        <v>388</v>
      </c>
      <c r="E94" s="3">
        <f t="shared" si="4"/>
        <v>1.8065799999999999E-3</v>
      </c>
      <c r="F94">
        <f t="shared" si="5"/>
        <v>0.18607773999999999</v>
      </c>
    </row>
    <row r="95" spans="2:6" x14ac:dyDescent="0.3">
      <c r="B95">
        <v>1.1599999999999999</v>
      </c>
      <c r="C95">
        <v>1.6999999999999999E-3</v>
      </c>
      <c r="D95">
        <f t="shared" si="3"/>
        <v>389</v>
      </c>
      <c r="E95" s="3">
        <f t="shared" si="4"/>
        <v>1.7117699999999998E-3</v>
      </c>
      <c r="F95">
        <f t="shared" si="5"/>
        <v>0.17631230999999997</v>
      </c>
    </row>
    <row r="96" spans="2:6" x14ac:dyDescent="0.3">
      <c r="B96">
        <v>1.17</v>
      </c>
      <c r="C96">
        <v>1.6000000000000001E-3</v>
      </c>
      <c r="D96">
        <f t="shared" si="3"/>
        <v>390</v>
      </c>
      <c r="E96" s="3">
        <f t="shared" si="4"/>
        <v>1.6169600000000002E-3</v>
      </c>
      <c r="F96">
        <f t="shared" si="5"/>
        <v>0.16654688000000001</v>
      </c>
    </row>
    <row r="97" spans="2:6" x14ac:dyDescent="0.3">
      <c r="B97">
        <v>1.19</v>
      </c>
      <c r="C97">
        <v>1.2999999999999999E-3</v>
      </c>
      <c r="D97">
        <f t="shared" si="3"/>
        <v>392</v>
      </c>
      <c r="E97" s="3">
        <f t="shared" si="4"/>
        <v>1.33253E-3</v>
      </c>
      <c r="F97">
        <f t="shared" si="5"/>
        <v>0.13725059000000001</v>
      </c>
    </row>
    <row r="98" spans="2:6" x14ac:dyDescent="0.3">
      <c r="B98">
        <v>1.2</v>
      </c>
      <c r="C98">
        <v>1.1000000000000001E-3</v>
      </c>
      <c r="D98">
        <f t="shared" si="3"/>
        <v>393</v>
      </c>
      <c r="E98" s="3">
        <f t="shared" si="4"/>
        <v>1.14291E-3</v>
      </c>
      <c r="F98">
        <f t="shared" si="5"/>
        <v>0.11771973000000001</v>
      </c>
    </row>
    <row r="99" spans="2:6" x14ac:dyDescent="0.3">
      <c r="B99">
        <v>1.21</v>
      </c>
      <c r="C99">
        <v>1.1000000000000001E-3</v>
      </c>
      <c r="D99">
        <f t="shared" si="3"/>
        <v>394</v>
      </c>
      <c r="E99" s="3">
        <f t="shared" si="4"/>
        <v>1.14291E-3</v>
      </c>
      <c r="F99">
        <f t="shared" si="5"/>
        <v>0.11771973000000001</v>
      </c>
    </row>
    <row r="100" spans="2:6" x14ac:dyDescent="0.3">
      <c r="B100">
        <v>1.22</v>
      </c>
      <c r="C100">
        <v>1E-3</v>
      </c>
      <c r="D100">
        <f t="shared" si="3"/>
        <v>395</v>
      </c>
      <c r="E100" s="3">
        <f t="shared" si="4"/>
        <v>1.0480999999999999E-3</v>
      </c>
      <c r="F100">
        <f t="shared" si="5"/>
        <v>0.10795429999999999</v>
      </c>
    </row>
    <row r="101" spans="2:6" x14ac:dyDescent="0.3">
      <c r="B101">
        <v>1.23</v>
      </c>
      <c r="C101">
        <v>8.9999999999999998E-4</v>
      </c>
      <c r="D101">
        <f t="shared" si="3"/>
        <v>396</v>
      </c>
      <c r="E101" s="3">
        <f t="shared" si="4"/>
        <v>9.5328999999999998E-4</v>
      </c>
      <c r="F101">
        <f t="shared" si="5"/>
        <v>9.8188869999999998E-2</v>
      </c>
    </row>
    <row r="102" spans="2:6" x14ac:dyDescent="0.3">
      <c r="B102">
        <v>1.24</v>
      </c>
      <c r="C102">
        <v>8.0000000000000004E-4</v>
      </c>
      <c r="D102">
        <f t="shared" si="3"/>
        <v>397</v>
      </c>
      <c r="E102" s="3">
        <f t="shared" si="4"/>
        <v>8.5848000000000001E-4</v>
      </c>
      <c r="F102">
        <f t="shared" si="5"/>
        <v>8.8423440000000006E-2</v>
      </c>
    </row>
    <row r="103" spans="2:6" x14ac:dyDescent="0.3">
      <c r="B103">
        <v>1.25</v>
      </c>
      <c r="C103">
        <v>6.9999999999999999E-4</v>
      </c>
      <c r="D103">
        <f t="shared" si="3"/>
        <v>398</v>
      </c>
      <c r="E103" s="3">
        <f t="shared" si="4"/>
        <v>7.6367000000000004E-4</v>
      </c>
      <c r="F103">
        <f t="shared" si="5"/>
        <v>7.865801E-2</v>
      </c>
    </row>
    <row r="104" spans="2:6" x14ac:dyDescent="0.3">
      <c r="B104">
        <v>1.26</v>
      </c>
      <c r="C104">
        <v>6.9999999999999999E-4</v>
      </c>
      <c r="D104">
        <f t="shared" si="3"/>
        <v>399</v>
      </c>
      <c r="E104" s="3">
        <f t="shared" si="4"/>
        <v>7.6367000000000004E-4</v>
      </c>
      <c r="F104">
        <f t="shared" si="5"/>
        <v>7.865801E-2</v>
      </c>
    </row>
    <row r="105" spans="2:6" x14ac:dyDescent="0.3">
      <c r="B105">
        <v>1.27</v>
      </c>
      <c r="C105">
        <v>5.9999999999999995E-4</v>
      </c>
      <c r="D105">
        <f t="shared" si="3"/>
        <v>400</v>
      </c>
      <c r="E105" s="3">
        <f t="shared" si="4"/>
        <v>6.6885999999999996E-4</v>
      </c>
      <c r="F105">
        <f t="shared" si="5"/>
        <v>6.8892579999999995E-2</v>
      </c>
    </row>
    <row r="106" spans="2:6" x14ac:dyDescent="0.3">
      <c r="B106">
        <v>1.28</v>
      </c>
      <c r="C106">
        <v>5.9999999999999995E-4</v>
      </c>
      <c r="D106">
        <f t="shared" si="3"/>
        <v>401</v>
      </c>
      <c r="E106" s="3">
        <f t="shared" si="4"/>
        <v>6.6885999999999996E-4</v>
      </c>
      <c r="F106">
        <f t="shared" si="5"/>
        <v>6.8892579999999995E-2</v>
      </c>
    </row>
    <row r="107" spans="2:6" x14ac:dyDescent="0.3">
      <c r="B107">
        <v>1.29</v>
      </c>
      <c r="C107">
        <v>5.9999999999999995E-4</v>
      </c>
      <c r="D107">
        <f t="shared" si="3"/>
        <v>402</v>
      </c>
      <c r="E107" s="3">
        <f t="shared" si="4"/>
        <v>6.6885999999999996E-4</v>
      </c>
      <c r="F107">
        <f t="shared" si="5"/>
        <v>6.8892579999999995E-2</v>
      </c>
    </row>
    <row r="108" spans="2:6" x14ac:dyDescent="0.3">
      <c r="B108">
        <v>1.3</v>
      </c>
      <c r="C108">
        <v>5.0000000000000001E-4</v>
      </c>
      <c r="D108">
        <f t="shared" si="3"/>
        <v>403</v>
      </c>
      <c r="E108" s="3">
        <f t="shared" si="4"/>
        <v>5.7404999999999999E-4</v>
      </c>
      <c r="F108">
        <f t="shared" si="5"/>
        <v>5.9127149999999996E-2</v>
      </c>
    </row>
    <row r="109" spans="2:6" x14ac:dyDescent="0.3">
      <c r="B109">
        <v>1.31</v>
      </c>
      <c r="C109">
        <v>5.0000000000000001E-4</v>
      </c>
      <c r="D109">
        <f t="shared" si="3"/>
        <v>404</v>
      </c>
      <c r="E109" s="3">
        <f t="shared" si="4"/>
        <v>5.7404999999999999E-4</v>
      </c>
      <c r="F109">
        <f t="shared" si="5"/>
        <v>5.9127149999999996E-2</v>
      </c>
    </row>
    <row r="110" spans="2:6" x14ac:dyDescent="0.3">
      <c r="B110">
        <v>1.32</v>
      </c>
      <c r="C110">
        <v>5.0000000000000001E-4</v>
      </c>
      <c r="D110">
        <f t="shared" si="3"/>
        <v>405</v>
      </c>
      <c r="E110" s="3">
        <f t="shared" si="4"/>
        <v>5.7404999999999999E-4</v>
      </c>
      <c r="F110">
        <f t="shared" si="5"/>
        <v>5.9127149999999996E-2</v>
      </c>
    </row>
    <row r="111" spans="2:6" x14ac:dyDescent="0.3">
      <c r="B111">
        <v>1.33</v>
      </c>
      <c r="C111">
        <v>5.0000000000000001E-4</v>
      </c>
      <c r="D111">
        <f t="shared" si="3"/>
        <v>406</v>
      </c>
      <c r="E111" s="3">
        <f t="shared" si="4"/>
        <v>5.7404999999999999E-4</v>
      </c>
      <c r="F111">
        <f t="shared" si="5"/>
        <v>5.9127149999999996E-2</v>
      </c>
    </row>
    <row r="112" spans="2:6" x14ac:dyDescent="0.3">
      <c r="B112">
        <v>1.34</v>
      </c>
      <c r="C112">
        <v>4.0000000000000002E-4</v>
      </c>
      <c r="D112">
        <f t="shared" si="3"/>
        <v>407</v>
      </c>
      <c r="E112" s="3">
        <f t="shared" si="4"/>
        <v>4.7924000000000003E-4</v>
      </c>
      <c r="F112">
        <f t="shared" si="5"/>
        <v>4.9361720000000005E-2</v>
      </c>
    </row>
    <row r="113" spans="2:6" x14ac:dyDescent="0.3">
      <c r="B113">
        <v>1.35</v>
      </c>
      <c r="C113">
        <v>4.0000000000000002E-4</v>
      </c>
      <c r="D113">
        <f t="shared" si="3"/>
        <v>408</v>
      </c>
      <c r="E113" s="3">
        <f t="shared" si="4"/>
        <v>4.7924000000000003E-4</v>
      </c>
      <c r="F113">
        <f t="shared" si="5"/>
        <v>4.9361720000000005E-2</v>
      </c>
    </row>
    <row r="114" spans="2:6" x14ac:dyDescent="0.3">
      <c r="B114">
        <v>1.36</v>
      </c>
      <c r="C114">
        <v>4.0000000000000002E-4</v>
      </c>
      <c r="D114">
        <f t="shared" si="3"/>
        <v>409</v>
      </c>
      <c r="E114" s="3">
        <f t="shared" si="4"/>
        <v>4.7924000000000003E-4</v>
      </c>
      <c r="F114">
        <f t="shared" si="5"/>
        <v>4.9361720000000005E-2</v>
      </c>
    </row>
    <row r="115" spans="2:6" x14ac:dyDescent="0.3">
      <c r="B115">
        <v>1.37</v>
      </c>
      <c r="C115">
        <v>4.0000000000000002E-4</v>
      </c>
      <c r="D115">
        <f t="shared" si="3"/>
        <v>410</v>
      </c>
      <c r="E115" s="3">
        <f t="shared" si="4"/>
        <v>4.7924000000000003E-4</v>
      </c>
      <c r="F115">
        <f t="shared" si="5"/>
        <v>4.9361720000000005E-2</v>
      </c>
    </row>
    <row r="116" spans="2:6" x14ac:dyDescent="0.3">
      <c r="B116">
        <v>1.38</v>
      </c>
      <c r="C116">
        <v>4.0000000000000002E-4</v>
      </c>
      <c r="D116">
        <f t="shared" si="3"/>
        <v>411</v>
      </c>
      <c r="E116" s="3">
        <f t="shared" si="4"/>
        <v>4.7924000000000003E-4</v>
      </c>
      <c r="F116">
        <f t="shared" si="5"/>
        <v>4.9361720000000005E-2</v>
      </c>
    </row>
    <row r="117" spans="2:6" x14ac:dyDescent="0.3">
      <c r="B117">
        <v>1.39</v>
      </c>
      <c r="C117">
        <v>4.0000000000000002E-4</v>
      </c>
      <c r="D117">
        <f t="shared" si="3"/>
        <v>412</v>
      </c>
      <c r="E117" s="3">
        <f t="shared" si="4"/>
        <v>4.7924000000000003E-4</v>
      </c>
      <c r="F117">
        <f t="shared" si="5"/>
        <v>4.9361720000000005E-2</v>
      </c>
    </row>
    <row r="118" spans="2:6" x14ac:dyDescent="0.3">
      <c r="B118">
        <v>1.4</v>
      </c>
      <c r="C118">
        <v>2.9999999999999997E-4</v>
      </c>
      <c r="D118">
        <f t="shared" si="3"/>
        <v>413</v>
      </c>
      <c r="E118" s="3">
        <f t="shared" si="4"/>
        <v>3.8442999999999995E-4</v>
      </c>
      <c r="F118">
        <f t="shared" si="5"/>
        <v>3.9596289999999992E-2</v>
      </c>
    </row>
    <row r="119" spans="2:6" x14ac:dyDescent="0.3">
      <c r="B119">
        <v>1.42</v>
      </c>
      <c r="C119">
        <v>2.9999999999999997E-4</v>
      </c>
      <c r="D119">
        <f t="shared" si="3"/>
        <v>415</v>
      </c>
      <c r="E119" s="3">
        <f t="shared" si="4"/>
        <v>3.8442999999999995E-4</v>
      </c>
      <c r="F119">
        <f t="shared" si="5"/>
        <v>3.9596289999999992E-2</v>
      </c>
    </row>
    <row r="120" spans="2:6" x14ac:dyDescent="0.3">
      <c r="B120">
        <v>1.43</v>
      </c>
      <c r="C120">
        <v>2.9999999999999997E-4</v>
      </c>
      <c r="D120">
        <f t="shared" si="3"/>
        <v>416</v>
      </c>
      <c r="E120" s="3">
        <f t="shared" si="4"/>
        <v>3.8442999999999995E-4</v>
      </c>
      <c r="F120">
        <f t="shared" si="5"/>
        <v>3.9596289999999992E-2</v>
      </c>
    </row>
    <row r="121" spans="2:6" x14ac:dyDescent="0.3">
      <c r="B121">
        <v>1.44</v>
      </c>
      <c r="C121">
        <v>2.9999999999999997E-4</v>
      </c>
      <c r="D121">
        <f t="shared" si="3"/>
        <v>417</v>
      </c>
      <c r="E121" s="3">
        <f t="shared" si="4"/>
        <v>3.8442999999999995E-4</v>
      </c>
      <c r="F121">
        <f t="shared" si="5"/>
        <v>3.9596289999999992E-2</v>
      </c>
    </row>
    <row r="122" spans="2:6" x14ac:dyDescent="0.3">
      <c r="B122">
        <v>1.45</v>
      </c>
      <c r="C122">
        <v>2.9999999999999997E-4</v>
      </c>
      <c r="D122">
        <f t="shared" si="3"/>
        <v>418</v>
      </c>
      <c r="E122" s="3">
        <f t="shared" si="4"/>
        <v>3.8442999999999995E-4</v>
      </c>
      <c r="F122">
        <f t="shared" si="5"/>
        <v>3.9596289999999992E-2</v>
      </c>
    </row>
    <row r="123" spans="2:6" x14ac:dyDescent="0.3">
      <c r="B123">
        <v>1.46</v>
      </c>
      <c r="C123">
        <v>2.9999999999999997E-4</v>
      </c>
      <c r="D123">
        <f t="shared" si="3"/>
        <v>419</v>
      </c>
      <c r="E123" s="3">
        <f t="shared" si="4"/>
        <v>3.8442999999999995E-4</v>
      </c>
      <c r="F123">
        <f t="shared" si="5"/>
        <v>3.9596289999999992E-2</v>
      </c>
    </row>
    <row r="124" spans="2:6" x14ac:dyDescent="0.3">
      <c r="B124">
        <v>1.47</v>
      </c>
      <c r="C124">
        <v>2.9999999999999997E-4</v>
      </c>
      <c r="D124">
        <f t="shared" si="3"/>
        <v>420</v>
      </c>
      <c r="E124" s="3">
        <f t="shared" si="4"/>
        <v>3.8442999999999995E-4</v>
      </c>
      <c r="F124">
        <f t="shared" si="5"/>
        <v>3.9596289999999992E-2</v>
      </c>
    </row>
    <row r="125" spans="2:6" x14ac:dyDescent="0.3">
      <c r="B125">
        <v>1.48</v>
      </c>
      <c r="C125">
        <v>2.9999999999999997E-4</v>
      </c>
      <c r="D125">
        <f t="shared" si="3"/>
        <v>421</v>
      </c>
      <c r="E125" s="3">
        <f t="shared" si="4"/>
        <v>3.8442999999999995E-4</v>
      </c>
      <c r="F125">
        <f t="shared" si="5"/>
        <v>3.9596289999999992E-2</v>
      </c>
    </row>
    <row r="126" spans="2:6" x14ac:dyDescent="0.3">
      <c r="B126">
        <v>1.49</v>
      </c>
      <c r="C126">
        <v>2.9999999999999997E-4</v>
      </c>
      <c r="D126">
        <f t="shared" si="3"/>
        <v>422</v>
      </c>
      <c r="E126" s="3">
        <f t="shared" si="4"/>
        <v>3.8442999999999995E-4</v>
      </c>
      <c r="F126">
        <f t="shared" si="5"/>
        <v>3.9596289999999992E-2</v>
      </c>
    </row>
    <row r="127" spans="2:6" x14ac:dyDescent="0.3">
      <c r="B127">
        <v>1.5</v>
      </c>
      <c r="C127">
        <v>2.9999999999999997E-4</v>
      </c>
      <c r="D127">
        <f t="shared" si="3"/>
        <v>423</v>
      </c>
      <c r="E127" s="3">
        <f t="shared" si="4"/>
        <v>3.8442999999999995E-4</v>
      </c>
      <c r="F127">
        <f t="shared" si="5"/>
        <v>3.9596289999999992E-2</v>
      </c>
    </row>
    <row r="128" spans="2:6" x14ac:dyDescent="0.3">
      <c r="B128">
        <v>1.51</v>
      </c>
      <c r="C128">
        <v>2.9999999999999997E-4</v>
      </c>
      <c r="D128">
        <f t="shared" si="3"/>
        <v>424</v>
      </c>
      <c r="E128" s="3">
        <f t="shared" si="4"/>
        <v>3.8442999999999995E-4</v>
      </c>
      <c r="F128">
        <f t="shared" si="5"/>
        <v>3.9596289999999992E-2</v>
      </c>
    </row>
    <row r="129" spans="2:6" x14ac:dyDescent="0.3">
      <c r="B129">
        <v>1.52</v>
      </c>
      <c r="C129">
        <v>2.9999999999999997E-4</v>
      </c>
      <c r="D129">
        <f t="shared" si="3"/>
        <v>425</v>
      </c>
      <c r="E129" s="3">
        <f t="shared" si="4"/>
        <v>3.8442999999999995E-4</v>
      </c>
      <c r="F129">
        <f t="shared" si="5"/>
        <v>3.9596289999999992E-2</v>
      </c>
    </row>
    <row r="130" spans="2:6" x14ac:dyDescent="0.3">
      <c r="B130">
        <v>1.53</v>
      </c>
      <c r="C130">
        <v>2.0000000000000001E-4</v>
      </c>
      <c r="D130">
        <f t="shared" si="3"/>
        <v>426</v>
      </c>
      <c r="E130" s="3">
        <f t="shared" si="4"/>
        <v>2.8961999999999998E-4</v>
      </c>
      <c r="F130">
        <f t="shared" si="5"/>
        <v>2.9830859999999997E-2</v>
      </c>
    </row>
    <row r="131" spans="2:6" x14ac:dyDescent="0.3">
      <c r="B131">
        <v>1.54</v>
      </c>
      <c r="C131">
        <v>2.9999999999999997E-4</v>
      </c>
      <c r="D131">
        <f t="shared" si="3"/>
        <v>427</v>
      </c>
      <c r="E131" s="3">
        <f t="shared" si="4"/>
        <v>3.8442999999999995E-4</v>
      </c>
      <c r="F131">
        <f t="shared" si="5"/>
        <v>3.9596289999999992E-2</v>
      </c>
    </row>
    <row r="132" spans="2:6" x14ac:dyDescent="0.3">
      <c r="B132">
        <v>1.55</v>
      </c>
      <c r="C132">
        <v>2.9999999999999997E-4</v>
      </c>
      <c r="D132">
        <f t="shared" si="3"/>
        <v>428</v>
      </c>
      <c r="E132" s="3">
        <f t="shared" si="4"/>
        <v>3.8442999999999995E-4</v>
      </c>
      <c r="F132">
        <f t="shared" si="5"/>
        <v>3.9596289999999992E-2</v>
      </c>
    </row>
    <row r="133" spans="2:6" x14ac:dyDescent="0.3">
      <c r="B133">
        <v>1.56</v>
      </c>
      <c r="C133">
        <v>2.9999999999999997E-4</v>
      </c>
      <c r="D133">
        <f t="shared" si="3"/>
        <v>429</v>
      </c>
      <c r="E133" s="3">
        <f t="shared" si="4"/>
        <v>3.8442999999999995E-4</v>
      </c>
      <c r="F133">
        <f t="shared" si="5"/>
        <v>3.9596289999999992E-2</v>
      </c>
    </row>
    <row r="134" spans="2:6" x14ac:dyDescent="0.3">
      <c r="B134">
        <v>1.57</v>
      </c>
      <c r="C134">
        <v>2.9999999999999997E-4</v>
      </c>
      <c r="D134">
        <f t="shared" ref="D134:D197" si="6">(B134*100)+273</f>
        <v>430</v>
      </c>
      <c r="E134" s="3">
        <f t="shared" ref="E134:E197" si="7">C134-(0.0519*(C134)-0.0001)</f>
        <v>3.8442999999999995E-4</v>
      </c>
      <c r="F134">
        <f t="shared" ref="F134:F197" si="8">E134*103</f>
        <v>3.9596289999999992E-2</v>
      </c>
    </row>
    <row r="135" spans="2:6" x14ac:dyDescent="0.3">
      <c r="B135">
        <v>1.58</v>
      </c>
      <c r="C135">
        <v>2.9999999999999997E-4</v>
      </c>
      <c r="D135">
        <f t="shared" si="6"/>
        <v>431</v>
      </c>
      <c r="E135" s="3">
        <f t="shared" si="7"/>
        <v>3.8442999999999995E-4</v>
      </c>
      <c r="F135">
        <f t="shared" si="8"/>
        <v>3.9596289999999992E-2</v>
      </c>
    </row>
    <row r="136" spans="2:6" x14ac:dyDescent="0.3">
      <c r="B136">
        <v>1.59</v>
      </c>
      <c r="C136">
        <v>2.9999999999999997E-4</v>
      </c>
      <c r="D136">
        <f t="shared" si="6"/>
        <v>432</v>
      </c>
      <c r="E136" s="3">
        <f t="shared" si="7"/>
        <v>3.8442999999999995E-4</v>
      </c>
      <c r="F136">
        <f t="shared" si="8"/>
        <v>3.9596289999999992E-2</v>
      </c>
    </row>
    <row r="137" spans="2:6" x14ac:dyDescent="0.3">
      <c r="B137">
        <v>1.6</v>
      </c>
      <c r="C137">
        <v>2.9999999999999997E-4</v>
      </c>
      <c r="D137">
        <f t="shared" si="6"/>
        <v>433</v>
      </c>
      <c r="E137" s="3">
        <f t="shared" si="7"/>
        <v>3.8442999999999995E-4</v>
      </c>
      <c r="F137">
        <f t="shared" si="8"/>
        <v>3.9596289999999992E-2</v>
      </c>
    </row>
    <row r="138" spans="2:6" x14ac:dyDescent="0.3">
      <c r="B138">
        <v>1.61</v>
      </c>
      <c r="C138">
        <v>2.9999999999999997E-4</v>
      </c>
      <c r="D138">
        <f t="shared" si="6"/>
        <v>434</v>
      </c>
      <c r="E138" s="3">
        <f t="shared" si="7"/>
        <v>3.8442999999999995E-4</v>
      </c>
      <c r="F138">
        <f t="shared" si="8"/>
        <v>3.9596289999999992E-2</v>
      </c>
    </row>
    <row r="139" spans="2:6" x14ac:dyDescent="0.3">
      <c r="B139">
        <v>1.62</v>
      </c>
      <c r="C139">
        <v>2.9999999999999997E-4</v>
      </c>
      <c r="D139">
        <f t="shared" si="6"/>
        <v>435</v>
      </c>
      <c r="E139" s="3">
        <f t="shared" si="7"/>
        <v>3.8442999999999995E-4</v>
      </c>
      <c r="F139">
        <f t="shared" si="8"/>
        <v>3.9596289999999992E-2</v>
      </c>
    </row>
    <row r="140" spans="2:6" x14ac:dyDescent="0.3">
      <c r="B140">
        <v>1.63</v>
      </c>
      <c r="C140">
        <v>2.9999999999999997E-4</v>
      </c>
      <c r="D140">
        <f t="shared" si="6"/>
        <v>436</v>
      </c>
      <c r="E140" s="3">
        <f t="shared" si="7"/>
        <v>3.8442999999999995E-4</v>
      </c>
      <c r="F140">
        <f t="shared" si="8"/>
        <v>3.9596289999999992E-2</v>
      </c>
    </row>
    <row r="141" spans="2:6" x14ac:dyDescent="0.3">
      <c r="B141">
        <v>1.64</v>
      </c>
      <c r="C141">
        <v>2.9999999999999997E-4</v>
      </c>
      <c r="D141">
        <f t="shared" si="6"/>
        <v>437</v>
      </c>
      <c r="E141" s="3">
        <f t="shared" si="7"/>
        <v>3.8442999999999995E-4</v>
      </c>
      <c r="F141">
        <f t="shared" si="8"/>
        <v>3.9596289999999992E-2</v>
      </c>
    </row>
    <row r="142" spans="2:6" x14ac:dyDescent="0.3">
      <c r="B142">
        <v>1.63</v>
      </c>
      <c r="C142">
        <v>2.9999999999999997E-4</v>
      </c>
      <c r="D142">
        <f t="shared" si="6"/>
        <v>436</v>
      </c>
      <c r="E142" s="3">
        <f t="shared" si="7"/>
        <v>3.8442999999999995E-4</v>
      </c>
      <c r="F142">
        <f t="shared" si="8"/>
        <v>3.9596289999999992E-2</v>
      </c>
    </row>
    <row r="143" spans="2:6" x14ac:dyDescent="0.3">
      <c r="B143">
        <v>1.62</v>
      </c>
      <c r="C143">
        <v>2.9999999999999997E-4</v>
      </c>
      <c r="D143">
        <f t="shared" si="6"/>
        <v>435</v>
      </c>
      <c r="E143" s="3">
        <f t="shared" si="7"/>
        <v>3.8442999999999995E-4</v>
      </c>
      <c r="F143">
        <f t="shared" si="8"/>
        <v>3.9596289999999992E-2</v>
      </c>
    </row>
    <row r="144" spans="2:6" x14ac:dyDescent="0.3">
      <c r="B144">
        <v>1.61</v>
      </c>
      <c r="C144">
        <v>2.9999999999999997E-4</v>
      </c>
      <c r="D144">
        <f t="shared" si="6"/>
        <v>434</v>
      </c>
      <c r="E144" s="3">
        <f t="shared" si="7"/>
        <v>3.8442999999999995E-4</v>
      </c>
      <c r="F144">
        <f t="shared" si="8"/>
        <v>3.9596289999999992E-2</v>
      </c>
    </row>
    <row r="145" spans="2:6" x14ac:dyDescent="0.3">
      <c r="B145">
        <v>1.6</v>
      </c>
      <c r="C145">
        <v>2.9999999999999997E-4</v>
      </c>
      <c r="D145">
        <f t="shared" si="6"/>
        <v>433</v>
      </c>
      <c r="E145" s="3">
        <f t="shared" si="7"/>
        <v>3.8442999999999995E-4</v>
      </c>
      <c r="F145">
        <f t="shared" si="8"/>
        <v>3.9596289999999992E-2</v>
      </c>
    </row>
    <row r="146" spans="2:6" x14ac:dyDescent="0.3">
      <c r="B146">
        <v>1.59</v>
      </c>
      <c r="C146">
        <v>2.9999999999999997E-4</v>
      </c>
      <c r="D146">
        <f t="shared" si="6"/>
        <v>432</v>
      </c>
      <c r="E146" s="3">
        <f t="shared" si="7"/>
        <v>3.8442999999999995E-4</v>
      </c>
      <c r="F146">
        <f t="shared" si="8"/>
        <v>3.9596289999999992E-2</v>
      </c>
    </row>
    <row r="147" spans="2:6" x14ac:dyDescent="0.3">
      <c r="B147">
        <v>1.58</v>
      </c>
      <c r="C147">
        <v>2.9999999999999997E-4</v>
      </c>
      <c r="D147">
        <f t="shared" si="6"/>
        <v>431</v>
      </c>
      <c r="E147" s="3">
        <f t="shared" si="7"/>
        <v>3.8442999999999995E-4</v>
      </c>
      <c r="F147">
        <f t="shared" si="8"/>
        <v>3.9596289999999992E-2</v>
      </c>
    </row>
    <row r="148" spans="2:6" x14ac:dyDescent="0.3">
      <c r="B148">
        <v>1.57</v>
      </c>
      <c r="C148">
        <v>2.9999999999999997E-4</v>
      </c>
      <c r="D148">
        <f t="shared" si="6"/>
        <v>430</v>
      </c>
      <c r="E148" s="3">
        <f t="shared" si="7"/>
        <v>3.8442999999999995E-4</v>
      </c>
      <c r="F148">
        <f t="shared" si="8"/>
        <v>3.9596289999999992E-2</v>
      </c>
    </row>
    <row r="149" spans="2:6" x14ac:dyDescent="0.3">
      <c r="B149">
        <v>1.56</v>
      </c>
      <c r="C149">
        <v>2.9999999999999997E-4</v>
      </c>
      <c r="D149">
        <f t="shared" si="6"/>
        <v>429</v>
      </c>
      <c r="E149" s="3">
        <f t="shared" si="7"/>
        <v>3.8442999999999995E-4</v>
      </c>
      <c r="F149">
        <f t="shared" si="8"/>
        <v>3.9596289999999992E-2</v>
      </c>
    </row>
    <row r="150" spans="2:6" x14ac:dyDescent="0.3">
      <c r="B150">
        <v>1.55</v>
      </c>
      <c r="C150">
        <v>2.9999999999999997E-4</v>
      </c>
      <c r="D150">
        <f t="shared" si="6"/>
        <v>428</v>
      </c>
      <c r="E150" s="3">
        <f t="shared" si="7"/>
        <v>3.8442999999999995E-4</v>
      </c>
      <c r="F150">
        <f t="shared" si="8"/>
        <v>3.9596289999999992E-2</v>
      </c>
    </row>
    <row r="151" spans="2:6" x14ac:dyDescent="0.3">
      <c r="B151">
        <v>1.54</v>
      </c>
      <c r="C151">
        <v>2.0000000000000001E-4</v>
      </c>
      <c r="D151">
        <f t="shared" si="6"/>
        <v>427</v>
      </c>
      <c r="E151" s="3">
        <f t="shared" si="7"/>
        <v>2.8961999999999998E-4</v>
      </c>
      <c r="F151">
        <f t="shared" si="8"/>
        <v>2.9830859999999997E-2</v>
      </c>
    </row>
    <row r="152" spans="2:6" x14ac:dyDescent="0.3">
      <c r="B152">
        <v>1.53</v>
      </c>
      <c r="C152">
        <v>2.0000000000000001E-4</v>
      </c>
      <c r="D152">
        <f t="shared" si="6"/>
        <v>426</v>
      </c>
      <c r="E152" s="3">
        <f t="shared" si="7"/>
        <v>2.8961999999999998E-4</v>
      </c>
      <c r="F152">
        <f t="shared" si="8"/>
        <v>2.9830859999999997E-2</v>
      </c>
    </row>
    <row r="153" spans="2:6" x14ac:dyDescent="0.3">
      <c r="B153">
        <v>1.52</v>
      </c>
      <c r="C153">
        <v>2.0000000000000001E-4</v>
      </c>
      <c r="D153">
        <f t="shared" si="6"/>
        <v>425</v>
      </c>
      <c r="E153" s="3">
        <f t="shared" si="7"/>
        <v>2.8961999999999998E-4</v>
      </c>
      <c r="F153">
        <f t="shared" si="8"/>
        <v>2.9830859999999997E-2</v>
      </c>
    </row>
    <row r="154" spans="2:6" x14ac:dyDescent="0.3">
      <c r="B154">
        <v>1.51</v>
      </c>
      <c r="C154">
        <v>2.0000000000000001E-4</v>
      </c>
      <c r="D154">
        <f t="shared" si="6"/>
        <v>424</v>
      </c>
      <c r="E154" s="3">
        <f t="shared" si="7"/>
        <v>2.8961999999999998E-4</v>
      </c>
      <c r="F154">
        <f t="shared" si="8"/>
        <v>2.9830859999999997E-2</v>
      </c>
    </row>
    <row r="155" spans="2:6" x14ac:dyDescent="0.3">
      <c r="B155">
        <v>1.5</v>
      </c>
      <c r="C155">
        <v>2.0000000000000001E-4</v>
      </c>
      <c r="D155">
        <f t="shared" si="6"/>
        <v>423</v>
      </c>
      <c r="E155" s="3">
        <f t="shared" si="7"/>
        <v>2.8961999999999998E-4</v>
      </c>
      <c r="F155">
        <f t="shared" si="8"/>
        <v>2.9830859999999997E-2</v>
      </c>
    </row>
    <row r="156" spans="2:6" x14ac:dyDescent="0.3">
      <c r="B156">
        <v>1.49</v>
      </c>
      <c r="C156">
        <v>2.0000000000000001E-4</v>
      </c>
      <c r="D156">
        <f t="shared" si="6"/>
        <v>422</v>
      </c>
      <c r="E156" s="3">
        <f t="shared" si="7"/>
        <v>2.8961999999999998E-4</v>
      </c>
      <c r="F156">
        <f t="shared" si="8"/>
        <v>2.9830859999999997E-2</v>
      </c>
    </row>
    <row r="157" spans="2:6" x14ac:dyDescent="0.3">
      <c r="B157">
        <v>1.48</v>
      </c>
      <c r="C157">
        <v>2.0000000000000001E-4</v>
      </c>
      <c r="D157">
        <f t="shared" si="6"/>
        <v>421</v>
      </c>
      <c r="E157" s="3">
        <f t="shared" si="7"/>
        <v>2.8961999999999998E-4</v>
      </c>
      <c r="F157">
        <f t="shared" si="8"/>
        <v>2.9830859999999997E-2</v>
      </c>
    </row>
    <row r="158" spans="2:6" x14ac:dyDescent="0.3">
      <c r="B158">
        <v>1.47</v>
      </c>
      <c r="C158">
        <v>2.0000000000000001E-4</v>
      </c>
      <c r="D158">
        <f t="shared" si="6"/>
        <v>420</v>
      </c>
      <c r="E158" s="3">
        <f t="shared" si="7"/>
        <v>2.8961999999999998E-4</v>
      </c>
      <c r="F158">
        <f t="shared" si="8"/>
        <v>2.9830859999999997E-2</v>
      </c>
    </row>
    <row r="159" spans="2:6" x14ac:dyDescent="0.3">
      <c r="B159">
        <v>1.46</v>
      </c>
      <c r="C159">
        <v>2.0000000000000001E-4</v>
      </c>
      <c r="D159">
        <f t="shared" si="6"/>
        <v>419</v>
      </c>
      <c r="E159" s="3">
        <f t="shared" si="7"/>
        <v>2.8961999999999998E-4</v>
      </c>
      <c r="F159">
        <f t="shared" si="8"/>
        <v>2.9830859999999997E-2</v>
      </c>
    </row>
    <row r="160" spans="2:6" x14ac:dyDescent="0.3">
      <c r="B160">
        <v>1.45</v>
      </c>
      <c r="C160">
        <v>2.0000000000000001E-4</v>
      </c>
      <c r="D160">
        <f t="shared" si="6"/>
        <v>418</v>
      </c>
      <c r="E160" s="3">
        <f t="shared" si="7"/>
        <v>2.8961999999999998E-4</v>
      </c>
      <c r="F160">
        <f t="shared" si="8"/>
        <v>2.9830859999999997E-2</v>
      </c>
    </row>
    <row r="161" spans="2:6" x14ac:dyDescent="0.3">
      <c r="B161">
        <v>1.44</v>
      </c>
      <c r="C161">
        <v>2.0000000000000001E-4</v>
      </c>
      <c r="D161">
        <f t="shared" si="6"/>
        <v>417</v>
      </c>
      <c r="E161" s="3">
        <f t="shared" si="7"/>
        <v>2.8961999999999998E-4</v>
      </c>
      <c r="F161">
        <f t="shared" si="8"/>
        <v>2.9830859999999997E-2</v>
      </c>
    </row>
    <row r="162" spans="2:6" x14ac:dyDescent="0.3">
      <c r="B162">
        <v>1.43</v>
      </c>
      <c r="C162">
        <v>2.0000000000000001E-4</v>
      </c>
      <c r="D162">
        <f t="shared" si="6"/>
        <v>416</v>
      </c>
      <c r="E162" s="3">
        <f t="shared" si="7"/>
        <v>2.8961999999999998E-4</v>
      </c>
      <c r="F162">
        <f t="shared" si="8"/>
        <v>2.9830859999999997E-2</v>
      </c>
    </row>
    <row r="163" spans="2:6" x14ac:dyDescent="0.3">
      <c r="B163">
        <v>1.42</v>
      </c>
      <c r="C163">
        <v>2.0000000000000001E-4</v>
      </c>
      <c r="D163">
        <f t="shared" si="6"/>
        <v>415</v>
      </c>
      <c r="E163" s="3">
        <f t="shared" si="7"/>
        <v>2.8961999999999998E-4</v>
      </c>
      <c r="F163">
        <f t="shared" si="8"/>
        <v>2.9830859999999997E-2</v>
      </c>
    </row>
    <row r="164" spans="2:6" x14ac:dyDescent="0.3">
      <c r="B164">
        <v>1.4</v>
      </c>
      <c r="C164">
        <v>2.0000000000000001E-4</v>
      </c>
      <c r="D164">
        <f t="shared" si="6"/>
        <v>413</v>
      </c>
      <c r="E164" s="3">
        <f t="shared" si="7"/>
        <v>2.8961999999999998E-4</v>
      </c>
      <c r="F164">
        <f t="shared" si="8"/>
        <v>2.9830859999999997E-2</v>
      </c>
    </row>
    <row r="165" spans="2:6" x14ac:dyDescent="0.3">
      <c r="B165">
        <v>1.39</v>
      </c>
      <c r="C165">
        <v>2.0000000000000001E-4</v>
      </c>
      <c r="D165">
        <f t="shared" si="6"/>
        <v>412</v>
      </c>
      <c r="E165" s="3">
        <f t="shared" si="7"/>
        <v>2.8961999999999998E-4</v>
      </c>
      <c r="F165">
        <f t="shared" si="8"/>
        <v>2.9830859999999997E-2</v>
      </c>
    </row>
    <row r="166" spans="2:6" x14ac:dyDescent="0.3">
      <c r="B166">
        <v>1.38</v>
      </c>
      <c r="C166">
        <v>1E-4</v>
      </c>
      <c r="D166">
        <f t="shared" si="6"/>
        <v>411</v>
      </c>
      <c r="E166" s="3">
        <f t="shared" si="7"/>
        <v>1.9481000000000001E-4</v>
      </c>
      <c r="F166">
        <f t="shared" si="8"/>
        <v>2.0065430000000002E-2</v>
      </c>
    </row>
    <row r="167" spans="2:6" x14ac:dyDescent="0.3">
      <c r="B167">
        <v>1.37</v>
      </c>
      <c r="C167">
        <v>2.0000000000000001E-4</v>
      </c>
      <c r="D167">
        <f t="shared" si="6"/>
        <v>410</v>
      </c>
      <c r="E167" s="3">
        <f t="shared" si="7"/>
        <v>2.8961999999999998E-4</v>
      </c>
      <c r="F167">
        <f t="shared" si="8"/>
        <v>2.9830859999999997E-2</v>
      </c>
    </row>
    <row r="168" spans="2:6" x14ac:dyDescent="0.3">
      <c r="B168">
        <v>1.36</v>
      </c>
      <c r="C168">
        <v>1E-4</v>
      </c>
      <c r="D168">
        <f t="shared" si="6"/>
        <v>409</v>
      </c>
      <c r="E168" s="3">
        <f t="shared" si="7"/>
        <v>1.9481000000000001E-4</v>
      </c>
      <c r="F168">
        <f t="shared" si="8"/>
        <v>2.0065430000000002E-2</v>
      </c>
    </row>
    <row r="169" spans="2:6" x14ac:dyDescent="0.3">
      <c r="B169">
        <v>1.35</v>
      </c>
      <c r="C169">
        <v>2.0000000000000001E-4</v>
      </c>
      <c r="D169">
        <f t="shared" si="6"/>
        <v>408</v>
      </c>
      <c r="E169" s="3">
        <f t="shared" si="7"/>
        <v>2.8961999999999998E-4</v>
      </c>
      <c r="F169">
        <f t="shared" si="8"/>
        <v>2.9830859999999997E-2</v>
      </c>
    </row>
    <row r="170" spans="2:6" x14ac:dyDescent="0.3">
      <c r="B170">
        <v>1.34</v>
      </c>
      <c r="C170">
        <v>1E-4</v>
      </c>
      <c r="D170">
        <f t="shared" si="6"/>
        <v>407</v>
      </c>
      <c r="E170" s="3">
        <f t="shared" si="7"/>
        <v>1.9481000000000001E-4</v>
      </c>
      <c r="F170">
        <f t="shared" si="8"/>
        <v>2.0065430000000002E-2</v>
      </c>
    </row>
    <row r="171" spans="2:6" x14ac:dyDescent="0.3">
      <c r="B171">
        <v>1.33</v>
      </c>
      <c r="C171">
        <v>2.0000000000000001E-4</v>
      </c>
      <c r="D171">
        <f t="shared" si="6"/>
        <v>406</v>
      </c>
      <c r="E171" s="3">
        <f t="shared" si="7"/>
        <v>2.8961999999999998E-4</v>
      </c>
      <c r="F171">
        <f t="shared" si="8"/>
        <v>2.9830859999999997E-2</v>
      </c>
    </row>
    <row r="172" spans="2:6" x14ac:dyDescent="0.3">
      <c r="B172">
        <v>1.32</v>
      </c>
      <c r="C172">
        <v>1E-4</v>
      </c>
      <c r="D172">
        <f t="shared" si="6"/>
        <v>405</v>
      </c>
      <c r="E172" s="3">
        <f t="shared" si="7"/>
        <v>1.9481000000000001E-4</v>
      </c>
      <c r="F172">
        <f t="shared" si="8"/>
        <v>2.0065430000000002E-2</v>
      </c>
    </row>
    <row r="173" spans="2:6" x14ac:dyDescent="0.3">
      <c r="B173">
        <v>1.31</v>
      </c>
      <c r="C173">
        <v>2.0000000000000001E-4</v>
      </c>
      <c r="D173">
        <f t="shared" si="6"/>
        <v>404</v>
      </c>
      <c r="E173" s="3">
        <f t="shared" si="7"/>
        <v>2.8961999999999998E-4</v>
      </c>
      <c r="F173">
        <f t="shared" si="8"/>
        <v>2.9830859999999997E-2</v>
      </c>
    </row>
    <row r="174" spans="2:6" x14ac:dyDescent="0.3">
      <c r="B174">
        <v>1.3</v>
      </c>
      <c r="C174">
        <v>2.0000000000000001E-4</v>
      </c>
      <c r="D174">
        <f t="shared" si="6"/>
        <v>403</v>
      </c>
      <c r="E174" s="3">
        <f t="shared" si="7"/>
        <v>2.8961999999999998E-4</v>
      </c>
      <c r="F174">
        <f t="shared" si="8"/>
        <v>2.9830859999999997E-2</v>
      </c>
    </row>
    <row r="175" spans="2:6" x14ac:dyDescent="0.3">
      <c r="B175">
        <v>1.29</v>
      </c>
      <c r="C175">
        <v>2.0000000000000001E-4</v>
      </c>
      <c r="D175">
        <f t="shared" si="6"/>
        <v>402</v>
      </c>
      <c r="E175" s="3">
        <f t="shared" si="7"/>
        <v>2.8961999999999998E-4</v>
      </c>
      <c r="F175">
        <f t="shared" si="8"/>
        <v>2.9830859999999997E-2</v>
      </c>
    </row>
    <row r="176" spans="2:6" x14ac:dyDescent="0.3">
      <c r="B176">
        <v>1.28</v>
      </c>
      <c r="C176">
        <v>2.0000000000000001E-4</v>
      </c>
      <c r="D176">
        <f t="shared" si="6"/>
        <v>401</v>
      </c>
      <c r="E176" s="3">
        <f t="shared" si="7"/>
        <v>2.8961999999999998E-4</v>
      </c>
      <c r="F176">
        <f t="shared" si="8"/>
        <v>2.9830859999999997E-2</v>
      </c>
    </row>
    <row r="177" spans="2:6" x14ac:dyDescent="0.3">
      <c r="B177">
        <v>1.27</v>
      </c>
      <c r="C177">
        <v>2.0000000000000001E-4</v>
      </c>
      <c r="D177">
        <f t="shared" si="6"/>
        <v>400</v>
      </c>
      <c r="E177" s="3">
        <f t="shared" si="7"/>
        <v>2.8961999999999998E-4</v>
      </c>
      <c r="F177">
        <f t="shared" si="8"/>
        <v>2.9830859999999997E-2</v>
      </c>
    </row>
    <row r="178" spans="2:6" x14ac:dyDescent="0.3">
      <c r="B178">
        <v>1.26</v>
      </c>
      <c r="C178">
        <v>2.9999999999999997E-4</v>
      </c>
      <c r="D178">
        <f t="shared" si="6"/>
        <v>399</v>
      </c>
      <c r="E178" s="3">
        <f t="shared" si="7"/>
        <v>3.8442999999999995E-4</v>
      </c>
      <c r="F178">
        <f t="shared" si="8"/>
        <v>3.9596289999999992E-2</v>
      </c>
    </row>
    <row r="179" spans="2:6" x14ac:dyDescent="0.3">
      <c r="B179">
        <v>1.25</v>
      </c>
      <c r="C179">
        <v>2.0000000000000001E-4</v>
      </c>
      <c r="D179">
        <f t="shared" si="6"/>
        <v>398</v>
      </c>
      <c r="E179" s="3">
        <f t="shared" si="7"/>
        <v>2.8961999999999998E-4</v>
      </c>
      <c r="F179">
        <f t="shared" si="8"/>
        <v>2.9830859999999997E-2</v>
      </c>
    </row>
    <row r="180" spans="2:6" x14ac:dyDescent="0.3">
      <c r="B180">
        <v>1.24</v>
      </c>
      <c r="C180">
        <v>4.0000000000000002E-4</v>
      </c>
      <c r="D180">
        <f t="shared" si="6"/>
        <v>397</v>
      </c>
      <c r="E180" s="3">
        <f t="shared" si="7"/>
        <v>4.7924000000000003E-4</v>
      </c>
      <c r="F180">
        <f t="shared" si="8"/>
        <v>4.9361720000000005E-2</v>
      </c>
    </row>
    <row r="181" spans="2:6" x14ac:dyDescent="0.3">
      <c r="B181">
        <v>1.23</v>
      </c>
      <c r="C181">
        <v>4.0000000000000002E-4</v>
      </c>
      <c r="D181">
        <f t="shared" si="6"/>
        <v>396</v>
      </c>
      <c r="E181" s="3">
        <f t="shared" si="7"/>
        <v>4.7924000000000003E-4</v>
      </c>
      <c r="F181">
        <f t="shared" si="8"/>
        <v>4.9361720000000005E-2</v>
      </c>
    </row>
    <row r="182" spans="2:6" x14ac:dyDescent="0.3">
      <c r="B182">
        <v>1.22</v>
      </c>
      <c r="C182">
        <v>2.9999999999999997E-4</v>
      </c>
      <c r="D182">
        <f t="shared" si="6"/>
        <v>395</v>
      </c>
      <c r="E182" s="3">
        <f t="shared" si="7"/>
        <v>3.8442999999999995E-4</v>
      </c>
      <c r="F182">
        <f t="shared" si="8"/>
        <v>3.9596289999999992E-2</v>
      </c>
    </row>
    <row r="183" spans="2:6" x14ac:dyDescent="0.3">
      <c r="B183">
        <v>1.21</v>
      </c>
      <c r="C183">
        <v>2.9999999999999997E-4</v>
      </c>
      <c r="D183">
        <f t="shared" si="6"/>
        <v>394</v>
      </c>
      <c r="E183" s="3">
        <f t="shared" si="7"/>
        <v>3.8442999999999995E-4</v>
      </c>
      <c r="F183">
        <f t="shared" si="8"/>
        <v>3.9596289999999992E-2</v>
      </c>
    </row>
    <row r="184" spans="2:6" x14ac:dyDescent="0.3">
      <c r="B184">
        <v>1.2</v>
      </c>
      <c r="C184">
        <v>4.0000000000000002E-4</v>
      </c>
      <c r="D184">
        <f t="shared" si="6"/>
        <v>393</v>
      </c>
      <c r="E184" s="3">
        <f t="shared" si="7"/>
        <v>4.7924000000000003E-4</v>
      </c>
      <c r="F184">
        <f t="shared" si="8"/>
        <v>4.9361720000000005E-2</v>
      </c>
    </row>
    <row r="185" spans="2:6" x14ac:dyDescent="0.3">
      <c r="B185">
        <v>1.19</v>
      </c>
      <c r="C185">
        <v>5.0000000000000001E-4</v>
      </c>
      <c r="D185">
        <f t="shared" si="6"/>
        <v>392</v>
      </c>
      <c r="E185" s="3">
        <f t="shared" si="7"/>
        <v>5.7404999999999999E-4</v>
      </c>
      <c r="F185">
        <f t="shared" si="8"/>
        <v>5.9127149999999996E-2</v>
      </c>
    </row>
    <row r="186" spans="2:6" x14ac:dyDescent="0.3">
      <c r="B186">
        <v>1.18</v>
      </c>
      <c r="C186">
        <v>5.9999999999999995E-4</v>
      </c>
      <c r="D186">
        <f t="shared" si="6"/>
        <v>391</v>
      </c>
      <c r="E186" s="3">
        <f t="shared" si="7"/>
        <v>6.6885999999999996E-4</v>
      </c>
      <c r="F186">
        <f t="shared" si="8"/>
        <v>6.8892579999999995E-2</v>
      </c>
    </row>
    <row r="187" spans="2:6" x14ac:dyDescent="0.3">
      <c r="B187">
        <v>1.17</v>
      </c>
      <c r="C187">
        <v>6.9999999999999999E-4</v>
      </c>
      <c r="D187">
        <f t="shared" si="6"/>
        <v>390</v>
      </c>
      <c r="E187" s="3">
        <f t="shared" si="7"/>
        <v>7.6367000000000004E-4</v>
      </c>
      <c r="F187">
        <f t="shared" si="8"/>
        <v>7.865801E-2</v>
      </c>
    </row>
    <row r="188" spans="2:6" x14ac:dyDescent="0.3">
      <c r="B188">
        <v>1.1599999999999999</v>
      </c>
      <c r="C188">
        <v>8.0000000000000004E-4</v>
      </c>
      <c r="D188">
        <f t="shared" si="6"/>
        <v>389</v>
      </c>
      <c r="E188" s="3">
        <f t="shared" si="7"/>
        <v>8.5848000000000001E-4</v>
      </c>
      <c r="F188">
        <f t="shared" si="8"/>
        <v>8.8423440000000006E-2</v>
      </c>
    </row>
    <row r="189" spans="2:6" x14ac:dyDescent="0.3">
      <c r="B189">
        <v>1.1499999999999999</v>
      </c>
      <c r="C189">
        <v>8.9999999999999998E-4</v>
      </c>
      <c r="D189">
        <f t="shared" si="6"/>
        <v>388</v>
      </c>
      <c r="E189" s="3">
        <f t="shared" si="7"/>
        <v>9.5328999999999998E-4</v>
      </c>
      <c r="F189">
        <f t="shared" si="8"/>
        <v>9.8188869999999998E-2</v>
      </c>
    </row>
    <row r="190" spans="2:6" x14ac:dyDescent="0.3">
      <c r="B190">
        <v>1.1399999999999999</v>
      </c>
      <c r="C190">
        <v>1E-3</v>
      </c>
      <c r="D190">
        <f t="shared" si="6"/>
        <v>387</v>
      </c>
      <c r="E190" s="3">
        <f t="shared" si="7"/>
        <v>1.0480999999999999E-3</v>
      </c>
      <c r="F190">
        <f t="shared" si="8"/>
        <v>0.10795429999999999</v>
      </c>
    </row>
    <row r="191" spans="2:6" x14ac:dyDescent="0.3">
      <c r="B191">
        <v>1.1299999999999999</v>
      </c>
      <c r="C191">
        <v>1.1999999999999999E-3</v>
      </c>
      <c r="D191">
        <f t="shared" si="6"/>
        <v>386</v>
      </c>
      <c r="E191" s="3">
        <f t="shared" si="7"/>
        <v>1.2377199999999999E-3</v>
      </c>
      <c r="F191">
        <f t="shared" si="8"/>
        <v>0.12748515999999999</v>
      </c>
    </row>
    <row r="192" spans="2:6" x14ac:dyDescent="0.3">
      <c r="B192">
        <v>1.1200000000000001</v>
      </c>
      <c r="C192">
        <v>1.1999999999999999E-3</v>
      </c>
      <c r="D192">
        <f t="shared" si="6"/>
        <v>385</v>
      </c>
      <c r="E192" s="3">
        <f t="shared" si="7"/>
        <v>1.2377199999999999E-3</v>
      </c>
      <c r="F192">
        <f t="shared" si="8"/>
        <v>0.12748515999999999</v>
      </c>
    </row>
    <row r="193" spans="2:6" x14ac:dyDescent="0.3">
      <c r="B193">
        <v>1.1100000000000001</v>
      </c>
      <c r="C193">
        <v>1.4E-3</v>
      </c>
      <c r="D193">
        <f t="shared" si="6"/>
        <v>384</v>
      </c>
      <c r="E193" s="3">
        <f t="shared" si="7"/>
        <v>1.42734E-3</v>
      </c>
      <c r="F193">
        <f t="shared" si="8"/>
        <v>0.14701602</v>
      </c>
    </row>
    <row r="194" spans="2:6" x14ac:dyDescent="0.3">
      <c r="B194">
        <v>1.1000000000000001</v>
      </c>
      <c r="C194">
        <v>1.6000000000000001E-3</v>
      </c>
      <c r="D194">
        <f t="shared" si="6"/>
        <v>383</v>
      </c>
      <c r="E194" s="3">
        <f t="shared" si="7"/>
        <v>1.6169600000000002E-3</v>
      </c>
      <c r="F194">
        <f t="shared" si="8"/>
        <v>0.16654688000000001</v>
      </c>
    </row>
    <row r="195" spans="2:6" x14ac:dyDescent="0.3">
      <c r="B195">
        <v>1.0900000000000001</v>
      </c>
      <c r="C195">
        <v>1.6999999999999999E-3</v>
      </c>
      <c r="D195">
        <f t="shared" si="6"/>
        <v>382</v>
      </c>
      <c r="E195" s="3">
        <f t="shared" si="7"/>
        <v>1.7117699999999998E-3</v>
      </c>
      <c r="F195">
        <f t="shared" si="8"/>
        <v>0.17631230999999997</v>
      </c>
    </row>
    <row r="196" spans="2:6" x14ac:dyDescent="0.3">
      <c r="B196">
        <v>1.08</v>
      </c>
      <c r="C196">
        <v>1.9E-3</v>
      </c>
      <c r="D196">
        <f t="shared" si="6"/>
        <v>381</v>
      </c>
      <c r="E196" s="3">
        <f t="shared" si="7"/>
        <v>1.90139E-3</v>
      </c>
      <c r="F196">
        <f t="shared" si="8"/>
        <v>0.19584317000000001</v>
      </c>
    </row>
    <row r="197" spans="2:6" x14ac:dyDescent="0.3">
      <c r="B197">
        <v>1.07</v>
      </c>
      <c r="C197">
        <v>2E-3</v>
      </c>
      <c r="D197">
        <f t="shared" si="6"/>
        <v>380</v>
      </c>
      <c r="E197" s="3">
        <f t="shared" si="7"/>
        <v>1.9962000000000001E-3</v>
      </c>
      <c r="F197">
        <f t="shared" si="8"/>
        <v>0.2056086</v>
      </c>
    </row>
    <row r="198" spans="2:6" x14ac:dyDescent="0.3">
      <c r="B198">
        <v>1.06</v>
      </c>
      <c r="C198">
        <v>2.3E-3</v>
      </c>
      <c r="D198">
        <f t="shared" ref="D198:D261" si="9">(B198*100)+273</f>
        <v>379</v>
      </c>
      <c r="E198" s="3">
        <f t="shared" ref="E198:E261" si="10">C198-(0.0519*(C198)-0.0001)</f>
        <v>2.2806300000000001E-3</v>
      </c>
      <c r="F198">
        <f t="shared" ref="F198:F261" si="11">E198*103</f>
        <v>0.23490489000000001</v>
      </c>
    </row>
    <row r="199" spans="2:6" x14ac:dyDescent="0.3">
      <c r="B199">
        <v>1.05</v>
      </c>
      <c r="C199">
        <v>2.5999999999999999E-3</v>
      </c>
      <c r="D199">
        <f t="shared" si="9"/>
        <v>378</v>
      </c>
      <c r="E199" s="3">
        <f t="shared" si="10"/>
        <v>2.5650600000000001E-3</v>
      </c>
      <c r="F199">
        <f t="shared" si="11"/>
        <v>0.26420118000000004</v>
      </c>
    </row>
    <row r="200" spans="2:6" x14ac:dyDescent="0.3">
      <c r="B200">
        <v>1.04</v>
      </c>
      <c r="C200">
        <v>2.8999999999999998E-3</v>
      </c>
      <c r="D200">
        <f t="shared" si="9"/>
        <v>377</v>
      </c>
      <c r="E200" s="3">
        <f t="shared" si="10"/>
        <v>2.8494899999999997E-3</v>
      </c>
      <c r="F200">
        <f t="shared" si="11"/>
        <v>0.29349746999999998</v>
      </c>
    </row>
    <row r="201" spans="2:6" x14ac:dyDescent="0.3">
      <c r="B201">
        <v>1.03</v>
      </c>
      <c r="C201">
        <v>3.2000000000000002E-3</v>
      </c>
      <c r="D201">
        <f t="shared" si="9"/>
        <v>376</v>
      </c>
      <c r="E201" s="3">
        <f t="shared" si="10"/>
        <v>3.1339200000000001E-3</v>
      </c>
      <c r="F201">
        <f t="shared" si="11"/>
        <v>0.32279375999999999</v>
      </c>
    </row>
    <row r="202" spans="2:6" x14ac:dyDescent="0.3">
      <c r="B202">
        <v>1.01</v>
      </c>
      <c r="C202">
        <v>3.5999999999999999E-3</v>
      </c>
      <c r="D202">
        <f t="shared" si="9"/>
        <v>374</v>
      </c>
      <c r="E202" s="3">
        <f t="shared" si="10"/>
        <v>3.51316E-3</v>
      </c>
      <c r="F202">
        <f t="shared" si="11"/>
        <v>0.36185548000000001</v>
      </c>
    </row>
    <row r="203" spans="2:6" x14ac:dyDescent="0.3">
      <c r="B203">
        <v>1</v>
      </c>
      <c r="C203">
        <v>4.0000000000000001E-3</v>
      </c>
      <c r="D203">
        <f t="shared" si="9"/>
        <v>373</v>
      </c>
      <c r="E203" s="3">
        <f t="shared" si="10"/>
        <v>3.8924000000000003E-3</v>
      </c>
      <c r="F203">
        <f t="shared" si="11"/>
        <v>0.40091720000000003</v>
      </c>
    </row>
    <row r="204" spans="2:6" x14ac:dyDescent="0.3">
      <c r="B204">
        <v>0.99</v>
      </c>
      <c r="C204">
        <v>4.3E-3</v>
      </c>
      <c r="D204">
        <f t="shared" si="9"/>
        <v>372</v>
      </c>
      <c r="E204" s="3">
        <f t="shared" si="10"/>
        <v>4.1768300000000003E-3</v>
      </c>
      <c r="F204">
        <f t="shared" si="11"/>
        <v>0.43021349000000003</v>
      </c>
    </row>
    <row r="205" spans="2:6" x14ac:dyDescent="0.3">
      <c r="B205">
        <v>0.98</v>
      </c>
      <c r="C205">
        <v>4.5999999999999999E-3</v>
      </c>
      <c r="D205">
        <f t="shared" si="9"/>
        <v>371</v>
      </c>
      <c r="E205" s="3">
        <f t="shared" si="10"/>
        <v>4.4612599999999999E-3</v>
      </c>
      <c r="F205">
        <f t="shared" si="11"/>
        <v>0.45950977999999998</v>
      </c>
    </row>
    <row r="206" spans="2:6" x14ac:dyDescent="0.3">
      <c r="B206">
        <v>0.97</v>
      </c>
      <c r="C206">
        <v>5.0000000000000001E-3</v>
      </c>
      <c r="D206">
        <f t="shared" si="9"/>
        <v>370</v>
      </c>
      <c r="E206" s="3">
        <f t="shared" si="10"/>
        <v>4.8405000000000002E-3</v>
      </c>
      <c r="F206">
        <f t="shared" si="11"/>
        <v>0.4985715</v>
      </c>
    </row>
    <row r="207" spans="2:6" x14ac:dyDescent="0.3">
      <c r="B207">
        <v>0.96</v>
      </c>
      <c r="C207">
        <v>5.4000000000000003E-3</v>
      </c>
      <c r="D207">
        <f t="shared" si="9"/>
        <v>369</v>
      </c>
      <c r="E207" s="3">
        <f t="shared" si="10"/>
        <v>5.2197400000000005E-3</v>
      </c>
      <c r="F207">
        <f t="shared" si="11"/>
        <v>0.53763322000000002</v>
      </c>
    </row>
    <row r="208" spans="2:6" x14ac:dyDescent="0.3">
      <c r="B208">
        <v>0.95</v>
      </c>
      <c r="C208">
        <v>5.7999999999999996E-3</v>
      </c>
      <c r="D208">
        <f t="shared" si="9"/>
        <v>368</v>
      </c>
      <c r="E208" s="3">
        <f t="shared" si="10"/>
        <v>5.5989799999999999E-3</v>
      </c>
      <c r="F208">
        <f t="shared" si="11"/>
        <v>0.57669493999999999</v>
      </c>
    </row>
    <row r="209" spans="2:6" x14ac:dyDescent="0.3">
      <c r="B209">
        <v>0.94</v>
      </c>
      <c r="C209">
        <v>6.1999999999999998E-3</v>
      </c>
      <c r="D209">
        <f t="shared" si="9"/>
        <v>367</v>
      </c>
      <c r="E209" s="3">
        <f t="shared" si="10"/>
        <v>5.9782199999999994E-3</v>
      </c>
      <c r="F209">
        <f t="shared" si="11"/>
        <v>0.61575665999999996</v>
      </c>
    </row>
    <row r="210" spans="2:6" x14ac:dyDescent="0.3">
      <c r="B210">
        <v>0.93</v>
      </c>
      <c r="C210">
        <v>6.7000000000000002E-3</v>
      </c>
      <c r="D210">
        <f t="shared" si="9"/>
        <v>366</v>
      </c>
      <c r="E210" s="3">
        <f t="shared" si="10"/>
        <v>6.4522700000000004E-3</v>
      </c>
      <c r="F210">
        <f t="shared" si="11"/>
        <v>0.66458381</v>
      </c>
    </row>
    <row r="211" spans="2:6" x14ac:dyDescent="0.3">
      <c r="B211">
        <v>0.92</v>
      </c>
      <c r="C211">
        <v>7.1999999999999998E-3</v>
      </c>
      <c r="D211">
        <f t="shared" si="9"/>
        <v>365</v>
      </c>
      <c r="E211" s="3">
        <f t="shared" si="10"/>
        <v>6.9263199999999997E-3</v>
      </c>
      <c r="F211">
        <f t="shared" si="11"/>
        <v>0.71341095999999993</v>
      </c>
    </row>
    <row r="212" spans="2:6" x14ac:dyDescent="0.3">
      <c r="B212">
        <v>0.91</v>
      </c>
      <c r="C212">
        <v>7.7000000000000002E-3</v>
      </c>
      <c r="D212">
        <f t="shared" si="9"/>
        <v>364</v>
      </c>
      <c r="E212" s="3">
        <f t="shared" si="10"/>
        <v>7.4003699999999999E-3</v>
      </c>
      <c r="F212">
        <f t="shared" si="11"/>
        <v>0.76223810999999997</v>
      </c>
    </row>
    <row r="213" spans="2:6" x14ac:dyDescent="0.3">
      <c r="B213">
        <v>0.9</v>
      </c>
      <c r="C213">
        <v>8.0999999999999996E-3</v>
      </c>
      <c r="D213">
        <f t="shared" si="9"/>
        <v>363</v>
      </c>
      <c r="E213" s="3">
        <f t="shared" si="10"/>
        <v>7.7796099999999993E-3</v>
      </c>
      <c r="F213">
        <f t="shared" si="11"/>
        <v>0.80129982999999994</v>
      </c>
    </row>
    <row r="214" spans="2:6" x14ac:dyDescent="0.3">
      <c r="B214">
        <v>0.89</v>
      </c>
      <c r="C214">
        <v>8.6E-3</v>
      </c>
      <c r="D214">
        <f t="shared" si="9"/>
        <v>362</v>
      </c>
      <c r="E214" s="3">
        <f t="shared" si="10"/>
        <v>8.2536599999999995E-3</v>
      </c>
      <c r="F214">
        <f t="shared" si="11"/>
        <v>0.85012697999999998</v>
      </c>
    </row>
    <row r="215" spans="2:6" x14ac:dyDescent="0.3">
      <c r="B215">
        <v>0.88</v>
      </c>
      <c r="C215">
        <v>8.9999999999999993E-3</v>
      </c>
      <c r="D215">
        <f t="shared" si="9"/>
        <v>361</v>
      </c>
      <c r="E215" s="3">
        <f t="shared" si="10"/>
        <v>8.6328999999999989E-3</v>
      </c>
      <c r="F215">
        <f t="shared" si="11"/>
        <v>0.88918869999999983</v>
      </c>
    </row>
    <row r="216" spans="2:6" x14ac:dyDescent="0.3">
      <c r="B216">
        <v>0.87</v>
      </c>
      <c r="C216">
        <v>9.5999999999999992E-3</v>
      </c>
      <c r="D216">
        <f t="shared" si="9"/>
        <v>360</v>
      </c>
      <c r="E216" s="3">
        <f t="shared" si="10"/>
        <v>9.2017599999999998E-3</v>
      </c>
      <c r="F216">
        <f t="shared" si="11"/>
        <v>0.94778127999999995</v>
      </c>
    </row>
    <row r="217" spans="2:6" x14ac:dyDescent="0.3">
      <c r="B217">
        <v>0.86</v>
      </c>
      <c r="C217">
        <v>1.01E-2</v>
      </c>
      <c r="D217">
        <f t="shared" si="9"/>
        <v>359</v>
      </c>
      <c r="E217" s="3">
        <f t="shared" si="10"/>
        <v>9.67581E-3</v>
      </c>
      <c r="F217">
        <f t="shared" si="11"/>
        <v>0.99660842999999999</v>
      </c>
    </row>
    <row r="218" spans="2:6" x14ac:dyDescent="0.3">
      <c r="B218">
        <v>0.85</v>
      </c>
      <c r="C218">
        <v>1.09E-2</v>
      </c>
      <c r="D218">
        <f t="shared" si="9"/>
        <v>358</v>
      </c>
      <c r="E218" s="3">
        <f t="shared" si="10"/>
        <v>1.0434290000000001E-2</v>
      </c>
      <c r="F218">
        <f t="shared" si="11"/>
        <v>1.0747318700000001</v>
      </c>
    </row>
    <row r="219" spans="2:6" x14ac:dyDescent="0.3">
      <c r="B219">
        <v>0.84</v>
      </c>
      <c r="C219">
        <v>1.14E-2</v>
      </c>
      <c r="D219">
        <f t="shared" si="9"/>
        <v>357</v>
      </c>
      <c r="E219" s="3">
        <f t="shared" si="10"/>
        <v>1.0908340000000001E-2</v>
      </c>
      <c r="F219">
        <f t="shared" si="11"/>
        <v>1.1235590200000001</v>
      </c>
    </row>
    <row r="220" spans="2:6" x14ac:dyDescent="0.3">
      <c r="B220">
        <v>0.83</v>
      </c>
      <c r="C220">
        <v>1.1900000000000001E-2</v>
      </c>
      <c r="D220">
        <f t="shared" si="9"/>
        <v>356</v>
      </c>
      <c r="E220" s="3">
        <f t="shared" si="10"/>
        <v>1.1382390000000001E-2</v>
      </c>
      <c r="F220">
        <f t="shared" si="11"/>
        <v>1.17238617</v>
      </c>
    </row>
    <row r="221" spans="2:6" x14ac:dyDescent="0.3">
      <c r="B221">
        <v>0.82</v>
      </c>
      <c r="C221">
        <v>1.2500000000000001E-2</v>
      </c>
      <c r="D221">
        <f t="shared" si="9"/>
        <v>355</v>
      </c>
      <c r="E221" s="3">
        <f t="shared" si="10"/>
        <v>1.195125E-2</v>
      </c>
      <c r="F221">
        <f t="shared" si="11"/>
        <v>1.23097875</v>
      </c>
    </row>
    <row r="222" spans="2:6" x14ac:dyDescent="0.3">
      <c r="B222">
        <v>0.81</v>
      </c>
      <c r="C222">
        <v>1.2999999999999999E-2</v>
      </c>
      <c r="D222">
        <f t="shared" si="9"/>
        <v>354</v>
      </c>
      <c r="E222" s="3">
        <f t="shared" si="10"/>
        <v>1.24253E-2</v>
      </c>
      <c r="F222">
        <f t="shared" si="11"/>
        <v>1.2798058999999999</v>
      </c>
    </row>
    <row r="223" spans="2:6" x14ac:dyDescent="0.3">
      <c r="B223">
        <v>0.8</v>
      </c>
      <c r="C223">
        <v>1.3599999999999999E-2</v>
      </c>
      <c r="D223">
        <f t="shared" si="9"/>
        <v>353</v>
      </c>
      <c r="E223" s="3">
        <f t="shared" si="10"/>
        <v>1.2994159999999999E-2</v>
      </c>
      <c r="F223">
        <f t="shared" si="11"/>
        <v>1.3383984799999999</v>
      </c>
    </row>
    <row r="224" spans="2:6" x14ac:dyDescent="0.3">
      <c r="B224">
        <v>0.79</v>
      </c>
      <c r="C224">
        <v>1.41E-2</v>
      </c>
      <c r="D224">
        <f t="shared" si="9"/>
        <v>352</v>
      </c>
      <c r="E224" s="3">
        <f t="shared" si="10"/>
        <v>1.346821E-2</v>
      </c>
      <c r="F224">
        <f t="shared" si="11"/>
        <v>1.3872256299999999</v>
      </c>
    </row>
    <row r="225" spans="2:6" x14ac:dyDescent="0.3">
      <c r="B225">
        <v>0.78</v>
      </c>
      <c r="C225">
        <v>1.46E-2</v>
      </c>
      <c r="D225">
        <f t="shared" si="9"/>
        <v>351</v>
      </c>
      <c r="E225" s="3">
        <f t="shared" si="10"/>
        <v>1.394226E-2</v>
      </c>
      <c r="F225">
        <f t="shared" si="11"/>
        <v>1.43605278</v>
      </c>
    </row>
    <row r="226" spans="2:6" x14ac:dyDescent="0.3">
      <c r="B226">
        <v>0.77</v>
      </c>
      <c r="C226">
        <v>1.5100000000000001E-2</v>
      </c>
      <c r="D226">
        <f t="shared" si="9"/>
        <v>350</v>
      </c>
      <c r="E226" s="3">
        <f t="shared" si="10"/>
        <v>1.441631E-2</v>
      </c>
      <c r="F226">
        <f t="shared" si="11"/>
        <v>1.48487993</v>
      </c>
    </row>
    <row r="227" spans="2:6" x14ac:dyDescent="0.3">
      <c r="B227">
        <v>0.76</v>
      </c>
      <c r="C227">
        <v>1.5599999999999999E-2</v>
      </c>
      <c r="D227">
        <f t="shared" si="9"/>
        <v>349</v>
      </c>
      <c r="E227" s="3">
        <f t="shared" si="10"/>
        <v>1.489036E-2</v>
      </c>
      <c r="F227">
        <f t="shared" si="11"/>
        <v>1.5337070800000001</v>
      </c>
    </row>
    <row r="228" spans="2:6" x14ac:dyDescent="0.3">
      <c r="B228">
        <v>0.75</v>
      </c>
      <c r="C228">
        <v>1.5900000000000001E-2</v>
      </c>
      <c r="D228">
        <f t="shared" si="9"/>
        <v>348</v>
      </c>
      <c r="E228" s="3">
        <f t="shared" si="10"/>
        <v>1.5174790000000001E-2</v>
      </c>
      <c r="F228">
        <f t="shared" si="11"/>
        <v>1.5630033700000001</v>
      </c>
    </row>
    <row r="229" spans="2:6" x14ac:dyDescent="0.3">
      <c r="B229">
        <v>0.74</v>
      </c>
      <c r="C229">
        <v>1.6299999999999999E-2</v>
      </c>
      <c r="D229">
        <f t="shared" si="9"/>
        <v>347</v>
      </c>
      <c r="E229" s="3">
        <f t="shared" si="10"/>
        <v>1.5554029999999998E-2</v>
      </c>
      <c r="F229">
        <f t="shared" si="11"/>
        <v>1.6020650899999997</v>
      </c>
    </row>
    <row r="230" spans="2:6" x14ac:dyDescent="0.3">
      <c r="B230">
        <v>0.73</v>
      </c>
      <c r="C230">
        <v>1.67E-2</v>
      </c>
      <c r="D230">
        <f t="shared" si="9"/>
        <v>346</v>
      </c>
      <c r="E230" s="3">
        <f t="shared" si="10"/>
        <v>1.5933269999999999E-2</v>
      </c>
      <c r="F230">
        <f t="shared" si="11"/>
        <v>1.6411268099999998</v>
      </c>
    </row>
    <row r="231" spans="2:6" x14ac:dyDescent="0.3">
      <c r="B231">
        <v>0.72</v>
      </c>
      <c r="C231">
        <v>1.72E-2</v>
      </c>
      <c r="D231">
        <f t="shared" si="9"/>
        <v>345</v>
      </c>
      <c r="E231" s="3">
        <f t="shared" si="10"/>
        <v>1.640732E-2</v>
      </c>
      <c r="F231">
        <f t="shared" si="11"/>
        <v>1.68995396</v>
      </c>
    </row>
    <row r="232" spans="2:6" x14ac:dyDescent="0.3">
      <c r="B232">
        <v>0.71</v>
      </c>
      <c r="C232">
        <v>1.7500000000000002E-2</v>
      </c>
      <c r="D232">
        <f t="shared" si="9"/>
        <v>344</v>
      </c>
      <c r="E232" s="3">
        <f t="shared" si="10"/>
        <v>1.6691750000000002E-2</v>
      </c>
      <c r="F232">
        <f t="shared" si="11"/>
        <v>1.7192502500000002</v>
      </c>
    </row>
    <row r="233" spans="2:6" x14ac:dyDescent="0.3">
      <c r="B233">
        <v>0.69</v>
      </c>
      <c r="C233">
        <v>1.7999999999999999E-2</v>
      </c>
      <c r="D233">
        <f t="shared" si="9"/>
        <v>342</v>
      </c>
      <c r="E233" s="3">
        <f t="shared" si="10"/>
        <v>1.7165799999999998E-2</v>
      </c>
      <c r="F233">
        <f t="shared" si="11"/>
        <v>1.7680773999999999</v>
      </c>
    </row>
    <row r="234" spans="2:6" x14ac:dyDescent="0.3">
      <c r="B234">
        <v>0.68</v>
      </c>
      <c r="C234">
        <v>1.84E-2</v>
      </c>
      <c r="D234">
        <f t="shared" si="9"/>
        <v>341</v>
      </c>
      <c r="E234" s="3">
        <f t="shared" si="10"/>
        <v>1.7545040000000001E-2</v>
      </c>
      <c r="F234">
        <f t="shared" si="11"/>
        <v>1.8071391200000002</v>
      </c>
    </row>
    <row r="235" spans="2:6" x14ac:dyDescent="0.3">
      <c r="B235">
        <v>0.67</v>
      </c>
      <c r="C235">
        <v>1.8800000000000001E-2</v>
      </c>
      <c r="D235">
        <f t="shared" si="9"/>
        <v>340</v>
      </c>
      <c r="E235" s="3">
        <f t="shared" si="10"/>
        <v>1.7924280000000001E-2</v>
      </c>
      <c r="F235">
        <f t="shared" si="11"/>
        <v>1.8462008400000001</v>
      </c>
    </row>
    <row r="236" spans="2:6" x14ac:dyDescent="0.3">
      <c r="B236">
        <v>0.66</v>
      </c>
      <c r="C236">
        <v>1.9099999999999999E-2</v>
      </c>
      <c r="D236">
        <f t="shared" si="9"/>
        <v>339</v>
      </c>
      <c r="E236" s="3">
        <f t="shared" si="10"/>
        <v>1.8208709999999999E-2</v>
      </c>
      <c r="F236">
        <f t="shared" si="11"/>
        <v>1.8754971299999998</v>
      </c>
    </row>
    <row r="237" spans="2:6" x14ac:dyDescent="0.3">
      <c r="B237">
        <v>0.65</v>
      </c>
      <c r="C237">
        <v>1.9400000000000001E-2</v>
      </c>
      <c r="D237">
        <f t="shared" si="9"/>
        <v>338</v>
      </c>
      <c r="E237" s="3">
        <f t="shared" si="10"/>
        <v>1.8493140000000002E-2</v>
      </c>
      <c r="F237">
        <f t="shared" si="11"/>
        <v>1.9047934200000001</v>
      </c>
    </row>
    <row r="238" spans="2:6" x14ac:dyDescent="0.3">
      <c r="B238">
        <v>0.64</v>
      </c>
      <c r="C238">
        <v>1.9699999999999999E-2</v>
      </c>
      <c r="D238">
        <f t="shared" si="9"/>
        <v>337</v>
      </c>
      <c r="E238" s="3">
        <f t="shared" si="10"/>
        <v>1.877757E-2</v>
      </c>
      <c r="F238">
        <f t="shared" si="11"/>
        <v>1.9340897100000001</v>
      </c>
    </row>
    <row r="239" spans="2:6" x14ac:dyDescent="0.3">
      <c r="B239">
        <v>0.63</v>
      </c>
      <c r="C239">
        <v>0.02</v>
      </c>
      <c r="D239">
        <f t="shared" si="9"/>
        <v>336</v>
      </c>
      <c r="E239" s="3">
        <f t="shared" si="10"/>
        <v>1.9061999999999999E-2</v>
      </c>
      <c r="F239">
        <f t="shared" si="11"/>
        <v>1.9633859999999999</v>
      </c>
    </row>
    <row r="240" spans="2:6" x14ac:dyDescent="0.3">
      <c r="B240">
        <v>0.62</v>
      </c>
      <c r="C240">
        <v>2.0299999999999999E-2</v>
      </c>
      <c r="D240">
        <f t="shared" si="9"/>
        <v>335</v>
      </c>
      <c r="E240" s="3">
        <f t="shared" si="10"/>
        <v>1.9346429999999998E-2</v>
      </c>
      <c r="F240">
        <f t="shared" si="11"/>
        <v>1.9926822899999999</v>
      </c>
    </row>
    <row r="241" spans="2:6" x14ac:dyDescent="0.3">
      <c r="B241">
        <v>0.61</v>
      </c>
      <c r="C241">
        <v>2.0400000000000001E-2</v>
      </c>
      <c r="D241">
        <f t="shared" si="9"/>
        <v>334</v>
      </c>
      <c r="E241" s="3">
        <f t="shared" si="10"/>
        <v>1.9441240000000002E-2</v>
      </c>
      <c r="F241">
        <f t="shared" si="11"/>
        <v>2.0024477200000002</v>
      </c>
    </row>
    <row r="242" spans="2:6" x14ac:dyDescent="0.3">
      <c r="B242">
        <v>0.6</v>
      </c>
      <c r="C242">
        <v>2.07E-2</v>
      </c>
      <c r="D242">
        <f t="shared" si="9"/>
        <v>333</v>
      </c>
      <c r="E242" s="3">
        <f t="shared" si="10"/>
        <v>1.9725670000000001E-2</v>
      </c>
      <c r="F242">
        <f t="shared" si="11"/>
        <v>2.0317440100000002</v>
      </c>
    </row>
    <row r="243" spans="2:6" x14ac:dyDescent="0.3">
      <c r="B243">
        <v>0.59</v>
      </c>
      <c r="C243">
        <v>2.0899999999999998E-2</v>
      </c>
      <c r="D243">
        <f t="shared" si="9"/>
        <v>332</v>
      </c>
      <c r="E243" s="3">
        <f t="shared" si="10"/>
        <v>1.9915289999999999E-2</v>
      </c>
      <c r="F243">
        <f t="shared" si="11"/>
        <v>2.0512748699999999</v>
      </c>
    </row>
    <row r="244" spans="2:6" x14ac:dyDescent="0.3">
      <c r="B244">
        <v>0.57999999999999996</v>
      </c>
      <c r="C244">
        <v>2.12E-2</v>
      </c>
      <c r="D244">
        <f t="shared" si="9"/>
        <v>331</v>
      </c>
      <c r="E244" s="3">
        <f t="shared" si="10"/>
        <v>2.0199720000000001E-2</v>
      </c>
      <c r="F244">
        <f t="shared" si="11"/>
        <v>2.0805711600000003</v>
      </c>
    </row>
    <row r="245" spans="2:6" x14ac:dyDescent="0.3">
      <c r="B245">
        <v>0.56999999999999995</v>
      </c>
      <c r="C245">
        <v>2.1399999999999999E-2</v>
      </c>
      <c r="D245">
        <f t="shared" si="9"/>
        <v>330</v>
      </c>
      <c r="E245" s="3">
        <f t="shared" si="10"/>
        <v>2.0389339999999999E-2</v>
      </c>
      <c r="F245">
        <f t="shared" si="11"/>
        <v>2.10010202</v>
      </c>
    </row>
    <row r="246" spans="2:6" x14ac:dyDescent="0.3">
      <c r="B246">
        <v>0.56000000000000005</v>
      </c>
      <c r="C246">
        <v>2.1600000000000001E-2</v>
      </c>
      <c r="D246">
        <f t="shared" si="9"/>
        <v>329</v>
      </c>
      <c r="E246" s="3">
        <f t="shared" si="10"/>
        <v>2.057896E-2</v>
      </c>
      <c r="F246">
        <f t="shared" si="11"/>
        <v>2.1196328800000002</v>
      </c>
    </row>
    <row r="247" spans="2:6" x14ac:dyDescent="0.3">
      <c r="B247">
        <v>0.55000000000000004</v>
      </c>
      <c r="C247">
        <v>2.18E-2</v>
      </c>
      <c r="D247">
        <f t="shared" si="9"/>
        <v>328</v>
      </c>
      <c r="E247" s="3">
        <f t="shared" si="10"/>
        <v>2.0768580000000002E-2</v>
      </c>
      <c r="F247">
        <f t="shared" si="11"/>
        <v>2.1391637400000003</v>
      </c>
    </row>
    <row r="248" spans="2:6" x14ac:dyDescent="0.3">
      <c r="B248">
        <v>0.54</v>
      </c>
      <c r="C248">
        <v>2.1899999999999999E-2</v>
      </c>
      <c r="D248">
        <f t="shared" si="9"/>
        <v>327</v>
      </c>
      <c r="E248" s="3">
        <f t="shared" si="10"/>
        <v>2.0863389999999999E-2</v>
      </c>
      <c r="F248">
        <f t="shared" si="11"/>
        <v>2.1489291699999997</v>
      </c>
    </row>
    <row r="249" spans="2:6" x14ac:dyDescent="0.3">
      <c r="B249">
        <v>0.53</v>
      </c>
      <c r="C249">
        <v>2.1999999999999999E-2</v>
      </c>
      <c r="D249">
        <f t="shared" si="9"/>
        <v>326</v>
      </c>
      <c r="E249" s="3">
        <f t="shared" si="10"/>
        <v>2.09582E-2</v>
      </c>
      <c r="F249">
        <f t="shared" si="11"/>
        <v>2.1586946</v>
      </c>
    </row>
    <row r="250" spans="2:6" x14ac:dyDescent="0.3">
      <c r="B250">
        <v>0.52</v>
      </c>
      <c r="C250">
        <v>2.2200000000000001E-2</v>
      </c>
      <c r="D250">
        <f t="shared" si="9"/>
        <v>325</v>
      </c>
      <c r="E250" s="3">
        <f t="shared" si="10"/>
        <v>2.1147820000000001E-2</v>
      </c>
      <c r="F250">
        <f t="shared" si="11"/>
        <v>2.1782254600000002</v>
      </c>
    </row>
    <row r="251" spans="2:6" x14ac:dyDescent="0.3">
      <c r="B251">
        <v>0.51</v>
      </c>
      <c r="C251">
        <v>2.23E-2</v>
      </c>
      <c r="D251">
        <f t="shared" si="9"/>
        <v>324</v>
      </c>
      <c r="E251" s="3">
        <f t="shared" si="10"/>
        <v>2.1242630000000002E-2</v>
      </c>
      <c r="F251">
        <f t="shared" si="11"/>
        <v>2.18799089</v>
      </c>
    </row>
    <row r="252" spans="2:6" x14ac:dyDescent="0.3">
      <c r="B252">
        <v>0.5</v>
      </c>
      <c r="C252">
        <v>2.24E-2</v>
      </c>
      <c r="D252">
        <f t="shared" si="9"/>
        <v>323</v>
      </c>
      <c r="E252" s="3">
        <f t="shared" si="10"/>
        <v>2.1337439999999999E-2</v>
      </c>
      <c r="F252">
        <f t="shared" si="11"/>
        <v>2.1977563199999999</v>
      </c>
    </row>
    <row r="253" spans="2:6" x14ac:dyDescent="0.3">
      <c r="B253">
        <v>0.49</v>
      </c>
      <c r="C253">
        <v>2.2599999999999999E-2</v>
      </c>
      <c r="D253">
        <f t="shared" si="9"/>
        <v>322</v>
      </c>
      <c r="E253" s="3">
        <f t="shared" si="10"/>
        <v>2.1527059999999997E-2</v>
      </c>
      <c r="F253">
        <f t="shared" si="11"/>
        <v>2.2172871799999996</v>
      </c>
    </row>
    <row r="254" spans="2:6" x14ac:dyDescent="0.3">
      <c r="B254">
        <v>0.48</v>
      </c>
      <c r="C254">
        <v>2.2700000000000001E-2</v>
      </c>
      <c r="D254">
        <f t="shared" si="9"/>
        <v>321</v>
      </c>
      <c r="E254" s="3">
        <f t="shared" si="10"/>
        <v>2.1621870000000001E-2</v>
      </c>
      <c r="F254">
        <f t="shared" si="11"/>
        <v>2.2270526100000003</v>
      </c>
    </row>
    <row r="255" spans="2:6" x14ac:dyDescent="0.3">
      <c r="B255">
        <v>0.47</v>
      </c>
      <c r="C255">
        <v>2.2800000000000001E-2</v>
      </c>
      <c r="D255">
        <f t="shared" si="9"/>
        <v>320</v>
      </c>
      <c r="E255" s="3">
        <f t="shared" si="10"/>
        <v>2.1716680000000002E-2</v>
      </c>
      <c r="F255">
        <f t="shared" si="11"/>
        <v>2.2368180400000002</v>
      </c>
    </row>
    <row r="256" spans="2:6" x14ac:dyDescent="0.3">
      <c r="B256">
        <v>0.46</v>
      </c>
      <c r="C256">
        <v>2.29E-2</v>
      </c>
      <c r="D256">
        <f t="shared" si="9"/>
        <v>319</v>
      </c>
      <c r="E256" s="3">
        <f t="shared" si="10"/>
        <v>2.1811489999999999E-2</v>
      </c>
      <c r="F256">
        <f t="shared" si="11"/>
        <v>2.24658347</v>
      </c>
    </row>
    <row r="257" spans="2:6" x14ac:dyDescent="0.3">
      <c r="B257">
        <v>0.45</v>
      </c>
      <c r="C257">
        <v>2.3E-2</v>
      </c>
      <c r="D257">
        <f t="shared" si="9"/>
        <v>318</v>
      </c>
      <c r="E257" s="3">
        <f t="shared" si="10"/>
        <v>2.19063E-2</v>
      </c>
      <c r="F257">
        <f t="shared" si="11"/>
        <v>2.2563488999999999</v>
      </c>
    </row>
    <row r="258" spans="2:6" x14ac:dyDescent="0.3">
      <c r="B258">
        <v>0.44</v>
      </c>
      <c r="C258">
        <v>2.3099999999999999E-2</v>
      </c>
      <c r="D258">
        <f t="shared" si="9"/>
        <v>317</v>
      </c>
      <c r="E258" s="3">
        <f t="shared" si="10"/>
        <v>2.2001109999999997E-2</v>
      </c>
      <c r="F258">
        <f t="shared" si="11"/>
        <v>2.2661143299999997</v>
      </c>
    </row>
    <row r="259" spans="2:6" x14ac:dyDescent="0.3">
      <c r="B259">
        <v>0.42</v>
      </c>
      <c r="C259">
        <v>2.3199999999999998E-2</v>
      </c>
      <c r="D259">
        <f t="shared" si="9"/>
        <v>315</v>
      </c>
      <c r="E259" s="3">
        <f t="shared" si="10"/>
        <v>2.2095919999999998E-2</v>
      </c>
      <c r="F259">
        <f t="shared" si="11"/>
        <v>2.2758797599999996</v>
      </c>
    </row>
    <row r="260" spans="2:6" x14ac:dyDescent="0.3">
      <c r="B260">
        <v>0.41</v>
      </c>
      <c r="C260">
        <v>2.3199999999999998E-2</v>
      </c>
      <c r="D260">
        <f t="shared" si="9"/>
        <v>314</v>
      </c>
      <c r="E260" s="3">
        <f t="shared" si="10"/>
        <v>2.2095919999999998E-2</v>
      </c>
      <c r="F260">
        <f t="shared" si="11"/>
        <v>2.2758797599999996</v>
      </c>
    </row>
    <row r="261" spans="2:6" x14ac:dyDescent="0.3">
      <c r="B261">
        <v>0.4</v>
      </c>
      <c r="C261">
        <v>2.3300000000000001E-2</v>
      </c>
      <c r="D261">
        <f t="shared" si="9"/>
        <v>313</v>
      </c>
      <c r="E261" s="3">
        <f t="shared" si="10"/>
        <v>2.2190730000000002E-2</v>
      </c>
      <c r="F261">
        <f t="shared" si="11"/>
        <v>2.2856451900000003</v>
      </c>
    </row>
    <row r="262" spans="2:6" x14ac:dyDescent="0.3">
      <c r="B262">
        <v>0.39</v>
      </c>
      <c r="C262">
        <v>2.3400000000000001E-2</v>
      </c>
      <c r="D262">
        <f t="shared" ref="D262:D263" si="12">(B262*100)+273</f>
        <v>312</v>
      </c>
      <c r="E262" s="3">
        <f t="shared" ref="E262:E263" si="13">C262-(0.0519*(C262)-0.0001)</f>
        <v>2.228554E-2</v>
      </c>
      <c r="F262">
        <f t="shared" ref="F262:F263" si="14">E262*103</f>
        <v>2.2954106199999997</v>
      </c>
    </row>
    <row r="263" spans="2:6" x14ac:dyDescent="0.3">
      <c r="B263">
        <v>0.38</v>
      </c>
      <c r="C263">
        <v>2.35E-2</v>
      </c>
      <c r="D263">
        <f t="shared" si="12"/>
        <v>311</v>
      </c>
      <c r="E263" s="3">
        <f t="shared" si="13"/>
        <v>2.238035E-2</v>
      </c>
      <c r="F263">
        <f t="shared" si="14"/>
        <v>2.30517605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E230"/>
  <sheetViews>
    <sheetView zoomScale="73" zoomScaleNormal="130" workbookViewId="0">
      <selection activeCell="D1" sqref="D1:D1048576"/>
    </sheetView>
  </sheetViews>
  <sheetFormatPr defaultRowHeight="14.4" x14ac:dyDescent="0.3"/>
  <cols>
    <col min="4" max="4" width="13.5546875" customWidth="1"/>
    <col min="14" max="14" width="12.44140625" customWidth="1"/>
    <col min="15" max="15" width="13.109375" customWidth="1"/>
    <col min="18" max="18" width="11.44140625" customWidth="1"/>
    <col min="20" max="20" width="17.88671875" customWidth="1"/>
    <col min="21" max="21" width="23" customWidth="1"/>
    <col min="29" max="29" width="4.5546875" customWidth="1"/>
    <col min="30" max="30" width="8.88671875" hidden="1" customWidth="1"/>
    <col min="31" max="31" width="32" customWidth="1"/>
  </cols>
  <sheetData>
    <row r="2" spans="2:7" x14ac:dyDescent="0.3">
      <c r="B2" t="s">
        <v>20</v>
      </c>
    </row>
    <row r="3" spans="2:7" x14ac:dyDescent="0.3">
      <c r="B3" t="s">
        <v>16</v>
      </c>
      <c r="C3" t="s">
        <v>2</v>
      </c>
      <c r="D3" t="s">
        <v>21</v>
      </c>
      <c r="E3" t="s">
        <v>22</v>
      </c>
    </row>
    <row r="4" spans="2:7" x14ac:dyDescent="0.3">
      <c r="B4">
        <v>0.56000000000000005</v>
      </c>
      <c r="C4">
        <v>2.028</v>
      </c>
      <c r="D4">
        <f>C4/0.0295</f>
        <v>68.745762711864415</v>
      </c>
      <c r="E4">
        <f>273+(B4*100)</f>
        <v>329</v>
      </c>
      <c r="F4">
        <f t="shared" ref="F4:F67" si="0">LN(D4)</f>
        <v>4.2304151013653</v>
      </c>
      <c r="G4">
        <f t="shared" ref="G4:G67" si="1">1/E4</f>
        <v>3.0395136778115501E-3</v>
      </c>
    </row>
    <row r="5" spans="2:7" x14ac:dyDescent="0.3">
      <c r="B5">
        <v>0.55000000000000004</v>
      </c>
      <c r="C5">
        <v>2.024</v>
      </c>
      <c r="D5">
        <f t="shared" ref="D5:D68" si="2">C5/0.0295</f>
        <v>68.610169491525426</v>
      </c>
      <c r="E5">
        <f t="shared" ref="E5:E68" si="3">273+(B5*100)</f>
        <v>328</v>
      </c>
      <c r="F5">
        <f t="shared" si="0"/>
        <v>4.2284407670615822</v>
      </c>
      <c r="G5">
        <f t="shared" si="1"/>
        <v>3.0487804878048782E-3</v>
      </c>
    </row>
    <row r="6" spans="2:7" x14ac:dyDescent="0.3">
      <c r="B6">
        <v>0.56000000000000005</v>
      </c>
      <c r="C6">
        <v>2.0219999999999998</v>
      </c>
      <c r="D6">
        <f t="shared" si="2"/>
        <v>68.542372881355931</v>
      </c>
      <c r="E6">
        <f t="shared" si="3"/>
        <v>329</v>
      </c>
      <c r="F6">
        <f t="shared" si="0"/>
        <v>4.2274521362346427</v>
      </c>
      <c r="G6">
        <f t="shared" si="1"/>
        <v>3.0395136778115501E-3</v>
      </c>
    </row>
    <row r="7" spans="2:7" x14ac:dyDescent="0.3">
      <c r="B7">
        <v>0.56999999999999995</v>
      </c>
      <c r="C7">
        <v>2.0249999999999999</v>
      </c>
      <c r="D7">
        <f t="shared" si="2"/>
        <v>68.644067796610173</v>
      </c>
      <c r="E7">
        <f t="shared" si="3"/>
        <v>330</v>
      </c>
      <c r="F7">
        <f t="shared" si="0"/>
        <v>4.2289347161948658</v>
      </c>
      <c r="G7">
        <f t="shared" si="1"/>
        <v>3.0303030303030303E-3</v>
      </c>
    </row>
    <row r="8" spans="2:7" x14ac:dyDescent="0.3">
      <c r="B8">
        <v>0.57999999999999996</v>
      </c>
      <c r="C8">
        <v>2.028</v>
      </c>
      <c r="D8">
        <f t="shared" si="2"/>
        <v>68.745762711864415</v>
      </c>
      <c r="E8">
        <f t="shared" si="3"/>
        <v>331</v>
      </c>
      <c r="F8">
        <f t="shared" si="0"/>
        <v>4.2304151013653</v>
      </c>
      <c r="G8">
        <f t="shared" si="1"/>
        <v>3.0211480362537764E-3</v>
      </c>
    </row>
    <row r="9" spans="2:7" x14ac:dyDescent="0.3">
      <c r="B9">
        <v>0.6</v>
      </c>
      <c r="C9">
        <v>2.0329999999999999</v>
      </c>
      <c r="D9">
        <f t="shared" si="2"/>
        <v>68.915254237288138</v>
      </c>
      <c r="E9">
        <f t="shared" si="3"/>
        <v>333</v>
      </c>
      <c r="F9">
        <f t="shared" si="0"/>
        <v>4.2328775502825726</v>
      </c>
      <c r="G9">
        <f t="shared" si="1"/>
        <v>3.003003003003003E-3</v>
      </c>
    </row>
    <row r="10" spans="2:7" x14ac:dyDescent="0.3">
      <c r="B10">
        <v>0.61</v>
      </c>
      <c r="C10">
        <v>2.036</v>
      </c>
      <c r="D10">
        <f t="shared" si="2"/>
        <v>69.016949152542381</v>
      </c>
      <c r="E10">
        <f t="shared" si="3"/>
        <v>334</v>
      </c>
      <c r="F10">
        <f t="shared" si="0"/>
        <v>4.234352114324639</v>
      </c>
      <c r="G10">
        <f t="shared" si="1"/>
        <v>2.9940119760479044E-3</v>
      </c>
    </row>
    <row r="11" spans="2:7" x14ac:dyDescent="0.3">
      <c r="B11">
        <v>0.62</v>
      </c>
      <c r="C11">
        <v>2.0369999999999999</v>
      </c>
      <c r="D11">
        <f t="shared" si="2"/>
        <v>69.050847457627114</v>
      </c>
      <c r="E11">
        <f t="shared" si="3"/>
        <v>335</v>
      </c>
      <c r="F11">
        <f t="shared" si="0"/>
        <v>4.234843152881032</v>
      </c>
      <c r="G11">
        <f t="shared" si="1"/>
        <v>2.9850746268656717E-3</v>
      </c>
    </row>
    <row r="12" spans="2:7" x14ac:dyDescent="0.3">
      <c r="B12">
        <v>0.63</v>
      </c>
      <c r="C12">
        <v>2.04</v>
      </c>
      <c r="D12">
        <f t="shared" si="2"/>
        <v>69.152542372881356</v>
      </c>
      <c r="E12">
        <f t="shared" si="3"/>
        <v>336</v>
      </c>
      <c r="F12">
        <f t="shared" si="0"/>
        <v>4.2363148234924877</v>
      </c>
      <c r="G12">
        <f t="shared" si="1"/>
        <v>2.976190476190476E-3</v>
      </c>
    </row>
    <row r="13" spans="2:7" x14ac:dyDescent="0.3">
      <c r="B13">
        <v>0.64</v>
      </c>
      <c r="C13">
        <v>2.0430000000000001</v>
      </c>
      <c r="D13">
        <f t="shared" si="2"/>
        <v>69.254237288135599</v>
      </c>
      <c r="E13">
        <f t="shared" si="3"/>
        <v>337</v>
      </c>
      <c r="F13">
        <f t="shared" si="0"/>
        <v>4.2377843314718477</v>
      </c>
      <c r="G13">
        <f t="shared" si="1"/>
        <v>2.967359050445104E-3</v>
      </c>
    </row>
    <row r="14" spans="2:7" x14ac:dyDescent="0.3">
      <c r="B14">
        <v>0.65</v>
      </c>
      <c r="C14">
        <v>2.0449999999999999</v>
      </c>
      <c r="D14">
        <f t="shared" si="2"/>
        <v>69.322033898305079</v>
      </c>
      <c r="E14">
        <f t="shared" si="3"/>
        <v>338</v>
      </c>
      <c r="F14">
        <f t="shared" si="0"/>
        <v>4.2387628051311275</v>
      </c>
      <c r="G14">
        <f t="shared" si="1"/>
        <v>2.9585798816568047E-3</v>
      </c>
    </row>
    <row r="15" spans="2:7" x14ac:dyDescent="0.3">
      <c r="B15">
        <v>0.66</v>
      </c>
      <c r="C15">
        <v>2.0459999999999998</v>
      </c>
      <c r="D15">
        <f t="shared" si="2"/>
        <v>69.355932203389827</v>
      </c>
      <c r="E15">
        <f t="shared" si="3"/>
        <v>339</v>
      </c>
      <c r="F15">
        <f t="shared" si="0"/>
        <v>4.239251683165798</v>
      </c>
      <c r="G15">
        <f t="shared" si="1"/>
        <v>2.9498525073746312E-3</v>
      </c>
    </row>
    <row r="16" spans="2:7" x14ac:dyDescent="0.3">
      <c r="B16">
        <v>0.67</v>
      </c>
      <c r="C16">
        <v>2.048</v>
      </c>
      <c r="D16">
        <f t="shared" si="2"/>
        <v>69.423728813559322</v>
      </c>
      <c r="E16">
        <f t="shared" si="3"/>
        <v>340</v>
      </c>
      <c r="F16">
        <f t="shared" si="0"/>
        <v>4.2402287228136242</v>
      </c>
      <c r="G16">
        <f t="shared" si="1"/>
        <v>2.9411764705882353E-3</v>
      </c>
    </row>
    <row r="17" spans="2:7" x14ac:dyDescent="0.3">
      <c r="B17">
        <v>0.68</v>
      </c>
      <c r="C17">
        <v>2.048</v>
      </c>
      <c r="D17">
        <f t="shared" si="2"/>
        <v>69.423728813559322</v>
      </c>
      <c r="E17">
        <f t="shared" si="3"/>
        <v>341</v>
      </c>
      <c r="F17">
        <f t="shared" si="0"/>
        <v>4.2402287228136242</v>
      </c>
      <c r="G17">
        <f t="shared" si="1"/>
        <v>2.9325513196480938E-3</v>
      </c>
    </row>
    <row r="18" spans="2:7" x14ac:dyDescent="0.3">
      <c r="B18">
        <v>0.69</v>
      </c>
      <c r="C18">
        <v>2.048</v>
      </c>
      <c r="D18">
        <f t="shared" si="2"/>
        <v>69.423728813559322</v>
      </c>
      <c r="E18">
        <f t="shared" si="3"/>
        <v>342</v>
      </c>
      <c r="F18">
        <f t="shared" si="0"/>
        <v>4.2402287228136242</v>
      </c>
      <c r="G18">
        <f t="shared" si="1"/>
        <v>2.9239766081871343E-3</v>
      </c>
    </row>
    <row r="19" spans="2:7" x14ac:dyDescent="0.3">
      <c r="B19">
        <v>0.7</v>
      </c>
      <c r="C19">
        <v>2.0459999999999998</v>
      </c>
      <c r="D19">
        <f t="shared" si="2"/>
        <v>69.355932203389827</v>
      </c>
      <c r="E19">
        <f t="shared" si="3"/>
        <v>343</v>
      </c>
      <c r="F19">
        <f t="shared" si="0"/>
        <v>4.239251683165798</v>
      </c>
      <c r="G19">
        <f t="shared" si="1"/>
        <v>2.9154518950437317E-3</v>
      </c>
    </row>
    <row r="20" spans="2:7" x14ac:dyDescent="0.3">
      <c r="B20">
        <v>0.71</v>
      </c>
      <c r="C20">
        <v>2.0449999999999999</v>
      </c>
      <c r="D20">
        <f t="shared" si="2"/>
        <v>69.322033898305079</v>
      </c>
      <c r="E20">
        <f t="shared" si="3"/>
        <v>344</v>
      </c>
      <c r="F20">
        <f t="shared" si="0"/>
        <v>4.2387628051311275</v>
      </c>
      <c r="G20">
        <f t="shared" si="1"/>
        <v>2.9069767441860465E-3</v>
      </c>
    </row>
    <row r="21" spans="2:7" x14ac:dyDescent="0.3">
      <c r="B21">
        <v>0.72</v>
      </c>
      <c r="C21">
        <v>2.0419999999999998</v>
      </c>
      <c r="D21">
        <f t="shared" si="2"/>
        <v>69.220338983050851</v>
      </c>
      <c r="E21">
        <f t="shared" si="3"/>
        <v>345</v>
      </c>
      <c r="F21">
        <f t="shared" si="0"/>
        <v>4.2372947353788364</v>
      </c>
      <c r="G21">
        <f t="shared" si="1"/>
        <v>2.8985507246376812E-3</v>
      </c>
    </row>
    <row r="22" spans="2:7" x14ac:dyDescent="0.3">
      <c r="B22">
        <v>0.73</v>
      </c>
      <c r="C22">
        <v>2.0390000000000001</v>
      </c>
      <c r="D22">
        <f t="shared" si="2"/>
        <v>69.118644067796623</v>
      </c>
      <c r="E22">
        <f t="shared" si="3"/>
        <v>346</v>
      </c>
      <c r="F22">
        <f t="shared" si="0"/>
        <v>4.2358245072286813</v>
      </c>
      <c r="G22">
        <f t="shared" si="1"/>
        <v>2.8901734104046241E-3</v>
      </c>
    </row>
    <row r="23" spans="2:7" x14ac:dyDescent="0.3">
      <c r="B23">
        <v>0.74</v>
      </c>
      <c r="C23">
        <v>2.0339999999999998</v>
      </c>
      <c r="D23">
        <f t="shared" si="2"/>
        <v>68.949152542372872</v>
      </c>
      <c r="E23">
        <f t="shared" si="3"/>
        <v>347</v>
      </c>
      <c r="F23">
        <f t="shared" si="0"/>
        <v>4.233369313262731</v>
      </c>
      <c r="G23">
        <f t="shared" si="1"/>
        <v>2.881844380403458E-3</v>
      </c>
    </row>
    <row r="24" spans="2:7" x14ac:dyDescent="0.3">
      <c r="B24">
        <v>0.75</v>
      </c>
      <c r="C24">
        <v>2.028</v>
      </c>
      <c r="D24">
        <f t="shared" si="2"/>
        <v>68.745762711864415</v>
      </c>
      <c r="E24">
        <f t="shared" si="3"/>
        <v>348</v>
      </c>
      <c r="F24">
        <f t="shared" si="0"/>
        <v>4.2304151013653</v>
      </c>
      <c r="G24">
        <f t="shared" si="1"/>
        <v>2.8735632183908046E-3</v>
      </c>
    </row>
    <row r="25" spans="2:7" x14ac:dyDescent="0.3">
      <c r="B25">
        <v>0.76</v>
      </c>
      <c r="C25">
        <v>2.024</v>
      </c>
      <c r="D25">
        <f t="shared" si="2"/>
        <v>68.610169491525426</v>
      </c>
      <c r="E25">
        <f t="shared" si="3"/>
        <v>349</v>
      </c>
      <c r="F25">
        <f t="shared" si="0"/>
        <v>4.2284407670615822</v>
      </c>
      <c r="G25">
        <f t="shared" si="1"/>
        <v>2.8653295128939827E-3</v>
      </c>
    </row>
    <row r="26" spans="2:7" x14ac:dyDescent="0.3">
      <c r="B26">
        <v>0.77</v>
      </c>
      <c r="C26">
        <v>2.016</v>
      </c>
      <c r="D26">
        <f t="shared" si="2"/>
        <v>68.33898305084746</v>
      </c>
      <c r="E26">
        <f t="shared" si="3"/>
        <v>350</v>
      </c>
      <c r="F26">
        <f t="shared" si="0"/>
        <v>4.2244803658454853</v>
      </c>
      <c r="G26">
        <f t="shared" si="1"/>
        <v>2.8571428571428571E-3</v>
      </c>
    </row>
    <row r="27" spans="2:7" x14ac:dyDescent="0.3">
      <c r="B27">
        <v>0.78</v>
      </c>
      <c r="C27">
        <v>2.0089999999999999</v>
      </c>
      <c r="D27">
        <f t="shared" si="2"/>
        <v>68.101694915254242</v>
      </c>
      <c r="E27">
        <f t="shared" si="3"/>
        <v>351</v>
      </c>
      <c r="F27">
        <f t="shared" si="0"/>
        <v>4.2210021014691606</v>
      </c>
      <c r="G27">
        <f t="shared" si="1"/>
        <v>2.8490028490028491E-3</v>
      </c>
    </row>
    <row r="28" spans="2:7" x14ac:dyDescent="0.3">
      <c r="B28">
        <v>0.79</v>
      </c>
      <c r="C28">
        <v>2.0009999999999999</v>
      </c>
      <c r="D28">
        <f t="shared" si="2"/>
        <v>67.830508474576277</v>
      </c>
      <c r="E28">
        <f t="shared" si="3"/>
        <v>352</v>
      </c>
      <c r="F28">
        <f t="shared" si="0"/>
        <v>4.2170120712379591</v>
      </c>
      <c r="G28">
        <f t="shared" si="1"/>
        <v>2.840909090909091E-3</v>
      </c>
    </row>
    <row r="29" spans="2:7" x14ac:dyDescent="0.3">
      <c r="B29">
        <v>0.8</v>
      </c>
      <c r="C29">
        <v>1.9890000000000001</v>
      </c>
      <c r="D29">
        <f t="shared" si="2"/>
        <v>67.423728813559336</v>
      </c>
      <c r="E29">
        <f t="shared" si="3"/>
        <v>353</v>
      </c>
      <c r="F29">
        <f t="shared" si="0"/>
        <v>4.2109970155081982</v>
      </c>
      <c r="G29">
        <f t="shared" si="1"/>
        <v>2.8328611898016999E-3</v>
      </c>
    </row>
    <row r="30" spans="2:7" x14ac:dyDescent="0.3">
      <c r="B30">
        <v>0.81</v>
      </c>
      <c r="C30">
        <v>1.9790000000000001</v>
      </c>
      <c r="D30">
        <f t="shared" si="2"/>
        <v>67.084745762711876</v>
      </c>
      <c r="E30">
        <f t="shared" si="3"/>
        <v>354</v>
      </c>
      <c r="F30">
        <f t="shared" si="0"/>
        <v>4.205956682256792</v>
      </c>
      <c r="G30">
        <f t="shared" si="1"/>
        <v>2.8248587570621469E-3</v>
      </c>
    </row>
    <row r="31" spans="2:7" x14ac:dyDescent="0.3">
      <c r="B31">
        <v>0.82</v>
      </c>
      <c r="C31">
        <v>1.964</v>
      </c>
      <c r="D31">
        <f t="shared" si="2"/>
        <v>66.576271186440678</v>
      </c>
      <c r="E31">
        <f t="shared" si="3"/>
        <v>355</v>
      </c>
      <c r="F31">
        <f t="shared" si="0"/>
        <v>4.1983482255686368</v>
      </c>
      <c r="G31">
        <f t="shared" si="1"/>
        <v>2.8169014084507044E-3</v>
      </c>
    </row>
    <row r="32" spans="2:7" x14ac:dyDescent="0.3">
      <c r="B32">
        <v>0.83</v>
      </c>
      <c r="C32">
        <v>1.952</v>
      </c>
      <c r="D32">
        <f t="shared" si="2"/>
        <v>66.169491525423737</v>
      </c>
      <c r="E32">
        <f t="shared" si="3"/>
        <v>356</v>
      </c>
      <c r="F32">
        <f t="shared" si="0"/>
        <v>4.192219503627264</v>
      </c>
      <c r="G32">
        <f t="shared" si="1"/>
        <v>2.8089887640449437E-3</v>
      </c>
    </row>
    <row r="33" spans="2:7" x14ac:dyDescent="0.3">
      <c r="B33">
        <v>0.84</v>
      </c>
      <c r="C33">
        <v>1.9379999999999999</v>
      </c>
      <c r="D33">
        <f t="shared" si="2"/>
        <v>65.694915254237287</v>
      </c>
      <c r="E33">
        <f t="shared" si="3"/>
        <v>357</v>
      </c>
      <c r="F33">
        <f t="shared" si="0"/>
        <v>4.1850215291049375</v>
      </c>
      <c r="G33">
        <f t="shared" si="1"/>
        <v>2.8011204481792717E-3</v>
      </c>
    </row>
    <row r="34" spans="2:7" x14ac:dyDescent="0.3">
      <c r="B34">
        <v>0.85</v>
      </c>
      <c r="C34">
        <v>1.923</v>
      </c>
      <c r="D34">
        <f t="shared" si="2"/>
        <v>65.186440677966104</v>
      </c>
      <c r="E34">
        <f t="shared" si="3"/>
        <v>358</v>
      </c>
      <c r="F34">
        <f t="shared" si="0"/>
        <v>4.1772514822430056</v>
      </c>
      <c r="G34">
        <f t="shared" si="1"/>
        <v>2.7932960893854749E-3</v>
      </c>
    </row>
    <row r="35" spans="2:7" x14ac:dyDescent="0.3">
      <c r="B35">
        <v>0.87</v>
      </c>
      <c r="C35">
        <v>1.8959999999999999</v>
      </c>
      <c r="D35">
        <f t="shared" si="2"/>
        <v>64.271186440677965</v>
      </c>
      <c r="E35">
        <f t="shared" si="3"/>
        <v>360</v>
      </c>
      <c r="F35">
        <f t="shared" si="0"/>
        <v>4.1631114194691934</v>
      </c>
      <c r="G35">
        <f t="shared" si="1"/>
        <v>2.7777777777777779E-3</v>
      </c>
    </row>
    <row r="36" spans="2:7" x14ac:dyDescent="0.3">
      <c r="B36">
        <v>0.88</v>
      </c>
      <c r="C36">
        <v>1.88</v>
      </c>
      <c r="D36">
        <f t="shared" si="2"/>
        <v>63.728813559322035</v>
      </c>
      <c r="E36">
        <f t="shared" si="3"/>
        <v>361</v>
      </c>
      <c r="F36">
        <f t="shared" si="0"/>
        <v>4.1546367924782208</v>
      </c>
      <c r="G36">
        <f t="shared" si="1"/>
        <v>2.7700831024930748E-3</v>
      </c>
    </row>
    <row r="37" spans="2:7" x14ac:dyDescent="0.3">
      <c r="B37">
        <v>0.89</v>
      </c>
      <c r="C37">
        <v>1.863</v>
      </c>
      <c r="D37">
        <f t="shared" si="2"/>
        <v>63.152542372881356</v>
      </c>
      <c r="E37">
        <f t="shared" si="3"/>
        <v>362</v>
      </c>
      <c r="F37">
        <f t="shared" si="0"/>
        <v>4.1455531072558145</v>
      </c>
      <c r="G37">
        <f t="shared" si="1"/>
        <v>2.7624309392265192E-3</v>
      </c>
    </row>
    <row r="38" spans="2:7" x14ac:dyDescent="0.3">
      <c r="B38">
        <v>0.9</v>
      </c>
      <c r="C38">
        <v>1.841</v>
      </c>
      <c r="D38">
        <f t="shared" si="2"/>
        <v>62.406779661016948</v>
      </c>
      <c r="E38">
        <f t="shared" si="3"/>
        <v>363</v>
      </c>
      <c r="F38">
        <f t="shared" si="0"/>
        <v>4.1336739178873039</v>
      </c>
      <c r="G38">
        <f t="shared" si="1"/>
        <v>2.7548209366391185E-3</v>
      </c>
    </row>
    <row r="39" spans="2:7" x14ac:dyDescent="0.3">
      <c r="B39">
        <v>0.91</v>
      </c>
      <c r="C39">
        <v>1.823</v>
      </c>
      <c r="D39">
        <f t="shared" si="2"/>
        <v>61.79661016949153</v>
      </c>
      <c r="E39">
        <f t="shared" si="3"/>
        <v>364</v>
      </c>
      <c r="F39">
        <f t="shared" si="0"/>
        <v>4.1238485113328887</v>
      </c>
      <c r="G39">
        <f t="shared" si="1"/>
        <v>2.7472527472527475E-3</v>
      </c>
    </row>
    <row r="40" spans="2:7" x14ac:dyDescent="0.3">
      <c r="B40">
        <v>0.92</v>
      </c>
      <c r="C40">
        <v>1.802</v>
      </c>
      <c r="D40">
        <f t="shared" si="2"/>
        <v>61.084745762711869</v>
      </c>
      <c r="E40">
        <f t="shared" si="3"/>
        <v>365</v>
      </c>
      <c r="F40">
        <f t="shared" si="0"/>
        <v>4.1122621748225088</v>
      </c>
      <c r="G40">
        <f t="shared" si="1"/>
        <v>2.7397260273972603E-3</v>
      </c>
    </row>
    <row r="41" spans="2:7" x14ac:dyDescent="0.3">
      <c r="B41">
        <v>0.93</v>
      </c>
      <c r="C41">
        <v>1.776</v>
      </c>
      <c r="D41">
        <f t="shared" si="2"/>
        <v>60.203389830508478</v>
      </c>
      <c r="E41">
        <f t="shared" si="3"/>
        <v>366</v>
      </c>
      <c r="F41">
        <f t="shared" si="0"/>
        <v>4.0977286602063412</v>
      </c>
      <c r="G41">
        <f t="shared" si="1"/>
        <v>2.7322404371584699E-3</v>
      </c>
    </row>
    <row r="42" spans="2:7" x14ac:dyDescent="0.3">
      <c r="B42">
        <v>0.94</v>
      </c>
      <c r="C42">
        <v>1.7569999999999999</v>
      </c>
      <c r="D42">
        <f t="shared" si="2"/>
        <v>59.559322033898304</v>
      </c>
      <c r="E42">
        <f t="shared" si="3"/>
        <v>367</v>
      </c>
      <c r="F42">
        <f t="shared" si="0"/>
        <v>4.0869728248413226</v>
      </c>
      <c r="G42">
        <f t="shared" si="1"/>
        <v>2.7247956403269754E-3</v>
      </c>
    </row>
    <row r="43" spans="2:7" x14ac:dyDescent="0.3">
      <c r="B43">
        <v>0.95</v>
      </c>
      <c r="C43">
        <v>1.73</v>
      </c>
      <c r="D43">
        <f t="shared" si="2"/>
        <v>58.644067796610173</v>
      </c>
      <c r="E43">
        <f t="shared" si="3"/>
        <v>368</v>
      </c>
      <c r="F43">
        <f t="shared" si="0"/>
        <v>4.0714864241460509</v>
      </c>
      <c r="G43">
        <f t="shared" si="1"/>
        <v>2.717391304347826E-3</v>
      </c>
    </row>
    <row r="44" spans="2:7" x14ac:dyDescent="0.3">
      <c r="B44">
        <v>0.96</v>
      </c>
      <c r="C44">
        <v>1.7070000000000001</v>
      </c>
      <c r="D44">
        <f t="shared" si="2"/>
        <v>57.864406779661024</v>
      </c>
      <c r="E44">
        <f t="shared" si="3"/>
        <v>369</v>
      </c>
      <c r="F44">
        <f t="shared" si="0"/>
        <v>4.0581024594486665</v>
      </c>
      <c r="G44">
        <f t="shared" si="1"/>
        <v>2.7100271002710027E-3</v>
      </c>
    </row>
    <row r="45" spans="2:7" x14ac:dyDescent="0.3">
      <c r="B45">
        <v>0.97</v>
      </c>
      <c r="C45">
        <v>1.68</v>
      </c>
      <c r="D45">
        <f t="shared" si="2"/>
        <v>56.949152542372879</v>
      </c>
      <c r="E45">
        <f t="shared" si="3"/>
        <v>370</v>
      </c>
      <c r="F45">
        <f t="shared" si="0"/>
        <v>4.0421588090515304</v>
      </c>
      <c r="G45">
        <f t="shared" si="1"/>
        <v>2.7027027027027029E-3</v>
      </c>
    </row>
    <row r="46" spans="2:7" x14ac:dyDescent="0.3">
      <c r="B46">
        <v>0.98</v>
      </c>
      <c r="C46">
        <v>1.6519999999999999</v>
      </c>
      <c r="D46">
        <f t="shared" si="2"/>
        <v>56</v>
      </c>
      <c r="E46">
        <f t="shared" si="3"/>
        <v>371</v>
      </c>
      <c r="F46">
        <f t="shared" si="0"/>
        <v>4.0253516907351496</v>
      </c>
      <c r="G46">
        <f t="shared" si="1"/>
        <v>2.6954177897574125E-3</v>
      </c>
    </row>
    <row r="47" spans="2:7" x14ac:dyDescent="0.3">
      <c r="B47">
        <v>0.99</v>
      </c>
      <c r="C47">
        <v>1.623</v>
      </c>
      <c r="D47">
        <f t="shared" si="2"/>
        <v>55.016949152542374</v>
      </c>
      <c r="E47">
        <f t="shared" si="3"/>
        <v>372</v>
      </c>
      <c r="F47">
        <f t="shared" si="0"/>
        <v>4.0076413041688168</v>
      </c>
      <c r="G47">
        <f t="shared" si="1"/>
        <v>2.6881720430107529E-3</v>
      </c>
    </row>
    <row r="48" spans="2:7" x14ac:dyDescent="0.3">
      <c r="B48">
        <v>1</v>
      </c>
      <c r="C48">
        <v>1.593</v>
      </c>
      <c r="D48">
        <f t="shared" si="2"/>
        <v>54</v>
      </c>
      <c r="E48">
        <f t="shared" si="3"/>
        <v>373</v>
      </c>
      <c r="F48">
        <f t="shared" si="0"/>
        <v>3.9889840465642745</v>
      </c>
      <c r="G48">
        <f t="shared" si="1"/>
        <v>2.6809651474530832E-3</v>
      </c>
    </row>
    <row r="49" spans="2:22" x14ac:dyDescent="0.3">
      <c r="B49">
        <v>1.01</v>
      </c>
      <c r="C49">
        <v>1.5649999999999999</v>
      </c>
      <c r="D49">
        <f t="shared" si="2"/>
        <v>53.050847457627121</v>
      </c>
      <c r="E49">
        <f t="shared" si="3"/>
        <v>374</v>
      </c>
      <c r="F49">
        <f t="shared" si="0"/>
        <v>3.9712508396284796</v>
      </c>
      <c r="G49">
        <f t="shared" si="1"/>
        <v>2.6737967914438501E-3</v>
      </c>
    </row>
    <row r="50" spans="2:22" x14ac:dyDescent="0.3">
      <c r="B50">
        <v>1.02</v>
      </c>
      <c r="C50">
        <v>1.5409999999999999</v>
      </c>
      <c r="D50">
        <f t="shared" si="2"/>
        <v>52.237288135593218</v>
      </c>
      <c r="E50">
        <f t="shared" si="3"/>
        <v>375</v>
      </c>
      <c r="F50">
        <f t="shared" si="0"/>
        <v>3.9557965719743415</v>
      </c>
      <c r="G50">
        <f t="shared" si="1"/>
        <v>2.6666666666666666E-3</v>
      </c>
    </row>
    <row r="51" spans="2:22" x14ac:dyDescent="0.3">
      <c r="B51">
        <v>1.03</v>
      </c>
      <c r="C51">
        <v>1.494</v>
      </c>
      <c r="D51">
        <f t="shared" si="2"/>
        <v>50.644067796610173</v>
      </c>
      <c r="E51">
        <f t="shared" si="3"/>
        <v>376</v>
      </c>
      <c r="F51">
        <f t="shared" si="0"/>
        <v>3.9248221023469885</v>
      </c>
      <c r="G51">
        <f t="shared" si="1"/>
        <v>2.6595744680851063E-3</v>
      </c>
    </row>
    <row r="52" spans="2:22" x14ac:dyDescent="0.3">
      <c r="B52">
        <v>1.04</v>
      </c>
      <c r="C52">
        <v>1.466</v>
      </c>
      <c r="D52">
        <f t="shared" si="2"/>
        <v>49.694915254237287</v>
      </c>
      <c r="E52">
        <f t="shared" si="3"/>
        <v>377</v>
      </c>
      <c r="F52">
        <f t="shared" si="0"/>
        <v>3.9059026191008228</v>
      </c>
      <c r="G52">
        <f t="shared" si="1"/>
        <v>2.6525198938992041E-3</v>
      </c>
    </row>
    <row r="53" spans="2:22" x14ac:dyDescent="0.3">
      <c r="B53">
        <v>1.05</v>
      </c>
      <c r="C53">
        <v>1.4390000000000001</v>
      </c>
      <c r="D53">
        <f t="shared" si="2"/>
        <v>48.779661016949156</v>
      </c>
      <c r="E53">
        <f t="shared" si="3"/>
        <v>378</v>
      </c>
      <c r="F53">
        <f t="shared" si="0"/>
        <v>3.8873134435415939</v>
      </c>
      <c r="G53">
        <f t="shared" si="1"/>
        <v>2.6455026455026454E-3</v>
      </c>
    </row>
    <row r="54" spans="2:22" x14ac:dyDescent="0.3">
      <c r="B54">
        <v>1.06</v>
      </c>
      <c r="C54">
        <v>1.41</v>
      </c>
      <c r="D54">
        <f t="shared" si="2"/>
        <v>47.796610169491522</v>
      </c>
      <c r="E54">
        <f t="shared" si="3"/>
        <v>379</v>
      </c>
      <c r="F54">
        <f t="shared" si="0"/>
        <v>3.8669547200264396</v>
      </c>
      <c r="G54">
        <f t="shared" si="1"/>
        <v>2.6385224274406332E-3</v>
      </c>
    </row>
    <row r="55" spans="2:22" x14ac:dyDescent="0.3">
      <c r="B55">
        <v>1.07</v>
      </c>
      <c r="C55">
        <v>1.383</v>
      </c>
      <c r="D55">
        <f t="shared" si="2"/>
        <v>46.881355932203391</v>
      </c>
      <c r="E55">
        <f t="shared" si="3"/>
        <v>380</v>
      </c>
      <c r="F55">
        <f t="shared" si="0"/>
        <v>3.8476200683189843</v>
      </c>
      <c r="G55">
        <f t="shared" si="1"/>
        <v>2.631578947368421E-3</v>
      </c>
      <c r="L55" s="5" t="s">
        <v>16</v>
      </c>
      <c r="M55" s="5" t="s">
        <v>2</v>
      </c>
      <c r="N55" s="5" t="s">
        <v>21</v>
      </c>
      <c r="O55" s="5" t="s">
        <v>22</v>
      </c>
      <c r="P55" s="5"/>
      <c r="Q55" s="5"/>
      <c r="R55" s="7"/>
      <c r="S55" s="8"/>
      <c r="U55" s="5" t="s">
        <v>38</v>
      </c>
      <c r="V55" s="5">
        <f>4448.8*2*1.38E-23/1.6E-19</f>
        <v>0.76741800000000004</v>
      </c>
    </row>
    <row r="56" spans="2:22" x14ac:dyDescent="0.3">
      <c r="B56">
        <v>1.08</v>
      </c>
      <c r="C56">
        <v>1.35</v>
      </c>
      <c r="D56">
        <f t="shared" si="2"/>
        <v>45.762711864406782</v>
      </c>
      <c r="E56">
        <f t="shared" si="3"/>
        <v>381</v>
      </c>
      <c r="F56">
        <f t="shared" si="0"/>
        <v>3.8234696080867012</v>
      </c>
      <c r="G56">
        <f t="shared" si="1"/>
        <v>2.6246719160104987E-3</v>
      </c>
      <c r="L56">
        <v>1.19</v>
      </c>
      <c r="M56">
        <v>1.032</v>
      </c>
      <c r="N56">
        <f t="shared" ref="N56:N101" si="4">M56/0.0295</f>
        <v>34.983050847457633</v>
      </c>
      <c r="O56">
        <f t="shared" ref="O56:O101" si="5">273+(L56*100)</f>
        <v>392</v>
      </c>
      <c r="P56">
        <f t="shared" ref="P56:P101" si="6">LN(N56)</f>
        <v>3.5548636826957343</v>
      </c>
      <c r="Q56">
        <f t="shared" ref="Q56:Q101" si="7">1/O56</f>
        <v>2.5510204081632651E-3</v>
      </c>
      <c r="R56">
        <v>3.5548636826957343</v>
      </c>
      <c r="S56">
        <f>((R56+7.8056)/Q56)*2*1.38E-23/1.6E-19</f>
        <v>0.76819455422388572</v>
      </c>
      <c r="V56">
        <f>AVERAGE(S56:S101)</f>
        <v>0.7674253842608697</v>
      </c>
    </row>
    <row r="57" spans="2:22" x14ac:dyDescent="0.3">
      <c r="B57">
        <v>1.0900000000000001</v>
      </c>
      <c r="C57">
        <v>1.3220000000000001</v>
      </c>
      <c r="D57">
        <f t="shared" si="2"/>
        <v>44.813559322033903</v>
      </c>
      <c r="E57">
        <f t="shared" si="3"/>
        <v>382</v>
      </c>
      <c r="F57">
        <f t="shared" si="0"/>
        <v>3.8025107570658574</v>
      </c>
      <c r="G57">
        <f t="shared" si="1"/>
        <v>2.617801047120419E-3</v>
      </c>
      <c r="L57">
        <v>1.2</v>
      </c>
      <c r="M57">
        <v>0.99199999999999999</v>
      </c>
      <c r="N57">
        <f t="shared" si="4"/>
        <v>33.627118644067799</v>
      </c>
      <c r="O57">
        <f t="shared" si="5"/>
        <v>393</v>
      </c>
      <c r="P57">
        <f t="shared" si="6"/>
        <v>3.515332843939099</v>
      </c>
      <c r="Q57">
        <f t="shared" si="7"/>
        <v>2.5445292620865142E-3</v>
      </c>
      <c r="R57">
        <v>3.515332843939099</v>
      </c>
      <c r="S57">
        <f t="shared" ref="S57:S101" si="8">((R57+7.8056)/Q57)*2*1.38E-23/1.6E-19</f>
        <v>0.76747433982274149</v>
      </c>
      <c r="V57">
        <f>_xlfn.STDEV.P(S56:S101)</f>
        <v>2.8125871737611055E-4</v>
      </c>
    </row>
    <row r="58" spans="2:22" x14ac:dyDescent="0.3">
      <c r="B58">
        <v>1.1000000000000001</v>
      </c>
      <c r="C58">
        <v>1.296</v>
      </c>
      <c r="D58">
        <f t="shared" si="2"/>
        <v>43.932203389830512</v>
      </c>
      <c r="E58">
        <f t="shared" si="3"/>
        <v>383</v>
      </c>
      <c r="F58">
        <f t="shared" si="0"/>
        <v>3.782647613566446</v>
      </c>
      <c r="G58">
        <f t="shared" si="1"/>
        <v>2.6109660574412533E-3</v>
      </c>
      <c r="L58">
        <v>1.21</v>
      </c>
      <c r="M58">
        <v>0.96199999999999997</v>
      </c>
      <c r="N58">
        <f t="shared" si="4"/>
        <v>32.610169491525426</v>
      </c>
      <c r="O58">
        <f t="shared" si="5"/>
        <v>394</v>
      </c>
      <c r="P58">
        <f t="shared" si="6"/>
        <v>3.4846241873199326</v>
      </c>
      <c r="Q58">
        <f t="shared" si="7"/>
        <v>2.5380710659898475E-3</v>
      </c>
      <c r="R58">
        <v>3.4846241873199326</v>
      </c>
      <c r="S58">
        <f t="shared" si="8"/>
        <v>0.76734008689119926</v>
      </c>
    </row>
    <row r="59" spans="2:22" x14ac:dyDescent="0.3">
      <c r="B59">
        <v>1.1100000000000001</v>
      </c>
      <c r="C59">
        <v>1.2629999999999999</v>
      </c>
      <c r="D59">
        <f t="shared" si="2"/>
        <v>42.813559322033896</v>
      </c>
      <c r="E59">
        <f t="shared" si="3"/>
        <v>384</v>
      </c>
      <c r="F59">
        <f t="shared" si="0"/>
        <v>3.7568548590047168</v>
      </c>
      <c r="G59">
        <f t="shared" si="1"/>
        <v>2.6041666666666665E-3</v>
      </c>
      <c r="L59">
        <v>1.22</v>
      </c>
      <c r="M59">
        <v>0.93799999999999994</v>
      </c>
      <c r="N59">
        <f t="shared" si="4"/>
        <v>31.796610169491526</v>
      </c>
      <c r="O59">
        <f t="shared" si="5"/>
        <v>395</v>
      </c>
      <c r="P59">
        <f t="shared" si="6"/>
        <v>3.4593596856604507</v>
      </c>
      <c r="Q59">
        <f t="shared" si="7"/>
        <v>2.5316455696202532E-3</v>
      </c>
      <c r="R59">
        <v>3.4593596856604507</v>
      </c>
      <c r="S59">
        <f t="shared" si="8"/>
        <v>0.76756619058168907</v>
      </c>
    </row>
    <row r="60" spans="2:22" x14ac:dyDescent="0.3">
      <c r="B60">
        <v>1.1200000000000001</v>
      </c>
      <c r="C60">
        <v>1.236</v>
      </c>
      <c r="D60">
        <f t="shared" si="2"/>
        <v>41.898305084745765</v>
      </c>
      <c r="E60">
        <f t="shared" si="3"/>
        <v>385</v>
      </c>
      <c r="F60">
        <f t="shared" si="0"/>
        <v>3.7352453746718619</v>
      </c>
      <c r="G60">
        <f t="shared" si="1"/>
        <v>2.5974025974025974E-3</v>
      </c>
      <c r="L60">
        <v>1.23</v>
      </c>
      <c r="M60">
        <v>0.91100000000000003</v>
      </c>
      <c r="N60">
        <f t="shared" si="4"/>
        <v>30.881355932203391</v>
      </c>
      <c r="O60">
        <f t="shared" si="5"/>
        <v>396</v>
      </c>
      <c r="P60">
        <f t="shared" si="6"/>
        <v>3.4301526339141843</v>
      </c>
      <c r="Q60">
        <f t="shared" si="7"/>
        <v>2.5252525252525255E-3</v>
      </c>
      <c r="R60">
        <v>3.4301526339141843</v>
      </c>
      <c r="S60">
        <f t="shared" si="8"/>
        <v>0.76751426242267795</v>
      </c>
    </row>
    <row r="61" spans="2:22" x14ac:dyDescent="0.3">
      <c r="B61">
        <v>1.1299999999999999</v>
      </c>
      <c r="C61">
        <v>1.202</v>
      </c>
      <c r="D61">
        <f t="shared" si="2"/>
        <v>40.745762711864408</v>
      </c>
      <c r="E61">
        <f t="shared" si="3"/>
        <v>386</v>
      </c>
      <c r="F61">
        <f t="shared" si="0"/>
        <v>3.7073518517493786</v>
      </c>
      <c r="G61">
        <f t="shared" si="1"/>
        <v>2.5906735751295338E-3</v>
      </c>
      <c r="L61">
        <v>1.24</v>
      </c>
      <c r="M61">
        <v>0.88500000000000001</v>
      </c>
      <c r="N61">
        <f t="shared" si="4"/>
        <v>30.000000000000004</v>
      </c>
      <c r="O61">
        <f t="shared" si="5"/>
        <v>397</v>
      </c>
      <c r="P61">
        <f t="shared" si="6"/>
        <v>3.4011973816621555</v>
      </c>
      <c r="Q61">
        <f t="shared" si="7"/>
        <v>2.5188916876574307E-3</v>
      </c>
      <c r="R61">
        <v>3.4011973816621555</v>
      </c>
      <c r="S61">
        <f t="shared" si="8"/>
        <v>0.76746950168967865</v>
      </c>
    </row>
    <row r="62" spans="2:22" x14ac:dyDescent="0.3">
      <c r="B62">
        <v>1.1399999999999999</v>
      </c>
      <c r="C62">
        <v>1.167</v>
      </c>
      <c r="D62">
        <f t="shared" si="2"/>
        <v>39.559322033898312</v>
      </c>
      <c r="E62">
        <f t="shared" si="3"/>
        <v>387</v>
      </c>
      <c r="F62">
        <f t="shared" si="0"/>
        <v>3.677801368940782</v>
      </c>
      <c r="G62">
        <f t="shared" si="1"/>
        <v>2.5839793281653748E-3</v>
      </c>
      <c r="L62">
        <v>1.25</v>
      </c>
      <c r="M62">
        <v>0.86</v>
      </c>
      <c r="N62">
        <f t="shared" si="4"/>
        <v>29.152542372881356</v>
      </c>
      <c r="O62">
        <f t="shared" si="5"/>
        <v>398</v>
      </c>
      <c r="P62">
        <f t="shared" si="6"/>
        <v>3.3725421259017794</v>
      </c>
      <c r="Q62">
        <f t="shared" si="7"/>
        <v>2.5125628140703518E-3</v>
      </c>
      <c r="R62">
        <v>3.3725421259017794</v>
      </c>
      <c r="S62">
        <f t="shared" si="8"/>
        <v>0.76743534765378674</v>
      </c>
    </row>
    <row r="63" spans="2:22" x14ac:dyDescent="0.3">
      <c r="B63">
        <v>1.1499999999999999</v>
      </c>
      <c r="C63">
        <v>1.139</v>
      </c>
      <c r="D63">
        <f t="shared" si="2"/>
        <v>38.610169491525426</v>
      </c>
      <c r="E63">
        <f t="shared" si="3"/>
        <v>388</v>
      </c>
      <c r="F63">
        <f t="shared" si="0"/>
        <v>3.653515700101408</v>
      </c>
      <c r="G63">
        <f t="shared" si="1"/>
        <v>2.5773195876288659E-3</v>
      </c>
      <c r="L63">
        <v>1.26</v>
      </c>
      <c r="M63">
        <v>0.83399999999999996</v>
      </c>
      <c r="N63">
        <f t="shared" si="4"/>
        <v>28.271186440677965</v>
      </c>
      <c r="O63">
        <f t="shared" si="5"/>
        <v>399</v>
      </c>
      <c r="P63">
        <f t="shared" si="6"/>
        <v>3.3418431390129726</v>
      </c>
      <c r="Q63">
        <f t="shared" si="7"/>
        <v>2.5062656641604009E-3</v>
      </c>
      <c r="R63">
        <v>3.3418431390129726</v>
      </c>
      <c r="S63">
        <f t="shared" si="8"/>
        <v>0.76725064265041543</v>
      </c>
    </row>
    <row r="64" spans="2:22" x14ac:dyDescent="0.3">
      <c r="B64">
        <v>1.1599999999999999</v>
      </c>
      <c r="C64">
        <v>1.107</v>
      </c>
      <c r="D64">
        <f t="shared" si="2"/>
        <v>37.525423728813564</v>
      </c>
      <c r="E64">
        <f t="shared" si="3"/>
        <v>389</v>
      </c>
      <c r="F64">
        <f t="shared" si="0"/>
        <v>3.6250186693628628</v>
      </c>
      <c r="G64">
        <f t="shared" si="1"/>
        <v>2.5706940874035988E-3</v>
      </c>
      <c r="L64">
        <v>1.27</v>
      </c>
      <c r="M64">
        <v>0.81200000000000006</v>
      </c>
      <c r="N64">
        <f t="shared" si="4"/>
        <v>27.525423728813564</v>
      </c>
      <c r="O64">
        <f t="shared" si="5"/>
        <v>400</v>
      </c>
      <c r="P64">
        <f t="shared" si="6"/>
        <v>3.3151100768159041</v>
      </c>
      <c r="Q64">
        <f t="shared" si="7"/>
        <v>2.5000000000000001E-3</v>
      </c>
      <c r="R64">
        <v>3.3151100768159041</v>
      </c>
      <c r="S64">
        <f t="shared" si="8"/>
        <v>0.76732899530029741</v>
      </c>
    </row>
    <row r="65" spans="2:31" x14ac:dyDescent="0.3">
      <c r="B65">
        <v>1.17</v>
      </c>
      <c r="C65">
        <v>1.08</v>
      </c>
      <c r="D65">
        <f t="shared" si="2"/>
        <v>36.610169491525426</v>
      </c>
      <c r="E65">
        <f t="shared" si="3"/>
        <v>390</v>
      </c>
      <c r="F65">
        <f t="shared" si="0"/>
        <v>3.6003260567724911</v>
      </c>
      <c r="G65">
        <f t="shared" si="1"/>
        <v>2.5641025641025641E-3</v>
      </c>
      <c r="L65">
        <v>1.28</v>
      </c>
      <c r="M65">
        <v>0.78800000000000003</v>
      </c>
      <c r="N65">
        <f t="shared" si="4"/>
        <v>26.711864406779664</v>
      </c>
      <c r="O65">
        <f t="shared" si="5"/>
        <v>401</v>
      </c>
      <c r="P65">
        <f t="shared" si="6"/>
        <v>3.285107826512105</v>
      </c>
      <c r="Q65">
        <f t="shared" si="7"/>
        <v>2.4937655860349127E-3</v>
      </c>
      <c r="R65">
        <v>3.285107826512105</v>
      </c>
      <c r="S65">
        <f t="shared" si="8"/>
        <v>0.76717198712940871</v>
      </c>
    </row>
    <row r="66" spans="2:31" x14ac:dyDescent="0.3">
      <c r="B66">
        <v>1.19</v>
      </c>
      <c r="C66">
        <v>1.032</v>
      </c>
      <c r="D66">
        <f t="shared" si="2"/>
        <v>34.983050847457633</v>
      </c>
      <c r="E66">
        <f t="shared" si="3"/>
        <v>392</v>
      </c>
      <c r="F66">
        <f t="shared" si="0"/>
        <v>3.5548636826957343</v>
      </c>
      <c r="G66">
        <f t="shared" si="1"/>
        <v>2.5510204081632651E-3</v>
      </c>
      <c r="L66">
        <v>1.29</v>
      </c>
      <c r="M66">
        <v>0.76700000000000002</v>
      </c>
      <c r="N66">
        <f t="shared" si="4"/>
        <v>26.000000000000004</v>
      </c>
      <c r="O66">
        <f t="shared" si="5"/>
        <v>402</v>
      </c>
      <c r="P66">
        <f t="shared" si="6"/>
        <v>3.2580965380214821</v>
      </c>
      <c r="Q66">
        <f t="shared" si="7"/>
        <v>2.4875621890547263E-3</v>
      </c>
      <c r="R66">
        <v>3.2580965380214821</v>
      </c>
      <c r="S66">
        <f t="shared" si="8"/>
        <v>0.76721203642909985</v>
      </c>
    </row>
    <row r="67" spans="2:31" x14ac:dyDescent="0.3">
      <c r="B67">
        <v>1.2</v>
      </c>
      <c r="C67">
        <v>0.99199999999999999</v>
      </c>
      <c r="D67">
        <f t="shared" si="2"/>
        <v>33.627118644067799</v>
      </c>
      <c r="E67">
        <f t="shared" si="3"/>
        <v>393</v>
      </c>
      <c r="F67">
        <f t="shared" si="0"/>
        <v>3.515332843939099</v>
      </c>
      <c r="G67">
        <f t="shared" si="1"/>
        <v>2.5445292620865142E-3</v>
      </c>
      <c r="L67">
        <v>1.3</v>
      </c>
      <c r="M67">
        <v>0.746</v>
      </c>
      <c r="N67">
        <f t="shared" si="4"/>
        <v>25.288135593220339</v>
      </c>
      <c r="O67">
        <f t="shared" si="5"/>
        <v>403</v>
      </c>
      <c r="P67">
        <f t="shared" si="6"/>
        <v>3.2303353368579866</v>
      </c>
      <c r="Q67">
        <f t="shared" si="7"/>
        <v>2.4813895781637717E-3</v>
      </c>
      <c r="R67">
        <v>3.2303353368579866</v>
      </c>
      <c r="S67">
        <f t="shared" si="8"/>
        <v>0.76719063478002514</v>
      </c>
    </row>
    <row r="68" spans="2:31" x14ac:dyDescent="0.3">
      <c r="B68">
        <v>1.21</v>
      </c>
      <c r="C68">
        <v>0.96199999999999997</v>
      </c>
      <c r="D68">
        <f t="shared" si="2"/>
        <v>32.610169491525426</v>
      </c>
      <c r="E68">
        <f t="shared" si="3"/>
        <v>394</v>
      </c>
      <c r="F68">
        <f t="shared" ref="F68:F131" si="9">LN(D68)</f>
        <v>3.4846241873199326</v>
      </c>
      <c r="G68">
        <f t="shared" ref="G68:G131" si="10">1/E68</f>
        <v>2.5380710659898475E-3</v>
      </c>
      <c r="L68">
        <v>1.31</v>
      </c>
      <c r="M68">
        <v>0.72499999999999998</v>
      </c>
      <c r="N68">
        <f t="shared" si="4"/>
        <v>24.576271186440678</v>
      </c>
      <c r="O68">
        <f t="shared" si="5"/>
        <v>404</v>
      </c>
      <c r="P68">
        <f t="shared" si="6"/>
        <v>3.2017813915089008</v>
      </c>
      <c r="Q68">
        <f t="shared" si="7"/>
        <v>2.4752475247524753E-3</v>
      </c>
      <c r="R68">
        <v>3.2017813915089008</v>
      </c>
      <c r="S68">
        <f t="shared" si="8"/>
        <v>0.76710440917425537</v>
      </c>
    </row>
    <row r="69" spans="2:31" x14ac:dyDescent="0.3">
      <c r="B69">
        <v>1.22</v>
      </c>
      <c r="C69">
        <v>0.93799999999999994</v>
      </c>
      <c r="D69">
        <f t="shared" ref="D69:D132" si="11">C69/0.0295</f>
        <v>31.796610169491526</v>
      </c>
      <c r="E69">
        <f t="shared" ref="E69:E132" si="12">273+(B69*100)</f>
        <v>395</v>
      </c>
      <c r="F69">
        <f t="shared" si="9"/>
        <v>3.4593596856604507</v>
      </c>
      <c r="G69">
        <f t="shared" si="10"/>
        <v>2.5316455696202532E-3</v>
      </c>
      <c r="L69">
        <v>1.32</v>
      </c>
      <c r="M69">
        <v>0.70699999999999996</v>
      </c>
      <c r="N69">
        <f t="shared" si="4"/>
        <v>23.966101694915253</v>
      </c>
      <c r="O69">
        <f t="shared" si="5"/>
        <v>405</v>
      </c>
      <c r="P69">
        <f t="shared" si="6"/>
        <v>3.1766404025507984</v>
      </c>
      <c r="Q69">
        <f t="shared" si="7"/>
        <v>2.4691358024691358E-3</v>
      </c>
      <c r="R69">
        <v>3.1766404025507984</v>
      </c>
      <c r="S69">
        <f t="shared" si="8"/>
        <v>0.7672467701232053</v>
      </c>
    </row>
    <row r="70" spans="2:31" x14ac:dyDescent="0.3">
      <c r="B70">
        <v>1.23</v>
      </c>
      <c r="C70">
        <v>0.91100000000000003</v>
      </c>
      <c r="D70">
        <f t="shared" si="11"/>
        <v>30.881355932203391</v>
      </c>
      <c r="E70">
        <f t="shared" si="12"/>
        <v>396</v>
      </c>
      <c r="F70">
        <f t="shared" si="9"/>
        <v>3.4301526339141843</v>
      </c>
      <c r="G70">
        <f t="shared" si="10"/>
        <v>2.5252525252525255E-3</v>
      </c>
      <c r="L70">
        <v>1.33</v>
      </c>
      <c r="M70">
        <v>0.68700000000000006</v>
      </c>
      <c r="N70">
        <f t="shared" si="4"/>
        <v>23.288135593220343</v>
      </c>
      <c r="O70">
        <f t="shared" si="5"/>
        <v>406</v>
      </c>
      <c r="P70">
        <f t="shared" si="6"/>
        <v>3.1479440288765752</v>
      </c>
      <c r="Q70">
        <f t="shared" si="7"/>
        <v>2.4630541871921183E-3</v>
      </c>
      <c r="R70">
        <v>3.1479440288765752</v>
      </c>
      <c r="S70">
        <f t="shared" si="8"/>
        <v>0.76713145606237099</v>
      </c>
    </row>
    <row r="71" spans="2:31" x14ac:dyDescent="0.3">
      <c r="B71">
        <v>1.24</v>
      </c>
      <c r="C71">
        <v>0.88500000000000001</v>
      </c>
      <c r="D71">
        <f t="shared" si="11"/>
        <v>30.000000000000004</v>
      </c>
      <c r="E71">
        <f t="shared" si="12"/>
        <v>397</v>
      </c>
      <c r="F71">
        <f t="shared" si="9"/>
        <v>3.4011973816621555</v>
      </c>
      <c r="G71">
        <f t="shared" si="10"/>
        <v>2.5188916876574307E-3</v>
      </c>
      <c r="L71">
        <v>1.34</v>
      </c>
      <c r="M71">
        <v>0.66900000000000004</v>
      </c>
      <c r="N71">
        <f t="shared" si="4"/>
        <v>22.677966101694917</v>
      </c>
      <c r="O71">
        <f t="shared" si="5"/>
        <v>407</v>
      </c>
      <c r="P71">
        <f t="shared" si="6"/>
        <v>3.1213937967824545</v>
      </c>
      <c r="Q71">
        <f t="shared" si="7"/>
        <v>2.4570024570024569E-3</v>
      </c>
      <c r="R71">
        <v>3.1213937967824545</v>
      </c>
      <c r="S71">
        <f t="shared" si="8"/>
        <v>0.76715691698760424</v>
      </c>
    </row>
    <row r="72" spans="2:31" ht="23.4" x14ac:dyDescent="0.3">
      <c r="B72">
        <v>1.25</v>
      </c>
      <c r="C72">
        <v>0.86</v>
      </c>
      <c r="D72">
        <f t="shared" si="11"/>
        <v>29.152542372881356</v>
      </c>
      <c r="E72">
        <f t="shared" si="12"/>
        <v>398</v>
      </c>
      <c r="F72">
        <f t="shared" si="9"/>
        <v>3.3725421259017794</v>
      </c>
      <c r="G72">
        <f t="shared" si="10"/>
        <v>2.5125628140703518E-3</v>
      </c>
      <c r="L72">
        <v>1.35</v>
      </c>
      <c r="M72">
        <v>0.65100000000000002</v>
      </c>
      <c r="N72">
        <f t="shared" si="4"/>
        <v>22.067796610169495</v>
      </c>
      <c r="O72">
        <f t="shared" si="5"/>
        <v>408</v>
      </c>
      <c r="P72">
        <f t="shared" si="6"/>
        <v>3.0941193788627954</v>
      </c>
      <c r="Q72">
        <f t="shared" si="7"/>
        <v>2.4509803921568627E-3</v>
      </c>
      <c r="R72">
        <v>3.0941193788627954</v>
      </c>
      <c r="S72">
        <f t="shared" si="8"/>
        <v>0.76712224988436362</v>
      </c>
      <c r="AE72" s="9"/>
    </row>
    <row r="73" spans="2:31" x14ac:dyDescent="0.3">
      <c r="B73">
        <v>1.26</v>
      </c>
      <c r="C73">
        <v>0.83399999999999996</v>
      </c>
      <c r="D73">
        <f t="shared" si="11"/>
        <v>28.271186440677965</v>
      </c>
      <c r="E73">
        <f t="shared" si="12"/>
        <v>399</v>
      </c>
      <c r="F73">
        <f t="shared" si="9"/>
        <v>3.3418431390129726</v>
      </c>
      <c r="G73">
        <f t="shared" si="10"/>
        <v>2.5062656641604009E-3</v>
      </c>
      <c r="L73">
        <v>1.36</v>
      </c>
      <c r="M73">
        <v>0.63500000000000001</v>
      </c>
      <c r="N73">
        <f t="shared" si="4"/>
        <v>21.525423728813561</v>
      </c>
      <c r="O73">
        <f t="shared" si="5"/>
        <v>409</v>
      </c>
      <c r="P73">
        <f t="shared" si="6"/>
        <v>3.0692347355469174</v>
      </c>
      <c r="Q73">
        <f t="shared" si="7"/>
        <v>2.4449877750611247E-3</v>
      </c>
      <c r="R73">
        <v>3.0692347355469174</v>
      </c>
      <c r="S73">
        <f t="shared" si="8"/>
        <v>0.76724677767967409</v>
      </c>
    </row>
    <row r="74" spans="2:31" x14ac:dyDescent="0.3">
      <c r="B74">
        <v>1.27</v>
      </c>
      <c r="C74">
        <v>0.81200000000000006</v>
      </c>
      <c r="D74">
        <f t="shared" si="11"/>
        <v>27.525423728813564</v>
      </c>
      <c r="E74">
        <f t="shared" si="12"/>
        <v>400</v>
      </c>
      <c r="F74">
        <f t="shared" si="9"/>
        <v>3.3151100768159041</v>
      </c>
      <c r="G74">
        <f t="shared" si="10"/>
        <v>2.5000000000000001E-3</v>
      </c>
      <c r="L74">
        <v>1.37</v>
      </c>
      <c r="M74">
        <v>0.61799999999999999</v>
      </c>
      <c r="N74">
        <f t="shared" si="4"/>
        <v>20.949152542372882</v>
      </c>
      <c r="O74">
        <f t="shared" si="5"/>
        <v>410</v>
      </c>
      <c r="P74">
        <f t="shared" si="6"/>
        <v>3.0420981941119165</v>
      </c>
      <c r="Q74">
        <f t="shared" si="7"/>
        <v>2.4390243902439024E-3</v>
      </c>
      <c r="R74">
        <v>3.0420981941119165</v>
      </c>
      <c r="S74">
        <f t="shared" si="8"/>
        <v>0.76720345477856544</v>
      </c>
    </row>
    <row r="75" spans="2:31" x14ac:dyDescent="0.3">
      <c r="B75">
        <v>1.28</v>
      </c>
      <c r="C75">
        <v>0.78800000000000003</v>
      </c>
      <c r="D75">
        <f t="shared" si="11"/>
        <v>26.711864406779664</v>
      </c>
      <c r="E75">
        <f t="shared" si="12"/>
        <v>401</v>
      </c>
      <c r="F75">
        <f t="shared" si="9"/>
        <v>3.285107826512105</v>
      </c>
      <c r="G75">
        <f t="shared" si="10"/>
        <v>2.4937655860349127E-3</v>
      </c>
      <c r="L75">
        <v>1.38</v>
      </c>
      <c r="M75">
        <v>0.6</v>
      </c>
      <c r="N75">
        <f t="shared" si="4"/>
        <v>20.338983050847457</v>
      </c>
      <c r="O75">
        <f t="shared" si="5"/>
        <v>411</v>
      </c>
      <c r="P75">
        <f t="shared" si="6"/>
        <v>3.012539391870372</v>
      </c>
      <c r="Q75">
        <f t="shared" si="7"/>
        <v>2.4330900243309003E-3</v>
      </c>
      <c r="R75">
        <v>3.012539391870372</v>
      </c>
      <c r="S75">
        <f t="shared" si="8"/>
        <v>0.76697903753512975</v>
      </c>
    </row>
    <row r="76" spans="2:31" x14ac:dyDescent="0.3">
      <c r="B76">
        <v>1.29</v>
      </c>
      <c r="C76">
        <v>0.76700000000000002</v>
      </c>
      <c r="D76">
        <f t="shared" si="11"/>
        <v>26.000000000000004</v>
      </c>
      <c r="E76">
        <f t="shared" si="12"/>
        <v>402</v>
      </c>
      <c r="F76">
        <f t="shared" si="9"/>
        <v>3.2580965380214821</v>
      </c>
      <c r="G76">
        <f t="shared" si="10"/>
        <v>2.4875621890547263E-3</v>
      </c>
      <c r="L76">
        <v>1.39</v>
      </c>
      <c r="M76">
        <v>0.58699999999999997</v>
      </c>
      <c r="N76">
        <f t="shared" si="4"/>
        <v>19.898305084745761</v>
      </c>
      <c r="O76">
        <f t="shared" si="5"/>
        <v>412</v>
      </c>
      <c r="P76">
        <f t="shared" si="6"/>
        <v>2.990634556482322</v>
      </c>
      <c r="Q76">
        <f t="shared" si="7"/>
        <v>2.4271844660194173E-3</v>
      </c>
      <c r="R76">
        <v>2.990634556482322</v>
      </c>
      <c r="S76">
        <f t="shared" si="8"/>
        <v>0.7672883899291989</v>
      </c>
    </row>
    <row r="77" spans="2:31" x14ac:dyDescent="0.3">
      <c r="B77">
        <v>1.3</v>
      </c>
      <c r="C77">
        <v>0.746</v>
      </c>
      <c r="D77">
        <f t="shared" si="11"/>
        <v>25.288135593220339</v>
      </c>
      <c r="E77">
        <f t="shared" si="12"/>
        <v>403</v>
      </c>
      <c r="F77">
        <f t="shared" si="9"/>
        <v>3.2303353368579866</v>
      </c>
      <c r="G77">
        <f t="shared" si="10"/>
        <v>2.4813895781637717E-3</v>
      </c>
      <c r="L77">
        <v>1.4</v>
      </c>
      <c r="M77">
        <v>0.57199999999999995</v>
      </c>
      <c r="N77">
        <f t="shared" si="4"/>
        <v>19.389830508474574</v>
      </c>
      <c r="O77">
        <f t="shared" si="5"/>
        <v>413</v>
      </c>
      <c r="P77">
        <f t="shared" si="6"/>
        <v>2.9647487280340235</v>
      </c>
      <c r="Q77">
        <f t="shared" si="7"/>
        <v>2.4213075060532689E-3</v>
      </c>
      <c r="R77">
        <v>2.9647487280340235</v>
      </c>
      <c r="S77">
        <f t="shared" si="8"/>
        <v>0.76730656925696394</v>
      </c>
    </row>
    <row r="78" spans="2:31" x14ac:dyDescent="0.3">
      <c r="B78">
        <v>1.31</v>
      </c>
      <c r="C78">
        <v>0.72499999999999998</v>
      </c>
      <c r="D78">
        <f t="shared" si="11"/>
        <v>24.576271186440678</v>
      </c>
      <c r="E78">
        <f t="shared" si="12"/>
        <v>404</v>
      </c>
      <c r="F78">
        <f t="shared" si="9"/>
        <v>3.2017813915089008</v>
      </c>
      <c r="G78">
        <f t="shared" si="10"/>
        <v>2.4752475247524753E-3</v>
      </c>
      <c r="L78">
        <v>1.42</v>
      </c>
      <c r="M78">
        <v>0.54900000000000004</v>
      </c>
      <c r="N78">
        <f t="shared" si="4"/>
        <v>18.610169491525426</v>
      </c>
      <c r="O78">
        <f t="shared" si="5"/>
        <v>415</v>
      </c>
      <c r="P78">
        <f t="shared" si="6"/>
        <v>2.9237081781637566</v>
      </c>
      <c r="Q78">
        <f t="shared" si="7"/>
        <v>2.4096385542168677E-3</v>
      </c>
      <c r="R78">
        <v>2.9237081781637566</v>
      </c>
      <c r="S78">
        <f t="shared" si="8"/>
        <v>0.76808434920429802</v>
      </c>
    </row>
    <row r="79" spans="2:31" x14ac:dyDescent="0.3">
      <c r="B79">
        <v>1.32</v>
      </c>
      <c r="C79">
        <v>0.70699999999999996</v>
      </c>
      <c r="D79">
        <f t="shared" si="11"/>
        <v>23.966101694915253</v>
      </c>
      <c r="E79">
        <f t="shared" si="12"/>
        <v>405</v>
      </c>
      <c r="F79">
        <f t="shared" si="9"/>
        <v>3.1766404025507984</v>
      </c>
      <c r="G79">
        <f t="shared" si="10"/>
        <v>2.4691358024691358E-3</v>
      </c>
      <c r="L79">
        <v>1.43</v>
      </c>
      <c r="M79">
        <v>0.53400000000000003</v>
      </c>
      <c r="N79">
        <f t="shared" si="4"/>
        <v>18.101694915254239</v>
      </c>
      <c r="O79">
        <f t="shared" si="5"/>
        <v>416</v>
      </c>
      <c r="P79">
        <f t="shared" si="6"/>
        <v>2.8960055756144207</v>
      </c>
      <c r="Q79">
        <f t="shared" si="7"/>
        <v>2.403846153846154E-3</v>
      </c>
      <c r="R79">
        <v>2.8960055756144207</v>
      </c>
      <c r="S79">
        <f t="shared" si="8"/>
        <v>0.76794721610609085</v>
      </c>
    </row>
    <row r="80" spans="2:31" x14ac:dyDescent="0.3">
      <c r="B80">
        <v>1.33</v>
      </c>
      <c r="C80">
        <v>0.68700000000000006</v>
      </c>
      <c r="D80">
        <f t="shared" si="11"/>
        <v>23.288135593220343</v>
      </c>
      <c r="E80">
        <f t="shared" si="12"/>
        <v>406</v>
      </c>
      <c r="F80">
        <f t="shared" si="9"/>
        <v>3.1479440288765752</v>
      </c>
      <c r="G80">
        <f t="shared" si="10"/>
        <v>2.4630541871921183E-3</v>
      </c>
      <c r="L80">
        <v>1.44</v>
      </c>
      <c r="M80">
        <v>0.52100000000000002</v>
      </c>
      <c r="N80">
        <f t="shared" si="4"/>
        <v>17.661016949152543</v>
      </c>
      <c r="O80">
        <f t="shared" si="5"/>
        <v>417</v>
      </c>
      <c r="P80">
        <f t="shared" si="6"/>
        <v>2.871359778407593</v>
      </c>
      <c r="Q80">
        <f t="shared" si="7"/>
        <v>2.3980815347721821E-3</v>
      </c>
      <c r="R80">
        <v>2.871359778407593</v>
      </c>
      <c r="S80">
        <f t="shared" si="8"/>
        <v>0.76802040926030424</v>
      </c>
    </row>
    <row r="81" spans="2:19" x14ac:dyDescent="0.3">
      <c r="B81">
        <v>1.34</v>
      </c>
      <c r="C81">
        <v>0.66900000000000004</v>
      </c>
      <c r="D81">
        <f t="shared" si="11"/>
        <v>22.677966101694917</v>
      </c>
      <c r="E81">
        <f t="shared" si="12"/>
        <v>407</v>
      </c>
      <c r="F81">
        <f t="shared" si="9"/>
        <v>3.1213937967824545</v>
      </c>
      <c r="G81">
        <f t="shared" si="10"/>
        <v>2.4570024570024569E-3</v>
      </c>
      <c r="L81">
        <v>1.45</v>
      </c>
      <c r="M81">
        <v>0.50700000000000001</v>
      </c>
      <c r="N81">
        <f t="shared" si="4"/>
        <v>17.186440677966104</v>
      </c>
      <c r="O81">
        <f t="shared" si="5"/>
        <v>418</v>
      </c>
      <c r="P81">
        <f t="shared" si="6"/>
        <v>2.8441207402454092</v>
      </c>
      <c r="Q81">
        <f t="shared" si="7"/>
        <v>2.3923444976076554E-3</v>
      </c>
      <c r="R81">
        <v>2.8441207402454092</v>
      </c>
      <c r="S81">
        <f t="shared" si="8"/>
        <v>0.76789811397539554</v>
      </c>
    </row>
    <row r="82" spans="2:19" x14ac:dyDescent="0.3">
      <c r="B82">
        <v>1.35</v>
      </c>
      <c r="C82">
        <v>0.65100000000000002</v>
      </c>
      <c r="D82">
        <f t="shared" si="11"/>
        <v>22.067796610169495</v>
      </c>
      <c r="E82">
        <f t="shared" si="12"/>
        <v>408</v>
      </c>
      <c r="F82">
        <f t="shared" si="9"/>
        <v>3.0941193788627954</v>
      </c>
      <c r="G82">
        <f t="shared" si="10"/>
        <v>2.4509803921568627E-3</v>
      </c>
      <c r="L82">
        <v>1.46</v>
      </c>
      <c r="M82">
        <v>0.49399999999999999</v>
      </c>
      <c r="N82">
        <f t="shared" si="4"/>
        <v>16.745762711864408</v>
      </c>
      <c r="O82">
        <f t="shared" si="5"/>
        <v>419</v>
      </c>
      <c r="P82">
        <f t="shared" si="6"/>
        <v>2.8181452538421485</v>
      </c>
      <c r="Q82">
        <f t="shared" si="7"/>
        <v>2.3866348448687352E-3</v>
      </c>
      <c r="R82">
        <v>2.8181452538421485</v>
      </c>
      <c r="S82">
        <f t="shared" si="8"/>
        <v>0.76785774758457592</v>
      </c>
    </row>
    <row r="83" spans="2:19" x14ac:dyDescent="0.3">
      <c r="B83">
        <v>1.36</v>
      </c>
      <c r="C83">
        <v>0.63500000000000001</v>
      </c>
      <c r="D83">
        <f t="shared" si="11"/>
        <v>21.525423728813561</v>
      </c>
      <c r="E83">
        <f t="shared" si="12"/>
        <v>409</v>
      </c>
      <c r="F83">
        <f t="shared" si="9"/>
        <v>3.0692347355469174</v>
      </c>
      <c r="G83">
        <f t="shared" si="10"/>
        <v>2.4449877750611247E-3</v>
      </c>
      <c r="L83">
        <v>1.47</v>
      </c>
      <c r="M83">
        <v>0.48</v>
      </c>
      <c r="N83">
        <f t="shared" si="4"/>
        <v>16.271186440677965</v>
      </c>
      <c r="O83">
        <f t="shared" si="5"/>
        <v>420</v>
      </c>
      <c r="P83">
        <f t="shared" si="6"/>
        <v>2.7893958405561623</v>
      </c>
      <c r="Q83">
        <f t="shared" si="7"/>
        <v>2.3809523809523812E-3</v>
      </c>
      <c r="R83">
        <v>2.7893958405561623</v>
      </c>
      <c r="S83">
        <f t="shared" si="8"/>
        <v>0.76760744864829411</v>
      </c>
    </row>
    <row r="84" spans="2:19" x14ac:dyDescent="0.3">
      <c r="B84">
        <v>1.37</v>
      </c>
      <c r="C84">
        <v>0.61799999999999999</v>
      </c>
      <c r="D84">
        <f t="shared" si="11"/>
        <v>20.949152542372882</v>
      </c>
      <c r="E84">
        <f t="shared" si="12"/>
        <v>410</v>
      </c>
      <c r="F84">
        <f t="shared" si="9"/>
        <v>3.0420981941119165</v>
      </c>
      <c r="G84">
        <f t="shared" si="10"/>
        <v>2.4390243902439024E-3</v>
      </c>
      <c r="L84">
        <v>1.48</v>
      </c>
      <c r="M84">
        <v>0.46800000000000003</v>
      </c>
      <c r="N84">
        <f t="shared" si="4"/>
        <v>15.864406779661019</v>
      </c>
      <c r="O84">
        <f t="shared" si="5"/>
        <v>421</v>
      </c>
      <c r="P84">
        <f t="shared" si="6"/>
        <v>2.7640780325718728</v>
      </c>
      <c r="Q84">
        <f t="shared" si="7"/>
        <v>2.3752969121140144E-3</v>
      </c>
      <c r="R84">
        <v>2.7640780325718728</v>
      </c>
      <c r="S84">
        <f t="shared" si="8"/>
        <v>0.76759644292045082</v>
      </c>
    </row>
    <row r="85" spans="2:19" x14ac:dyDescent="0.3">
      <c r="B85">
        <v>1.38</v>
      </c>
      <c r="C85">
        <v>0.6</v>
      </c>
      <c r="D85">
        <f t="shared" si="11"/>
        <v>20.338983050847457</v>
      </c>
      <c r="E85">
        <f t="shared" si="12"/>
        <v>411</v>
      </c>
      <c r="F85">
        <f t="shared" si="9"/>
        <v>3.012539391870372</v>
      </c>
      <c r="G85">
        <f t="shared" si="10"/>
        <v>2.4330900243309003E-3</v>
      </c>
      <c r="L85">
        <v>1.49</v>
      </c>
      <c r="M85">
        <v>0.45600000000000002</v>
      </c>
      <c r="N85">
        <f t="shared" si="4"/>
        <v>15.457627118644069</v>
      </c>
      <c r="O85">
        <f t="shared" si="5"/>
        <v>422</v>
      </c>
      <c r="P85">
        <f t="shared" si="6"/>
        <v>2.7381025461686122</v>
      </c>
      <c r="Q85">
        <f t="shared" si="7"/>
        <v>2.3696682464454978E-3</v>
      </c>
      <c r="R85">
        <v>2.7381025461686122</v>
      </c>
      <c r="S85">
        <f t="shared" si="8"/>
        <v>0.76752882684834423</v>
      </c>
    </row>
    <row r="86" spans="2:19" x14ac:dyDescent="0.3">
      <c r="B86">
        <v>1.39</v>
      </c>
      <c r="C86">
        <v>0.58699999999999997</v>
      </c>
      <c r="D86">
        <f t="shared" si="11"/>
        <v>19.898305084745761</v>
      </c>
      <c r="E86">
        <f t="shared" si="12"/>
        <v>412</v>
      </c>
      <c r="F86">
        <f t="shared" si="9"/>
        <v>2.990634556482322</v>
      </c>
      <c r="G86">
        <f t="shared" si="10"/>
        <v>2.4271844660194173E-3</v>
      </c>
      <c r="L86">
        <v>1.5</v>
      </c>
      <c r="M86">
        <v>0.44400000000000001</v>
      </c>
      <c r="N86">
        <f t="shared" si="4"/>
        <v>15.050847457627119</v>
      </c>
      <c r="O86">
        <f t="shared" si="5"/>
        <v>423</v>
      </c>
      <c r="P86">
        <f t="shared" si="6"/>
        <v>2.7114342990864508</v>
      </c>
      <c r="Q86">
        <f t="shared" si="7"/>
        <v>2.3640661938534278E-3</v>
      </c>
      <c r="R86">
        <v>2.7114342990864508</v>
      </c>
      <c r="S86">
        <f t="shared" si="8"/>
        <v>0.76740170021859078</v>
      </c>
    </row>
    <row r="87" spans="2:19" x14ac:dyDescent="0.3">
      <c r="B87">
        <v>1.4</v>
      </c>
      <c r="C87">
        <v>0.57199999999999995</v>
      </c>
      <c r="D87">
        <f t="shared" si="11"/>
        <v>19.389830508474574</v>
      </c>
      <c r="E87">
        <f t="shared" si="12"/>
        <v>413</v>
      </c>
      <c r="F87">
        <f t="shared" si="9"/>
        <v>2.9647487280340235</v>
      </c>
      <c r="G87">
        <f t="shared" si="10"/>
        <v>2.4213075060532689E-3</v>
      </c>
      <c r="L87">
        <v>1.51</v>
      </c>
      <c r="M87">
        <v>0.434</v>
      </c>
      <c r="N87">
        <f t="shared" si="4"/>
        <v>14.711864406779661</v>
      </c>
      <c r="O87">
        <f t="shared" si="5"/>
        <v>424</v>
      </c>
      <c r="P87">
        <f t="shared" si="6"/>
        <v>2.6886542707546308</v>
      </c>
      <c r="Q87">
        <f t="shared" si="7"/>
        <v>2.3584905660377358E-3</v>
      </c>
      <c r="R87">
        <v>2.6886542707546308</v>
      </c>
      <c r="S87">
        <f t="shared" si="8"/>
        <v>0.76754975736299391</v>
      </c>
    </row>
    <row r="88" spans="2:19" x14ac:dyDescent="0.3">
      <c r="B88">
        <v>1.42</v>
      </c>
      <c r="C88">
        <v>0.54900000000000004</v>
      </c>
      <c r="D88">
        <f t="shared" si="11"/>
        <v>18.610169491525426</v>
      </c>
      <c r="E88">
        <f t="shared" si="12"/>
        <v>415</v>
      </c>
      <c r="F88">
        <f t="shared" si="9"/>
        <v>2.9237081781637566</v>
      </c>
      <c r="G88">
        <f t="shared" si="10"/>
        <v>2.4096385542168677E-3</v>
      </c>
      <c r="L88">
        <v>1.52</v>
      </c>
      <c r="M88">
        <v>0.42499999999999999</v>
      </c>
      <c r="N88">
        <f t="shared" si="4"/>
        <v>14.40677966101695</v>
      </c>
      <c r="O88">
        <f t="shared" si="5"/>
        <v>425</v>
      </c>
      <c r="P88">
        <f t="shared" si="6"/>
        <v>2.6676989055786429</v>
      </c>
      <c r="Q88">
        <f t="shared" si="7"/>
        <v>2.352941176470588E-3</v>
      </c>
      <c r="R88">
        <v>2.6676989055786429</v>
      </c>
      <c r="S88">
        <f t="shared" si="8"/>
        <v>0.76782372601523441</v>
      </c>
    </row>
    <row r="89" spans="2:19" x14ac:dyDescent="0.3">
      <c r="B89">
        <v>1.43</v>
      </c>
      <c r="C89">
        <v>0.53400000000000003</v>
      </c>
      <c r="D89">
        <f t="shared" si="11"/>
        <v>18.101694915254239</v>
      </c>
      <c r="E89">
        <f t="shared" si="12"/>
        <v>416</v>
      </c>
      <c r="F89">
        <f t="shared" si="9"/>
        <v>2.8960055756144207</v>
      </c>
      <c r="G89">
        <f t="shared" si="10"/>
        <v>2.403846153846154E-3</v>
      </c>
      <c r="L89">
        <v>1.53</v>
      </c>
      <c r="M89">
        <v>0.41299999999999998</v>
      </c>
      <c r="N89">
        <f t="shared" si="4"/>
        <v>14</v>
      </c>
      <c r="O89">
        <f t="shared" si="5"/>
        <v>426</v>
      </c>
      <c r="P89">
        <f t="shared" si="6"/>
        <v>2.6390573296152584</v>
      </c>
      <c r="Q89">
        <f t="shared" si="7"/>
        <v>2.3474178403755869E-3</v>
      </c>
      <c r="R89">
        <v>2.6390573296152584</v>
      </c>
      <c r="S89">
        <f t="shared" si="8"/>
        <v>0.76752564386677746</v>
      </c>
    </row>
    <row r="90" spans="2:19" x14ac:dyDescent="0.3">
      <c r="B90">
        <v>1.44</v>
      </c>
      <c r="C90">
        <v>0.52100000000000002</v>
      </c>
      <c r="D90">
        <f t="shared" si="11"/>
        <v>17.661016949152543</v>
      </c>
      <c r="E90">
        <f t="shared" si="12"/>
        <v>417</v>
      </c>
      <c r="F90">
        <f t="shared" si="9"/>
        <v>2.871359778407593</v>
      </c>
      <c r="G90">
        <f t="shared" si="10"/>
        <v>2.3980815347721821E-3</v>
      </c>
      <c r="L90">
        <v>1.54</v>
      </c>
      <c r="M90">
        <v>0.40200000000000002</v>
      </c>
      <c r="N90">
        <f t="shared" si="4"/>
        <v>13.627118644067798</v>
      </c>
      <c r="O90">
        <f t="shared" si="5"/>
        <v>427</v>
      </c>
      <c r="P90">
        <f t="shared" si="6"/>
        <v>2.6120618252732468</v>
      </c>
      <c r="Q90">
        <f t="shared" si="7"/>
        <v>2.34192037470726E-3</v>
      </c>
      <c r="R90">
        <v>2.6120618252732468</v>
      </c>
      <c r="S90">
        <f t="shared" si="8"/>
        <v>0.76733892589506414</v>
      </c>
    </row>
    <row r="91" spans="2:19" x14ac:dyDescent="0.3">
      <c r="B91">
        <v>1.45</v>
      </c>
      <c r="C91">
        <v>0.50700000000000001</v>
      </c>
      <c r="D91">
        <f t="shared" si="11"/>
        <v>17.186440677966104</v>
      </c>
      <c r="E91">
        <f t="shared" si="12"/>
        <v>418</v>
      </c>
      <c r="F91">
        <f t="shared" si="9"/>
        <v>2.8441207402454092</v>
      </c>
      <c r="G91">
        <f t="shared" si="10"/>
        <v>2.3923444976076554E-3</v>
      </c>
      <c r="L91">
        <v>1.55</v>
      </c>
      <c r="M91">
        <v>0.39200000000000002</v>
      </c>
      <c r="N91">
        <f t="shared" si="4"/>
        <v>13.288135593220341</v>
      </c>
      <c r="O91">
        <f t="shared" si="5"/>
        <v>428</v>
      </c>
      <c r="P91">
        <f t="shared" si="6"/>
        <v>2.5868715764446883</v>
      </c>
      <c r="Q91">
        <f t="shared" si="7"/>
        <v>2.3364485981308409E-3</v>
      </c>
      <c r="R91">
        <v>2.5868715764446883</v>
      </c>
      <c r="S91">
        <f t="shared" si="8"/>
        <v>0.76727617648891133</v>
      </c>
    </row>
    <row r="92" spans="2:19" x14ac:dyDescent="0.3">
      <c r="B92">
        <v>1.46</v>
      </c>
      <c r="C92">
        <v>0.49399999999999999</v>
      </c>
      <c r="D92">
        <f t="shared" si="11"/>
        <v>16.745762711864408</v>
      </c>
      <c r="E92">
        <f t="shared" si="12"/>
        <v>419</v>
      </c>
      <c r="F92">
        <f t="shared" si="9"/>
        <v>2.8181452538421485</v>
      </c>
      <c r="G92">
        <f t="shared" si="10"/>
        <v>2.3866348448687352E-3</v>
      </c>
      <c r="L92">
        <v>1.56</v>
      </c>
      <c r="M92">
        <v>0.38100000000000001</v>
      </c>
      <c r="N92">
        <f t="shared" si="4"/>
        <v>12.915254237288137</v>
      </c>
      <c r="O92">
        <f t="shared" si="5"/>
        <v>429</v>
      </c>
      <c r="P92">
        <f t="shared" si="6"/>
        <v>2.5584091117809269</v>
      </c>
      <c r="Q92">
        <f t="shared" si="7"/>
        <v>2.331002331002331E-3</v>
      </c>
      <c r="R92">
        <v>2.5584091117809269</v>
      </c>
      <c r="S92">
        <f t="shared" si="8"/>
        <v>0.76696258429456821</v>
      </c>
    </row>
    <row r="93" spans="2:19" x14ac:dyDescent="0.3">
      <c r="B93">
        <v>1.47</v>
      </c>
      <c r="C93">
        <v>0.48</v>
      </c>
      <c r="D93">
        <f t="shared" si="11"/>
        <v>16.271186440677965</v>
      </c>
      <c r="E93">
        <f t="shared" si="12"/>
        <v>420</v>
      </c>
      <c r="F93">
        <f t="shared" si="9"/>
        <v>2.7893958405561623</v>
      </c>
      <c r="G93">
        <f t="shared" si="10"/>
        <v>2.3809523809523812E-3</v>
      </c>
      <c r="L93">
        <v>1.57</v>
      </c>
      <c r="M93">
        <v>0.374</v>
      </c>
      <c r="N93">
        <f t="shared" si="4"/>
        <v>12.677966101694915</v>
      </c>
      <c r="O93">
        <f t="shared" si="5"/>
        <v>430</v>
      </c>
      <c r="P93">
        <f t="shared" si="6"/>
        <v>2.5398655340687579</v>
      </c>
      <c r="Q93">
        <f t="shared" si="7"/>
        <v>2.3255813953488372E-3</v>
      </c>
      <c r="R93">
        <v>2.5398655340687579</v>
      </c>
      <c r="S93">
        <f t="shared" si="8"/>
        <v>0.76737490598955038</v>
      </c>
    </row>
    <row r="94" spans="2:19" x14ac:dyDescent="0.3">
      <c r="B94">
        <v>1.48</v>
      </c>
      <c r="C94">
        <v>0.46800000000000003</v>
      </c>
      <c r="D94">
        <f t="shared" si="11"/>
        <v>15.864406779661019</v>
      </c>
      <c r="E94">
        <f t="shared" si="12"/>
        <v>421</v>
      </c>
      <c r="F94">
        <f t="shared" si="9"/>
        <v>2.7640780325718728</v>
      </c>
      <c r="G94">
        <f t="shared" si="10"/>
        <v>2.3752969121140144E-3</v>
      </c>
      <c r="L94">
        <v>1.58</v>
      </c>
      <c r="M94">
        <v>0.36499999999999999</v>
      </c>
      <c r="N94">
        <f t="shared" si="4"/>
        <v>12.372881355932204</v>
      </c>
      <c r="O94">
        <f t="shared" si="5"/>
        <v>431</v>
      </c>
      <c r="P94">
        <f t="shared" si="6"/>
        <v>2.5155070902367176</v>
      </c>
      <c r="Q94">
        <f t="shared" si="7"/>
        <v>2.3201856148491878E-3</v>
      </c>
      <c r="R94">
        <v>2.5155070902367176</v>
      </c>
      <c r="S94">
        <f t="shared" si="8"/>
        <v>0.76734850939137456</v>
      </c>
    </row>
    <row r="95" spans="2:19" x14ac:dyDescent="0.3">
      <c r="B95">
        <v>1.49</v>
      </c>
      <c r="C95">
        <v>0.45600000000000002</v>
      </c>
      <c r="D95">
        <f t="shared" si="11"/>
        <v>15.457627118644069</v>
      </c>
      <c r="E95">
        <f t="shared" si="12"/>
        <v>422</v>
      </c>
      <c r="F95">
        <f t="shared" si="9"/>
        <v>2.7381025461686122</v>
      </c>
      <c r="G95">
        <f t="shared" si="10"/>
        <v>2.3696682464454978E-3</v>
      </c>
      <c r="L95">
        <v>1.59</v>
      </c>
      <c r="M95">
        <v>0.35599999999999998</v>
      </c>
      <c r="N95">
        <f t="shared" si="4"/>
        <v>12.067796610169491</v>
      </c>
      <c r="O95">
        <f t="shared" si="5"/>
        <v>432</v>
      </c>
      <c r="P95">
        <f t="shared" si="6"/>
        <v>2.4905404675062561</v>
      </c>
      <c r="Q95">
        <f t="shared" si="7"/>
        <v>2.3148148148148147E-3</v>
      </c>
      <c r="R95">
        <v>2.4905404675062561</v>
      </c>
      <c r="S95">
        <f t="shared" si="8"/>
        <v>0.7672683876385662</v>
      </c>
    </row>
    <row r="96" spans="2:19" x14ac:dyDescent="0.3">
      <c r="B96">
        <v>1.5</v>
      </c>
      <c r="C96">
        <v>0.44400000000000001</v>
      </c>
      <c r="D96">
        <f t="shared" si="11"/>
        <v>15.050847457627119</v>
      </c>
      <c r="E96">
        <f t="shared" si="12"/>
        <v>423</v>
      </c>
      <c r="F96">
        <f t="shared" si="9"/>
        <v>2.7114342990864508</v>
      </c>
      <c r="G96">
        <f t="shared" si="10"/>
        <v>2.3640661938534278E-3</v>
      </c>
      <c r="L96">
        <v>1.6</v>
      </c>
      <c r="M96">
        <v>0.34799999999999998</v>
      </c>
      <c r="N96">
        <f t="shared" si="4"/>
        <v>11.796610169491526</v>
      </c>
      <c r="O96">
        <f t="shared" si="5"/>
        <v>433</v>
      </c>
      <c r="P96">
        <f t="shared" si="6"/>
        <v>2.4678122164287002</v>
      </c>
      <c r="Q96">
        <f t="shared" si="7"/>
        <v>2.3094688221709007E-3</v>
      </c>
      <c r="R96">
        <v>2.4678122164287002</v>
      </c>
      <c r="S96">
        <f t="shared" si="8"/>
        <v>0.76734684197560066</v>
      </c>
    </row>
    <row r="97" spans="2:19" x14ac:dyDescent="0.3">
      <c r="B97">
        <v>1.51</v>
      </c>
      <c r="C97">
        <v>0.434</v>
      </c>
      <c r="D97">
        <f t="shared" si="11"/>
        <v>14.711864406779661</v>
      </c>
      <c r="E97">
        <f t="shared" si="12"/>
        <v>424</v>
      </c>
      <c r="F97">
        <f t="shared" si="9"/>
        <v>2.6886542707546308</v>
      </c>
      <c r="G97">
        <f t="shared" si="10"/>
        <v>2.3584905660377358E-3</v>
      </c>
      <c r="L97">
        <v>1.61</v>
      </c>
      <c r="M97">
        <v>0.34100000000000003</v>
      </c>
      <c r="N97">
        <f t="shared" si="4"/>
        <v>11.559322033898306</v>
      </c>
      <c r="O97">
        <f t="shared" si="5"/>
        <v>434</v>
      </c>
      <c r="P97">
        <f t="shared" si="6"/>
        <v>2.4474922139377426</v>
      </c>
      <c r="Q97">
        <f t="shared" si="7"/>
        <v>2.304147465437788E-3</v>
      </c>
      <c r="R97">
        <v>2.4474922139377426</v>
      </c>
      <c r="S97">
        <f t="shared" si="8"/>
        <v>0.76759774859644914</v>
      </c>
    </row>
    <row r="98" spans="2:19" x14ac:dyDescent="0.3">
      <c r="B98">
        <v>1.52</v>
      </c>
      <c r="C98">
        <v>0.42499999999999999</v>
      </c>
      <c r="D98">
        <f t="shared" si="11"/>
        <v>14.40677966101695</v>
      </c>
      <c r="E98">
        <f t="shared" si="12"/>
        <v>425</v>
      </c>
      <c r="F98">
        <f t="shared" si="9"/>
        <v>2.6676989055786429</v>
      </c>
      <c r="G98">
        <f t="shared" si="10"/>
        <v>2.352941176470588E-3</v>
      </c>
      <c r="L98">
        <v>1.62</v>
      </c>
      <c r="M98">
        <v>0.33200000000000002</v>
      </c>
      <c r="N98">
        <f t="shared" si="4"/>
        <v>11.254237288135595</v>
      </c>
      <c r="O98">
        <f t="shared" si="5"/>
        <v>435</v>
      </c>
      <c r="P98">
        <f t="shared" si="6"/>
        <v>2.4207447055707147</v>
      </c>
      <c r="Q98">
        <f t="shared" si="7"/>
        <v>2.2988505747126436E-3</v>
      </c>
      <c r="R98">
        <v>2.4207447055707147</v>
      </c>
      <c r="S98">
        <f t="shared" si="8"/>
        <v>0.76735934084426261</v>
      </c>
    </row>
    <row r="99" spans="2:19" x14ac:dyDescent="0.3">
      <c r="B99">
        <v>1.53</v>
      </c>
      <c r="C99">
        <v>0.41299999999999998</v>
      </c>
      <c r="D99">
        <f t="shared" si="11"/>
        <v>14</v>
      </c>
      <c r="E99">
        <f t="shared" si="12"/>
        <v>426</v>
      </c>
      <c r="F99">
        <f t="shared" si="9"/>
        <v>2.6390573296152584</v>
      </c>
      <c r="G99">
        <f t="shared" si="10"/>
        <v>2.3474178403755869E-3</v>
      </c>
      <c r="L99">
        <v>1.63</v>
      </c>
      <c r="M99">
        <v>0.32400000000000001</v>
      </c>
      <c r="N99">
        <f t="shared" si="4"/>
        <v>10.983050847457628</v>
      </c>
      <c r="O99">
        <f t="shared" si="5"/>
        <v>436</v>
      </c>
      <c r="P99">
        <f t="shared" si="6"/>
        <v>2.3963532524465552</v>
      </c>
      <c r="Q99">
        <f t="shared" si="7"/>
        <v>2.2935779816513763E-3</v>
      </c>
      <c r="R99">
        <v>2.3963532524465552</v>
      </c>
      <c r="S99">
        <f t="shared" si="8"/>
        <v>0.76728890411650552</v>
      </c>
    </row>
    <row r="100" spans="2:19" x14ac:dyDescent="0.3">
      <c r="B100">
        <v>1.54</v>
      </c>
      <c r="C100">
        <v>0.40200000000000002</v>
      </c>
      <c r="D100">
        <f t="shared" si="11"/>
        <v>13.627118644067798</v>
      </c>
      <c r="E100">
        <f t="shared" si="12"/>
        <v>427</v>
      </c>
      <c r="F100">
        <f t="shared" si="9"/>
        <v>2.6120618252732468</v>
      </c>
      <c r="G100">
        <f t="shared" si="10"/>
        <v>2.34192037470726E-3</v>
      </c>
      <c r="L100">
        <v>1.64</v>
      </c>
      <c r="M100">
        <v>0.317</v>
      </c>
      <c r="N100">
        <f t="shared" si="4"/>
        <v>10.745762711864408</v>
      </c>
      <c r="O100">
        <f t="shared" si="5"/>
        <v>437</v>
      </c>
      <c r="P100">
        <f t="shared" si="6"/>
        <v>2.3745115105315064</v>
      </c>
      <c r="Q100">
        <f t="shared" si="7"/>
        <v>2.2883295194508009E-3</v>
      </c>
      <c r="R100">
        <v>2.3745115105315064</v>
      </c>
      <c r="S100">
        <f t="shared" si="8"/>
        <v>0.76740225594264133</v>
      </c>
    </row>
    <row r="101" spans="2:19" x14ac:dyDescent="0.3">
      <c r="B101">
        <v>1.55</v>
      </c>
      <c r="C101">
        <v>0.39200000000000002</v>
      </c>
      <c r="D101">
        <f t="shared" si="11"/>
        <v>13.288135593220341</v>
      </c>
      <c r="E101">
        <f t="shared" si="12"/>
        <v>428</v>
      </c>
      <c r="F101">
        <f t="shared" si="9"/>
        <v>2.5868715764446883</v>
      </c>
      <c r="G101">
        <f t="shared" si="10"/>
        <v>2.3364485981308409E-3</v>
      </c>
      <c r="L101">
        <v>1.65</v>
      </c>
      <c r="M101">
        <v>0.309</v>
      </c>
      <c r="N101">
        <f t="shared" si="4"/>
        <v>10.474576271186441</v>
      </c>
      <c r="O101">
        <f t="shared" si="5"/>
        <v>438</v>
      </c>
      <c r="P101">
        <f t="shared" si="6"/>
        <v>2.3489510135519716</v>
      </c>
      <c r="Q101">
        <f t="shared" si="7"/>
        <v>2.2831050228310501E-3</v>
      </c>
      <c r="R101">
        <v>2.3489510135519716</v>
      </c>
      <c r="S101">
        <f t="shared" si="8"/>
        <v>0.76722710182891918</v>
      </c>
    </row>
    <row r="102" spans="2:19" x14ac:dyDescent="0.3">
      <c r="B102">
        <v>1.56</v>
      </c>
      <c r="C102">
        <v>0.38100000000000001</v>
      </c>
      <c r="D102">
        <f t="shared" si="11"/>
        <v>12.915254237288137</v>
      </c>
      <c r="E102">
        <f t="shared" si="12"/>
        <v>429</v>
      </c>
      <c r="F102">
        <f t="shared" si="9"/>
        <v>2.5584091117809269</v>
      </c>
      <c r="G102">
        <f t="shared" si="10"/>
        <v>2.331002331002331E-3</v>
      </c>
    </row>
    <row r="103" spans="2:19" x14ac:dyDescent="0.3">
      <c r="B103">
        <v>1.57</v>
      </c>
      <c r="C103">
        <v>0.374</v>
      </c>
      <c r="D103">
        <f t="shared" si="11"/>
        <v>12.677966101694915</v>
      </c>
      <c r="E103">
        <f t="shared" si="12"/>
        <v>430</v>
      </c>
      <c r="F103">
        <f t="shared" si="9"/>
        <v>2.5398655340687579</v>
      </c>
      <c r="G103">
        <f t="shared" si="10"/>
        <v>2.3255813953488372E-3</v>
      </c>
    </row>
    <row r="104" spans="2:19" x14ac:dyDescent="0.3">
      <c r="B104">
        <v>1.58</v>
      </c>
      <c r="C104">
        <v>0.36499999999999999</v>
      </c>
      <c r="D104">
        <f t="shared" si="11"/>
        <v>12.372881355932204</v>
      </c>
      <c r="E104">
        <f t="shared" si="12"/>
        <v>431</v>
      </c>
      <c r="F104">
        <f t="shared" si="9"/>
        <v>2.5155070902367176</v>
      </c>
      <c r="G104">
        <f t="shared" si="10"/>
        <v>2.3201856148491878E-3</v>
      </c>
    </row>
    <row r="105" spans="2:19" x14ac:dyDescent="0.3">
      <c r="B105">
        <v>1.59</v>
      </c>
      <c r="C105">
        <v>0.35599999999999998</v>
      </c>
      <c r="D105">
        <f t="shared" si="11"/>
        <v>12.067796610169491</v>
      </c>
      <c r="E105">
        <f t="shared" si="12"/>
        <v>432</v>
      </c>
      <c r="F105">
        <f t="shared" si="9"/>
        <v>2.4905404675062561</v>
      </c>
      <c r="G105">
        <f t="shared" si="10"/>
        <v>2.3148148148148147E-3</v>
      </c>
    </row>
    <row r="106" spans="2:19" x14ac:dyDescent="0.3">
      <c r="B106">
        <v>1.6</v>
      </c>
      <c r="C106">
        <v>0.34799999999999998</v>
      </c>
      <c r="D106">
        <f t="shared" si="11"/>
        <v>11.796610169491526</v>
      </c>
      <c r="E106">
        <f t="shared" si="12"/>
        <v>433</v>
      </c>
      <c r="F106">
        <f t="shared" si="9"/>
        <v>2.4678122164287002</v>
      </c>
      <c r="G106">
        <f t="shared" si="10"/>
        <v>2.3094688221709007E-3</v>
      </c>
    </row>
    <row r="107" spans="2:19" x14ac:dyDescent="0.3">
      <c r="B107">
        <v>1.61</v>
      </c>
      <c r="C107">
        <v>0.34100000000000003</v>
      </c>
      <c r="D107">
        <f t="shared" si="11"/>
        <v>11.559322033898306</v>
      </c>
      <c r="E107">
        <f t="shared" si="12"/>
        <v>434</v>
      </c>
      <c r="F107">
        <f t="shared" si="9"/>
        <v>2.4474922139377426</v>
      </c>
      <c r="G107">
        <f t="shared" si="10"/>
        <v>2.304147465437788E-3</v>
      </c>
    </row>
    <row r="108" spans="2:19" x14ac:dyDescent="0.3">
      <c r="B108">
        <v>1.62</v>
      </c>
      <c r="C108">
        <v>0.33200000000000002</v>
      </c>
      <c r="D108">
        <f t="shared" si="11"/>
        <v>11.254237288135595</v>
      </c>
      <c r="E108">
        <f t="shared" si="12"/>
        <v>435</v>
      </c>
      <c r="F108">
        <f t="shared" si="9"/>
        <v>2.4207447055707147</v>
      </c>
      <c r="G108">
        <f t="shared" si="10"/>
        <v>2.2988505747126436E-3</v>
      </c>
    </row>
    <row r="109" spans="2:19" x14ac:dyDescent="0.3">
      <c r="B109">
        <v>1.63</v>
      </c>
      <c r="C109">
        <v>0.32400000000000001</v>
      </c>
      <c r="D109">
        <f t="shared" si="11"/>
        <v>10.983050847457628</v>
      </c>
      <c r="E109">
        <f t="shared" si="12"/>
        <v>436</v>
      </c>
      <c r="F109">
        <f t="shared" si="9"/>
        <v>2.3963532524465552</v>
      </c>
      <c r="G109">
        <f t="shared" si="10"/>
        <v>2.2935779816513763E-3</v>
      </c>
    </row>
    <row r="110" spans="2:19" x14ac:dyDescent="0.3">
      <c r="B110">
        <v>1.64</v>
      </c>
      <c r="C110">
        <v>0.317</v>
      </c>
      <c r="D110">
        <f t="shared" si="11"/>
        <v>10.745762711864408</v>
      </c>
      <c r="E110">
        <f t="shared" si="12"/>
        <v>437</v>
      </c>
      <c r="F110">
        <f t="shared" si="9"/>
        <v>2.3745115105315064</v>
      </c>
      <c r="G110">
        <f t="shared" si="10"/>
        <v>2.2883295194508009E-3</v>
      </c>
    </row>
    <row r="111" spans="2:19" x14ac:dyDescent="0.3">
      <c r="B111">
        <v>1.65</v>
      </c>
      <c r="C111">
        <v>0.309</v>
      </c>
      <c r="D111">
        <f t="shared" si="11"/>
        <v>10.474576271186441</v>
      </c>
      <c r="E111">
        <f t="shared" si="12"/>
        <v>438</v>
      </c>
      <c r="F111">
        <f t="shared" si="9"/>
        <v>2.3489510135519716</v>
      </c>
      <c r="G111">
        <f t="shared" si="10"/>
        <v>2.2831050228310501E-3</v>
      </c>
    </row>
    <row r="112" spans="2:19" x14ac:dyDescent="0.3">
      <c r="B112">
        <v>1.64</v>
      </c>
      <c r="C112">
        <v>0.29899999999999999</v>
      </c>
      <c r="D112">
        <f t="shared" si="11"/>
        <v>10.135593220338983</v>
      </c>
      <c r="E112">
        <f t="shared" si="12"/>
        <v>437</v>
      </c>
      <c r="F112">
        <f t="shared" si="9"/>
        <v>2.3160533100449121</v>
      </c>
      <c r="G112">
        <f t="shared" si="10"/>
        <v>2.2883295194508009E-3</v>
      </c>
    </row>
    <row r="113" spans="2:7" x14ac:dyDescent="0.3">
      <c r="B113">
        <v>1.63</v>
      </c>
      <c r="C113">
        <v>0.30299999999999999</v>
      </c>
      <c r="D113">
        <f t="shared" si="11"/>
        <v>10.271186440677967</v>
      </c>
      <c r="E113">
        <f t="shared" si="12"/>
        <v>436</v>
      </c>
      <c r="F113">
        <f t="shared" si="9"/>
        <v>2.3293425421635949</v>
      </c>
      <c r="G113">
        <f t="shared" si="10"/>
        <v>2.2935779816513763E-3</v>
      </c>
    </row>
    <row r="114" spans="2:7" x14ac:dyDescent="0.3">
      <c r="B114">
        <v>1.62</v>
      </c>
      <c r="C114">
        <v>0.308</v>
      </c>
      <c r="D114">
        <f t="shared" si="11"/>
        <v>10.440677966101696</v>
      </c>
      <c r="E114">
        <f t="shared" si="12"/>
        <v>435</v>
      </c>
      <c r="F114">
        <f t="shared" si="9"/>
        <v>2.3457095196278002</v>
      </c>
      <c r="G114">
        <f t="shared" si="10"/>
        <v>2.2988505747126436E-3</v>
      </c>
    </row>
    <row r="115" spans="2:7" x14ac:dyDescent="0.3">
      <c r="B115">
        <v>1.61</v>
      </c>
      <c r="C115">
        <v>0.312</v>
      </c>
      <c r="D115">
        <f t="shared" si="11"/>
        <v>10.576271186440678</v>
      </c>
      <c r="E115">
        <f t="shared" si="12"/>
        <v>434</v>
      </c>
      <c r="F115">
        <f t="shared" si="9"/>
        <v>2.3586129244637082</v>
      </c>
      <c r="G115">
        <f t="shared" si="10"/>
        <v>2.304147465437788E-3</v>
      </c>
    </row>
    <row r="116" spans="2:7" x14ac:dyDescent="0.3">
      <c r="B116">
        <v>1.6</v>
      </c>
      <c r="C116">
        <v>0.32</v>
      </c>
      <c r="D116">
        <f t="shared" si="11"/>
        <v>10.847457627118645</v>
      </c>
      <c r="E116">
        <f t="shared" si="12"/>
        <v>433</v>
      </c>
      <c r="F116">
        <f t="shared" si="9"/>
        <v>2.3839307324479981</v>
      </c>
      <c r="G116">
        <f t="shared" si="10"/>
        <v>2.3094688221709007E-3</v>
      </c>
    </row>
    <row r="117" spans="2:7" x14ac:dyDescent="0.3">
      <c r="B117">
        <v>1.59</v>
      </c>
      <c r="C117">
        <v>0.32600000000000001</v>
      </c>
      <c r="D117">
        <f t="shared" si="11"/>
        <v>11.050847457627119</v>
      </c>
      <c r="E117">
        <f t="shared" si="12"/>
        <v>432</v>
      </c>
      <c r="F117">
        <f t="shared" si="9"/>
        <v>2.4025071180209334</v>
      </c>
      <c r="G117">
        <f t="shared" si="10"/>
        <v>2.3148148148148147E-3</v>
      </c>
    </row>
    <row r="118" spans="2:7" x14ac:dyDescent="0.3">
      <c r="B118">
        <v>1.58</v>
      </c>
      <c r="C118">
        <v>0.33300000000000002</v>
      </c>
      <c r="D118">
        <f t="shared" si="11"/>
        <v>11.288135593220341</v>
      </c>
      <c r="E118">
        <f t="shared" si="12"/>
        <v>431</v>
      </c>
      <c r="F118">
        <f t="shared" si="9"/>
        <v>2.42375222663467</v>
      </c>
      <c r="G118">
        <f t="shared" si="10"/>
        <v>2.3201856148491878E-3</v>
      </c>
    </row>
    <row r="119" spans="2:7" x14ac:dyDescent="0.3">
      <c r="B119">
        <v>1.57</v>
      </c>
      <c r="C119">
        <v>0.34100000000000003</v>
      </c>
      <c r="D119">
        <f t="shared" si="11"/>
        <v>11.559322033898306</v>
      </c>
      <c r="E119">
        <f t="shared" si="12"/>
        <v>430</v>
      </c>
      <c r="F119">
        <f t="shared" si="9"/>
        <v>2.4474922139377426</v>
      </c>
      <c r="G119">
        <f t="shared" si="10"/>
        <v>2.3255813953488372E-3</v>
      </c>
    </row>
    <row r="120" spans="2:7" x14ac:dyDescent="0.3">
      <c r="B120">
        <v>1.56</v>
      </c>
      <c r="C120">
        <v>0.34699999999999998</v>
      </c>
      <c r="D120">
        <f t="shared" si="11"/>
        <v>11.76271186440678</v>
      </c>
      <c r="E120">
        <f t="shared" si="12"/>
        <v>429</v>
      </c>
      <c r="F120">
        <f t="shared" si="9"/>
        <v>2.464934516601085</v>
      </c>
      <c r="G120">
        <f t="shared" si="10"/>
        <v>2.331002331002331E-3</v>
      </c>
    </row>
    <row r="121" spans="2:7" x14ac:dyDescent="0.3">
      <c r="B121">
        <v>1.55</v>
      </c>
      <c r="C121">
        <v>0.35599999999999998</v>
      </c>
      <c r="D121">
        <f t="shared" si="11"/>
        <v>12.067796610169491</v>
      </c>
      <c r="E121">
        <f t="shared" si="12"/>
        <v>428</v>
      </c>
      <c r="F121">
        <f t="shared" si="9"/>
        <v>2.4905404675062561</v>
      </c>
      <c r="G121">
        <f t="shared" si="10"/>
        <v>2.3364485981308409E-3</v>
      </c>
    </row>
    <row r="122" spans="2:7" x14ac:dyDescent="0.3">
      <c r="B122">
        <v>1.54</v>
      </c>
      <c r="C122">
        <v>0.36299999999999999</v>
      </c>
      <c r="D122">
        <f t="shared" si="11"/>
        <v>12.305084745762713</v>
      </c>
      <c r="E122">
        <f t="shared" si="12"/>
        <v>427</v>
      </c>
      <c r="F122">
        <f t="shared" si="9"/>
        <v>2.5100125709190766</v>
      </c>
      <c r="G122">
        <f t="shared" si="10"/>
        <v>2.34192037470726E-3</v>
      </c>
    </row>
    <row r="123" spans="2:7" x14ac:dyDescent="0.3">
      <c r="B123">
        <v>1.53</v>
      </c>
      <c r="C123">
        <v>0.372</v>
      </c>
      <c r="D123">
        <f t="shared" si="11"/>
        <v>12.610169491525424</v>
      </c>
      <c r="E123">
        <f t="shared" si="12"/>
        <v>426</v>
      </c>
      <c r="F123">
        <f t="shared" si="9"/>
        <v>2.5345035909273723</v>
      </c>
      <c r="G123">
        <f t="shared" si="10"/>
        <v>2.3474178403755869E-3</v>
      </c>
    </row>
    <row r="124" spans="2:7" x14ac:dyDescent="0.3">
      <c r="B124">
        <v>1.52</v>
      </c>
      <c r="C124">
        <v>0.38100000000000001</v>
      </c>
      <c r="D124">
        <f t="shared" si="11"/>
        <v>12.915254237288137</v>
      </c>
      <c r="E124">
        <f t="shared" si="12"/>
        <v>425</v>
      </c>
      <c r="F124">
        <f t="shared" si="9"/>
        <v>2.5584091117809269</v>
      </c>
      <c r="G124">
        <f t="shared" si="10"/>
        <v>2.352941176470588E-3</v>
      </c>
    </row>
    <row r="125" spans="2:7" x14ac:dyDescent="0.3">
      <c r="B125">
        <v>1.51</v>
      </c>
      <c r="C125">
        <v>0.39</v>
      </c>
      <c r="D125">
        <f t="shared" si="11"/>
        <v>13.220338983050848</v>
      </c>
      <c r="E125">
        <f t="shared" si="12"/>
        <v>424</v>
      </c>
      <c r="F125">
        <f t="shared" si="9"/>
        <v>2.5817564757779179</v>
      </c>
      <c r="G125">
        <f t="shared" si="10"/>
        <v>2.3584905660377358E-3</v>
      </c>
    </row>
    <row r="126" spans="2:7" x14ac:dyDescent="0.3">
      <c r="B126">
        <v>1.5</v>
      </c>
      <c r="C126">
        <v>0.39900000000000002</v>
      </c>
      <c r="D126">
        <f t="shared" si="11"/>
        <v>13.525423728813561</v>
      </c>
      <c r="E126">
        <f t="shared" si="12"/>
        <v>423</v>
      </c>
      <c r="F126">
        <f t="shared" si="9"/>
        <v>2.6045711535440894</v>
      </c>
      <c r="G126">
        <f t="shared" si="10"/>
        <v>2.3640661938534278E-3</v>
      </c>
    </row>
    <row r="127" spans="2:7" x14ac:dyDescent="0.3">
      <c r="B127">
        <v>1.49</v>
      </c>
      <c r="C127">
        <v>0.34100000000000003</v>
      </c>
      <c r="D127">
        <f t="shared" si="11"/>
        <v>11.559322033898306</v>
      </c>
      <c r="E127">
        <f t="shared" si="12"/>
        <v>422</v>
      </c>
      <c r="F127">
        <f t="shared" si="9"/>
        <v>2.4474922139377426</v>
      </c>
      <c r="G127">
        <f t="shared" si="10"/>
        <v>2.3696682464454978E-3</v>
      </c>
    </row>
    <row r="128" spans="2:7" x14ac:dyDescent="0.3">
      <c r="B128">
        <v>1.48</v>
      </c>
      <c r="C128">
        <v>0.35099999999999998</v>
      </c>
      <c r="D128">
        <f t="shared" si="11"/>
        <v>11.898305084745763</v>
      </c>
      <c r="E128">
        <f t="shared" si="12"/>
        <v>421</v>
      </c>
      <c r="F128">
        <f t="shared" si="9"/>
        <v>2.4763959601200916</v>
      </c>
      <c r="G128">
        <f t="shared" si="10"/>
        <v>2.3752969121140144E-3</v>
      </c>
    </row>
    <row r="129" spans="2:7" x14ac:dyDescent="0.3">
      <c r="B129">
        <v>1.47</v>
      </c>
      <c r="C129">
        <v>0.42899999999999999</v>
      </c>
      <c r="D129">
        <f t="shared" si="11"/>
        <v>14.542372881355933</v>
      </c>
      <c r="E129">
        <f t="shared" si="12"/>
        <v>420</v>
      </c>
      <c r="F129">
        <f t="shared" si="9"/>
        <v>2.6770666555822427</v>
      </c>
      <c r="G129">
        <f t="shared" si="10"/>
        <v>2.3809523809523812E-3</v>
      </c>
    </row>
    <row r="130" spans="2:7" x14ac:dyDescent="0.3">
      <c r="B130">
        <v>1.46</v>
      </c>
      <c r="C130">
        <v>0.44</v>
      </c>
      <c r="D130">
        <f t="shared" si="11"/>
        <v>14.915254237288137</v>
      </c>
      <c r="E130">
        <f t="shared" si="12"/>
        <v>419</v>
      </c>
      <c r="F130">
        <f t="shared" si="9"/>
        <v>2.7023844635665326</v>
      </c>
      <c r="G130">
        <f t="shared" si="10"/>
        <v>2.3866348448687352E-3</v>
      </c>
    </row>
    <row r="131" spans="2:7" x14ac:dyDescent="0.3">
      <c r="B131">
        <v>1.45</v>
      </c>
      <c r="C131">
        <v>0.45200000000000001</v>
      </c>
      <c r="D131">
        <f t="shared" si="11"/>
        <v>15.322033898305087</v>
      </c>
      <c r="E131">
        <f t="shared" si="12"/>
        <v>418</v>
      </c>
      <c r="F131">
        <f t="shared" si="9"/>
        <v>2.7292919164864573</v>
      </c>
      <c r="G131">
        <f t="shared" si="10"/>
        <v>2.3923444976076554E-3</v>
      </c>
    </row>
    <row r="132" spans="2:7" x14ac:dyDescent="0.3">
      <c r="B132">
        <v>1.44</v>
      </c>
      <c r="C132">
        <v>0.46500000000000002</v>
      </c>
      <c r="D132">
        <f t="shared" si="11"/>
        <v>15.762711864406782</v>
      </c>
      <c r="E132">
        <f t="shared" si="12"/>
        <v>417</v>
      </c>
      <c r="F132">
        <f t="shared" ref="F132:F195" si="13">LN(D132)</f>
        <v>2.7576471422415825</v>
      </c>
      <c r="G132">
        <f t="shared" ref="G132:G195" si="14">1/E132</f>
        <v>2.3980815347721821E-3</v>
      </c>
    </row>
    <row r="133" spans="2:7" x14ac:dyDescent="0.3">
      <c r="B133">
        <v>1.43</v>
      </c>
      <c r="C133">
        <v>0.47599999999999998</v>
      </c>
      <c r="D133">
        <f t="shared" ref="D133:D196" si="15">C133/0.0295</f>
        <v>16.135593220338983</v>
      </c>
      <c r="E133">
        <f t="shared" ref="E133:E196" si="16">273+(B133*100)</f>
        <v>416</v>
      </c>
      <c r="F133">
        <f t="shared" si="13"/>
        <v>2.7810275908856457</v>
      </c>
      <c r="G133">
        <f t="shared" si="14"/>
        <v>2.403846153846154E-3</v>
      </c>
    </row>
    <row r="134" spans="2:7" x14ac:dyDescent="0.3">
      <c r="B134">
        <v>1.42</v>
      </c>
      <c r="C134">
        <v>0.48799999999999999</v>
      </c>
      <c r="D134">
        <f t="shared" si="15"/>
        <v>16.542372881355934</v>
      </c>
      <c r="E134">
        <f t="shared" si="16"/>
        <v>415</v>
      </c>
      <c r="F134">
        <f t="shared" si="13"/>
        <v>2.8059251425073732</v>
      </c>
      <c r="G134">
        <f t="shared" si="14"/>
        <v>2.4096385542168677E-3</v>
      </c>
    </row>
    <row r="135" spans="2:7" x14ac:dyDescent="0.3">
      <c r="B135">
        <v>1.4</v>
      </c>
      <c r="C135">
        <v>0.50900000000000001</v>
      </c>
      <c r="D135">
        <f t="shared" si="15"/>
        <v>17.254237288135595</v>
      </c>
      <c r="E135">
        <f t="shared" si="16"/>
        <v>413</v>
      </c>
      <c r="F135">
        <f t="shared" si="13"/>
        <v>2.8480577532047486</v>
      </c>
      <c r="G135">
        <f t="shared" si="14"/>
        <v>2.4213075060532689E-3</v>
      </c>
    </row>
    <row r="136" spans="2:7" x14ac:dyDescent="0.3">
      <c r="B136">
        <v>1.39</v>
      </c>
      <c r="C136">
        <v>0.52100000000000002</v>
      </c>
      <c r="D136">
        <f t="shared" si="15"/>
        <v>17.661016949152543</v>
      </c>
      <c r="E136">
        <f t="shared" si="16"/>
        <v>412</v>
      </c>
      <c r="F136">
        <f t="shared" si="13"/>
        <v>2.871359778407593</v>
      </c>
      <c r="G136">
        <f t="shared" si="14"/>
        <v>2.4271844660194173E-3</v>
      </c>
    </row>
    <row r="137" spans="2:7" x14ac:dyDescent="0.3">
      <c r="B137">
        <v>1.38</v>
      </c>
      <c r="C137">
        <v>0.53400000000000003</v>
      </c>
      <c r="D137">
        <f t="shared" si="15"/>
        <v>18.101694915254239</v>
      </c>
      <c r="E137">
        <f t="shared" si="16"/>
        <v>411</v>
      </c>
      <c r="F137">
        <f t="shared" si="13"/>
        <v>2.8960055756144207</v>
      </c>
      <c r="G137">
        <f t="shared" si="14"/>
        <v>2.4330900243309003E-3</v>
      </c>
    </row>
    <row r="138" spans="2:7" x14ac:dyDescent="0.3">
      <c r="B138">
        <v>1.37</v>
      </c>
      <c r="C138">
        <v>0.54800000000000004</v>
      </c>
      <c r="D138">
        <f t="shared" si="15"/>
        <v>18.576271186440682</v>
      </c>
      <c r="E138">
        <f t="shared" si="16"/>
        <v>410</v>
      </c>
      <c r="F138">
        <f t="shared" si="13"/>
        <v>2.9218850236022416</v>
      </c>
      <c r="G138">
        <f t="shared" si="14"/>
        <v>2.4390243902439024E-3</v>
      </c>
    </row>
    <row r="139" spans="2:7" x14ac:dyDescent="0.3">
      <c r="B139">
        <v>1.36</v>
      </c>
      <c r="C139">
        <v>0.56299999999999994</v>
      </c>
      <c r="D139">
        <f t="shared" si="15"/>
        <v>19.084745762711865</v>
      </c>
      <c r="E139">
        <f t="shared" si="16"/>
        <v>409</v>
      </c>
      <c r="F139">
        <f t="shared" si="13"/>
        <v>2.9488893647939163</v>
      </c>
      <c r="G139">
        <f t="shared" si="14"/>
        <v>2.4449877750611247E-3</v>
      </c>
    </row>
    <row r="140" spans="2:7" x14ac:dyDescent="0.3">
      <c r="B140">
        <v>1.35</v>
      </c>
      <c r="C140">
        <v>0.57599999999999996</v>
      </c>
      <c r="D140">
        <f t="shared" si="15"/>
        <v>19.525423728813561</v>
      </c>
      <c r="E140">
        <f t="shared" si="16"/>
        <v>408</v>
      </c>
      <c r="F140">
        <f t="shared" si="13"/>
        <v>2.9717173973501172</v>
      </c>
      <c r="G140">
        <f t="shared" si="14"/>
        <v>2.4509803921568627E-3</v>
      </c>
    </row>
    <row r="141" spans="2:7" x14ac:dyDescent="0.3">
      <c r="B141">
        <v>1.34</v>
      </c>
      <c r="C141">
        <v>0.59299999999999997</v>
      </c>
      <c r="D141">
        <f t="shared" si="15"/>
        <v>20.101694915254239</v>
      </c>
      <c r="E141">
        <f t="shared" si="16"/>
        <v>407</v>
      </c>
      <c r="F141">
        <f t="shared" si="13"/>
        <v>3.0008041356519515</v>
      </c>
      <c r="G141">
        <f t="shared" si="14"/>
        <v>2.4570024570024569E-3</v>
      </c>
    </row>
    <row r="142" spans="2:7" x14ac:dyDescent="0.3">
      <c r="B142">
        <v>1.33</v>
      </c>
      <c r="C142">
        <v>0.60899999999999999</v>
      </c>
      <c r="D142">
        <f t="shared" si="15"/>
        <v>20.64406779661017</v>
      </c>
      <c r="E142">
        <f t="shared" si="16"/>
        <v>406</v>
      </c>
      <c r="F142">
        <f t="shared" si="13"/>
        <v>3.0274280043641228</v>
      </c>
      <c r="G142">
        <f t="shared" si="14"/>
        <v>2.4630541871921183E-3</v>
      </c>
    </row>
    <row r="143" spans="2:7" x14ac:dyDescent="0.3">
      <c r="B143">
        <v>1.32</v>
      </c>
      <c r="C143">
        <v>0.624</v>
      </c>
      <c r="D143">
        <f t="shared" si="15"/>
        <v>21.152542372881356</v>
      </c>
      <c r="E143">
        <f t="shared" si="16"/>
        <v>405</v>
      </c>
      <c r="F143">
        <f t="shared" si="13"/>
        <v>3.0517601050236536</v>
      </c>
      <c r="G143">
        <f t="shared" si="14"/>
        <v>2.4691358024691358E-3</v>
      </c>
    </row>
    <row r="144" spans="2:7" x14ac:dyDescent="0.3">
      <c r="B144">
        <v>1.31</v>
      </c>
      <c r="C144">
        <v>0.64100000000000001</v>
      </c>
      <c r="D144">
        <f t="shared" si="15"/>
        <v>21.728813559322035</v>
      </c>
      <c r="E144">
        <f t="shared" si="16"/>
        <v>404</v>
      </c>
      <c r="F144">
        <f t="shared" si="13"/>
        <v>3.078639193574896</v>
      </c>
      <c r="G144">
        <f t="shared" si="14"/>
        <v>2.4752475247524753E-3</v>
      </c>
    </row>
    <row r="145" spans="2:7" x14ac:dyDescent="0.3">
      <c r="B145">
        <v>1.3</v>
      </c>
      <c r="C145">
        <v>0.65900000000000003</v>
      </c>
      <c r="D145">
        <f t="shared" si="15"/>
        <v>22.33898305084746</v>
      </c>
      <c r="E145">
        <f t="shared" si="16"/>
        <v>403</v>
      </c>
      <c r="F145">
        <f t="shared" si="13"/>
        <v>3.1063332711567333</v>
      </c>
      <c r="G145">
        <f t="shared" si="14"/>
        <v>2.4813895781637717E-3</v>
      </c>
    </row>
    <row r="146" spans="2:7" x14ac:dyDescent="0.3">
      <c r="B146">
        <v>1.29</v>
      </c>
      <c r="C146">
        <v>0.67500000000000004</v>
      </c>
      <c r="D146">
        <f t="shared" si="15"/>
        <v>22.881355932203391</v>
      </c>
      <c r="E146">
        <f t="shared" si="16"/>
        <v>402</v>
      </c>
      <c r="F146">
        <f t="shared" si="13"/>
        <v>3.1303224275267558</v>
      </c>
      <c r="G146">
        <f t="shared" si="14"/>
        <v>2.4875621890547263E-3</v>
      </c>
    </row>
    <row r="147" spans="2:7" x14ac:dyDescent="0.3">
      <c r="B147">
        <v>1.28</v>
      </c>
      <c r="C147">
        <v>0.69299999999999995</v>
      </c>
      <c r="D147">
        <f t="shared" si="15"/>
        <v>23.491525423728813</v>
      </c>
      <c r="E147">
        <f t="shared" si="16"/>
        <v>401</v>
      </c>
      <c r="F147">
        <f t="shared" si="13"/>
        <v>3.1566397358441289</v>
      </c>
      <c r="G147">
        <f t="shared" si="14"/>
        <v>2.4937655860349127E-3</v>
      </c>
    </row>
    <row r="148" spans="2:7" x14ac:dyDescent="0.3">
      <c r="B148">
        <v>1.27</v>
      </c>
      <c r="C148">
        <v>0.71299999999999997</v>
      </c>
      <c r="D148">
        <f t="shared" si="15"/>
        <v>24.16949152542373</v>
      </c>
      <c r="E148">
        <f t="shared" si="16"/>
        <v>400</v>
      </c>
      <c r="F148">
        <f t="shared" si="13"/>
        <v>3.1850911570685216</v>
      </c>
      <c r="G148">
        <f t="shared" si="14"/>
        <v>2.5000000000000001E-3</v>
      </c>
    </row>
    <row r="149" spans="2:7" x14ac:dyDescent="0.3">
      <c r="B149">
        <v>1.26</v>
      </c>
      <c r="C149">
        <v>0.73399999999999999</v>
      </c>
      <c r="D149">
        <f t="shared" si="15"/>
        <v>24.881355932203391</v>
      </c>
      <c r="E149">
        <f t="shared" si="16"/>
        <v>399</v>
      </c>
      <c r="F149">
        <f t="shared" si="13"/>
        <v>3.2141187652687413</v>
      </c>
      <c r="G149">
        <f t="shared" si="14"/>
        <v>2.5062656641604009E-3</v>
      </c>
    </row>
    <row r="150" spans="2:7" x14ac:dyDescent="0.3">
      <c r="B150">
        <v>1.25</v>
      </c>
      <c r="C150">
        <v>0.753</v>
      </c>
      <c r="D150">
        <f t="shared" si="15"/>
        <v>25.525423728813561</v>
      </c>
      <c r="E150">
        <f t="shared" si="16"/>
        <v>398</v>
      </c>
      <c r="F150">
        <f t="shared" si="13"/>
        <v>3.2396749644541196</v>
      </c>
      <c r="G150">
        <f t="shared" si="14"/>
        <v>2.5125628140703518E-3</v>
      </c>
    </row>
    <row r="151" spans="2:7" x14ac:dyDescent="0.3">
      <c r="B151">
        <v>1.24</v>
      </c>
      <c r="C151">
        <v>0.77600000000000002</v>
      </c>
      <c r="D151">
        <f t="shared" si="15"/>
        <v>26.305084745762713</v>
      </c>
      <c r="E151">
        <f t="shared" si="16"/>
        <v>397</v>
      </c>
      <c r="F151">
        <f t="shared" si="13"/>
        <v>3.2697622568374447</v>
      </c>
      <c r="G151">
        <f t="shared" si="14"/>
        <v>2.5188916876574307E-3</v>
      </c>
    </row>
    <row r="152" spans="2:7" x14ac:dyDescent="0.3">
      <c r="B152">
        <v>1.23</v>
      </c>
      <c r="C152">
        <v>0.79800000000000004</v>
      </c>
      <c r="D152">
        <f t="shared" si="15"/>
        <v>27.050847457627121</v>
      </c>
      <c r="E152">
        <f t="shared" si="16"/>
        <v>396</v>
      </c>
      <c r="F152">
        <f t="shared" si="13"/>
        <v>3.2977183341040348</v>
      </c>
      <c r="G152">
        <f t="shared" si="14"/>
        <v>2.5252525252525255E-3</v>
      </c>
    </row>
    <row r="153" spans="2:7" x14ac:dyDescent="0.3">
      <c r="B153">
        <v>1.22</v>
      </c>
      <c r="C153">
        <v>0.81799999999999995</v>
      </c>
      <c r="D153">
        <f t="shared" si="15"/>
        <v>27.728813559322035</v>
      </c>
      <c r="E153">
        <f t="shared" si="16"/>
        <v>395</v>
      </c>
      <c r="F153">
        <f t="shared" si="13"/>
        <v>3.3224720732569728</v>
      </c>
      <c r="G153">
        <f t="shared" si="14"/>
        <v>2.5316455696202532E-3</v>
      </c>
    </row>
    <row r="154" spans="2:7" x14ac:dyDescent="0.3">
      <c r="B154">
        <v>1.21</v>
      </c>
      <c r="C154">
        <v>0.84</v>
      </c>
      <c r="D154">
        <f t="shared" si="15"/>
        <v>28.474576271186439</v>
      </c>
      <c r="E154">
        <f t="shared" si="16"/>
        <v>394</v>
      </c>
      <c r="F154">
        <f t="shared" si="13"/>
        <v>3.349011628491585</v>
      </c>
      <c r="G154">
        <f t="shared" si="14"/>
        <v>2.5380710659898475E-3</v>
      </c>
    </row>
    <row r="155" spans="2:7" x14ac:dyDescent="0.3">
      <c r="B155">
        <v>1.2</v>
      </c>
      <c r="C155">
        <v>0.86399999999999999</v>
      </c>
      <c r="D155">
        <f t="shared" si="15"/>
        <v>29.288135593220339</v>
      </c>
      <c r="E155">
        <f t="shared" si="16"/>
        <v>393</v>
      </c>
      <c r="F155">
        <f t="shared" si="13"/>
        <v>3.3771825054582814</v>
      </c>
      <c r="G155">
        <f t="shared" si="14"/>
        <v>2.5445292620865142E-3</v>
      </c>
    </row>
    <row r="156" spans="2:7" x14ac:dyDescent="0.3">
      <c r="B156">
        <v>1.19</v>
      </c>
      <c r="C156">
        <v>0.89</v>
      </c>
      <c r="D156">
        <f t="shared" si="15"/>
        <v>30.16949152542373</v>
      </c>
      <c r="E156">
        <f t="shared" si="16"/>
        <v>392</v>
      </c>
      <c r="F156">
        <f t="shared" si="13"/>
        <v>3.4068311993804112</v>
      </c>
      <c r="G156">
        <f t="shared" si="14"/>
        <v>2.5510204081632651E-3</v>
      </c>
    </row>
    <row r="157" spans="2:7" x14ac:dyDescent="0.3">
      <c r="B157">
        <v>1.18</v>
      </c>
      <c r="C157">
        <v>0.91400000000000003</v>
      </c>
      <c r="D157">
        <f t="shared" si="15"/>
        <v>30.98305084745763</v>
      </c>
      <c r="E157">
        <f t="shared" si="16"/>
        <v>391</v>
      </c>
      <c r="F157">
        <f t="shared" si="13"/>
        <v>3.4334403081083757</v>
      </c>
      <c r="G157">
        <f t="shared" si="14"/>
        <v>2.5575447570332483E-3</v>
      </c>
    </row>
    <row r="158" spans="2:7" x14ac:dyDescent="0.3">
      <c r="B158">
        <v>1.17</v>
      </c>
      <c r="C158">
        <v>0.95399999999999996</v>
      </c>
      <c r="D158">
        <f t="shared" si="15"/>
        <v>32.33898305084746</v>
      </c>
      <c r="E158">
        <f t="shared" si="16"/>
        <v>390</v>
      </c>
      <c r="F158">
        <f t="shared" si="13"/>
        <v>3.4762734081025126</v>
      </c>
      <c r="G158">
        <f t="shared" si="14"/>
        <v>2.5641025641025641E-3</v>
      </c>
    </row>
    <row r="159" spans="2:7" x14ac:dyDescent="0.3">
      <c r="B159">
        <v>1.1599999999999999</v>
      </c>
      <c r="C159">
        <v>0.98099999999999998</v>
      </c>
      <c r="D159">
        <f t="shared" si="15"/>
        <v>33.254237288135592</v>
      </c>
      <c r="E159">
        <f t="shared" si="16"/>
        <v>389</v>
      </c>
      <c r="F159">
        <f t="shared" si="13"/>
        <v>3.5041821962195887</v>
      </c>
      <c r="G159">
        <f t="shared" si="14"/>
        <v>2.5706940874035988E-3</v>
      </c>
    </row>
    <row r="160" spans="2:7" x14ac:dyDescent="0.3">
      <c r="B160">
        <v>1.1499999999999999</v>
      </c>
      <c r="C160">
        <v>1.01</v>
      </c>
      <c r="D160">
        <f t="shared" si="15"/>
        <v>34.237288135593225</v>
      </c>
      <c r="E160">
        <f t="shared" si="16"/>
        <v>388</v>
      </c>
      <c r="F160">
        <f t="shared" si="13"/>
        <v>3.5333153464895313</v>
      </c>
      <c r="G160">
        <f t="shared" si="14"/>
        <v>2.5773195876288659E-3</v>
      </c>
    </row>
    <row r="161" spans="2:7" x14ac:dyDescent="0.3">
      <c r="B161">
        <v>1.1399999999999999</v>
      </c>
      <c r="C161">
        <v>1.038</v>
      </c>
      <c r="D161">
        <f t="shared" si="15"/>
        <v>35.186440677966104</v>
      </c>
      <c r="E161">
        <f t="shared" si="16"/>
        <v>387</v>
      </c>
      <c r="F161">
        <f t="shared" si="13"/>
        <v>3.5606608003800599</v>
      </c>
      <c r="G161">
        <f t="shared" si="14"/>
        <v>2.5839793281653748E-3</v>
      </c>
    </row>
    <row r="162" spans="2:7" x14ac:dyDescent="0.3">
      <c r="B162">
        <v>1.1299999999999999</v>
      </c>
      <c r="C162">
        <v>1.0680000000000001</v>
      </c>
      <c r="D162">
        <f t="shared" si="15"/>
        <v>36.203389830508478</v>
      </c>
      <c r="E162">
        <f t="shared" si="16"/>
        <v>386</v>
      </c>
      <c r="F162">
        <f t="shared" si="13"/>
        <v>3.5891527561743661</v>
      </c>
      <c r="G162">
        <f t="shared" si="14"/>
        <v>2.5906735751295338E-3</v>
      </c>
    </row>
    <row r="163" spans="2:7" x14ac:dyDescent="0.3">
      <c r="B163">
        <v>1.1200000000000001</v>
      </c>
      <c r="C163">
        <v>1.103</v>
      </c>
      <c r="D163">
        <f t="shared" si="15"/>
        <v>37.389830508474574</v>
      </c>
      <c r="E163">
        <f t="shared" si="16"/>
        <v>385</v>
      </c>
      <c r="F163">
        <f t="shared" si="13"/>
        <v>3.6213987559077281</v>
      </c>
      <c r="G163">
        <f t="shared" si="14"/>
        <v>2.5974025974025974E-3</v>
      </c>
    </row>
    <row r="164" spans="2:7" x14ac:dyDescent="0.3">
      <c r="B164">
        <v>1.1100000000000001</v>
      </c>
      <c r="C164">
        <v>1.131</v>
      </c>
      <c r="D164">
        <f t="shared" si="15"/>
        <v>38.33898305084746</v>
      </c>
      <c r="E164">
        <f t="shared" si="16"/>
        <v>384</v>
      </c>
      <c r="F164">
        <f t="shared" si="13"/>
        <v>3.6464672127703466</v>
      </c>
      <c r="G164">
        <f t="shared" si="14"/>
        <v>2.6041666666666665E-3</v>
      </c>
    </row>
    <row r="165" spans="2:7" x14ac:dyDescent="0.3">
      <c r="B165">
        <v>1.1000000000000001</v>
      </c>
      <c r="C165">
        <v>1.163</v>
      </c>
      <c r="D165">
        <f t="shared" si="15"/>
        <v>39.423728813559322</v>
      </c>
      <c r="E165">
        <f t="shared" si="16"/>
        <v>383</v>
      </c>
      <c r="F165">
        <f t="shared" si="13"/>
        <v>3.6743678891728901</v>
      </c>
      <c r="G165">
        <f t="shared" si="14"/>
        <v>2.6109660574412533E-3</v>
      </c>
    </row>
    <row r="166" spans="2:7" x14ac:dyDescent="0.3">
      <c r="B166">
        <v>1.0900000000000001</v>
      </c>
      <c r="C166">
        <v>1.194</v>
      </c>
      <c r="D166">
        <f t="shared" si="15"/>
        <v>40.474576271186443</v>
      </c>
      <c r="E166">
        <f t="shared" si="16"/>
        <v>382</v>
      </c>
      <c r="F166">
        <f t="shared" si="13"/>
        <v>3.7006740306067734</v>
      </c>
      <c r="G166">
        <f t="shared" si="14"/>
        <v>2.617801047120419E-3</v>
      </c>
    </row>
    <row r="167" spans="2:7" x14ac:dyDescent="0.3">
      <c r="B167">
        <v>1.08</v>
      </c>
      <c r="C167">
        <v>1.2270000000000001</v>
      </c>
      <c r="D167">
        <f t="shared" si="15"/>
        <v>41.593220338983059</v>
      </c>
      <c r="E167">
        <f t="shared" si="16"/>
        <v>381</v>
      </c>
      <c r="F167">
        <f t="shared" si="13"/>
        <v>3.7279371813651374</v>
      </c>
      <c r="G167">
        <f t="shared" si="14"/>
        <v>2.6246719160104987E-3</v>
      </c>
    </row>
    <row r="168" spans="2:7" x14ac:dyDescent="0.3">
      <c r="B168">
        <v>1.07</v>
      </c>
      <c r="C168">
        <v>1.254</v>
      </c>
      <c r="D168">
        <f t="shared" si="15"/>
        <v>42.50847457627119</v>
      </c>
      <c r="E168">
        <f t="shared" si="16"/>
        <v>380</v>
      </c>
      <c r="F168">
        <f t="shared" si="13"/>
        <v>3.749703457847092</v>
      </c>
      <c r="G168">
        <f t="shared" si="14"/>
        <v>2.631578947368421E-3</v>
      </c>
    </row>
    <row r="169" spans="2:7" x14ac:dyDescent="0.3">
      <c r="B169">
        <v>1.06</v>
      </c>
      <c r="C169">
        <v>1.284</v>
      </c>
      <c r="D169">
        <f t="shared" si="15"/>
        <v>43.525423728813564</v>
      </c>
      <c r="E169">
        <f t="shared" si="16"/>
        <v>379</v>
      </c>
      <c r="F169">
        <f t="shared" si="13"/>
        <v>3.7733452209041323</v>
      </c>
      <c r="G169">
        <f t="shared" si="14"/>
        <v>2.6385224274406332E-3</v>
      </c>
    </row>
    <row r="170" spans="2:7" x14ac:dyDescent="0.3">
      <c r="B170">
        <v>1.05</v>
      </c>
      <c r="C170">
        <v>1.3109999999999999</v>
      </c>
      <c r="D170">
        <f t="shared" si="15"/>
        <v>44.440677966101696</v>
      </c>
      <c r="E170">
        <f t="shared" si="16"/>
        <v>378</v>
      </c>
      <c r="F170">
        <f t="shared" si="13"/>
        <v>3.7941552204179256</v>
      </c>
      <c r="G170">
        <f t="shared" si="14"/>
        <v>2.6455026455026454E-3</v>
      </c>
    </row>
    <row r="171" spans="2:7" x14ac:dyDescent="0.3">
      <c r="B171">
        <v>1.04</v>
      </c>
      <c r="C171">
        <v>1.34</v>
      </c>
      <c r="D171">
        <f t="shared" si="15"/>
        <v>45.423728813559329</v>
      </c>
      <c r="E171">
        <f t="shared" si="16"/>
        <v>377</v>
      </c>
      <c r="F171">
        <f t="shared" si="13"/>
        <v>3.8160346295991832</v>
      </c>
      <c r="G171">
        <f t="shared" si="14"/>
        <v>2.6525198938992041E-3</v>
      </c>
    </row>
    <row r="172" spans="2:7" x14ac:dyDescent="0.3">
      <c r="B172">
        <v>1.03</v>
      </c>
      <c r="C172">
        <v>1.3680000000000001</v>
      </c>
      <c r="D172">
        <f t="shared" si="15"/>
        <v>46.372881355932208</v>
      </c>
      <c r="E172">
        <f t="shared" si="16"/>
        <v>376</v>
      </c>
      <c r="F172">
        <f t="shared" si="13"/>
        <v>3.8367148348367217</v>
      </c>
      <c r="G172">
        <f t="shared" si="14"/>
        <v>2.6595744680851063E-3</v>
      </c>
    </row>
    <row r="173" spans="2:7" x14ac:dyDescent="0.3">
      <c r="B173">
        <v>1.01</v>
      </c>
      <c r="C173">
        <v>1.409</v>
      </c>
      <c r="D173">
        <f t="shared" si="15"/>
        <v>47.762711864406782</v>
      </c>
      <c r="E173">
        <f t="shared" si="16"/>
        <v>374</v>
      </c>
      <c r="F173">
        <f t="shared" si="13"/>
        <v>3.866245248552906</v>
      </c>
      <c r="G173">
        <f t="shared" si="14"/>
        <v>2.6737967914438501E-3</v>
      </c>
    </row>
    <row r="174" spans="2:7" x14ac:dyDescent="0.3">
      <c r="B174">
        <v>1</v>
      </c>
      <c r="C174">
        <v>1.4370000000000001</v>
      </c>
      <c r="D174">
        <f t="shared" si="15"/>
        <v>48.711864406779668</v>
      </c>
      <c r="E174">
        <f t="shared" si="16"/>
        <v>373</v>
      </c>
      <c r="F174">
        <f t="shared" si="13"/>
        <v>3.8859226227332511</v>
      </c>
      <c r="G174">
        <f t="shared" si="14"/>
        <v>2.6809651474530832E-3</v>
      </c>
    </row>
    <row r="175" spans="2:7" x14ac:dyDescent="0.3">
      <c r="B175">
        <v>0.99</v>
      </c>
      <c r="C175">
        <v>1.466</v>
      </c>
      <c r="D175">
        <f t="shared" si="15"/>
        <v>49.694915254237287</v>
      </c>
      <c r="E175">
        <f t="shared" si="16"/>
        <v>372</v>
      </c>
      <c r="F175">
        <f t="shared" si="13"/>
        <v>3.9059026191008228</v>
      </c>
      <c r="G175">
        <f t="shared" si="14"/>
        <v>2.6881720430107529E-3</v>
      </c>
    </row>
    <row r="176" spans="2:7" x14ac:dyDescent="0.3">
      <c r="B176">
        <v>0.98</v>
      </c>
      <c r="C176">
        <v>1.496</v>
      </c>
      <c r="D176">
        <f t="shared" si="15"/>
        <v>50.711864406779661</v>
      </c>
      <c r="E176">
        <f t="shared" si="16"/>
        <v>371</v>
      </c>
      <c r="F176">
        <f t="shared" si="13"/>
        <v>3.9261598951886483</v>
      </c>
      <c r="G176">
        <f t="shared" si="14"/>
        <v>2.6954177897574125E-3</v>
      </c>
    </row>
    <row r="177" spans="2:7" x14ac:dyDescent="0.3">
      <c r="B177">
        <v>0.97</v>
      </c>
      <c r="C177">
        <v>1.526</v>
      </c>
      <c r="D177">
        <f t="shared" si="15"/>
        <v>51.728813559322035</v>
      </c>
      <c r="E177">
        <f t="shared" si="16"/>
        <v>370</v>
      </c>
      <c r="F177">
        <f t="shared" si="13"/>
        <v>3.946014948498628</v>
      </c>
      <c r="G177">
        <f t="shared" si="14"/>
        <v>2.7027027027027029E-3</v>
      </c>
    </row>
    <row r="178" spans="2:7" x14ac:dyDescent="0.3">
      <c r="B178">
        <v>0.96</v>
      </c>
      <c r="C178">
        <v>1.556</v>
      </c>
      <c r="D178">
        <f t="shared" si="15"/>
        <v>52.745762711864408</v>
      </c>
      <c r="E178">
        <f t="shared" si="16"/>
        <v>369</v>
      </c>
      <c r="F178">
        <f t="shared" si="13"/>
        <v>3.9654834413925628</v>
      </c>
      <c r="G178">
        <f t="shared" si="14"/>
        <v>2.7100271002710027E-3</v>
      </c>
    </row>
    <row r="179" spans="2:7" x14ac:dyDescent="0.3">
      <c r="B179">
        <v>0.95</v>
      </c>
      <c r="C179">
        <v>1.5860000000000001</v>
      </c>
      <c r="D179">
        <f t="shared" si="15"/>
        <v>53.762711864406782</v>
      </c>
      <c r="E179">
        <f t="shared" si="16"/>
        <v>368</v>
      </c>
      <c r="F179">
        <f t="shared" si="13"/>
        <v>3.9845801388490192</v>
      </c>
      <c r="G179">
        <f t="shared" si="14"/>
        <v>2.717391304347826E-3</v>
      </c>
    </row>
    <row r="180" spans="2:7" x14ac:dyDescent="0.3">
      <c r="B180">
        <v>0.94</v>
      </c>
      <c r="C180">
        <v>1.6140000000000001</v>
      </c>
      <c r="D180">
        <f t="shared" si="15"/>
        <v>54.711864406779668</v>
      </c>
      <c r="E180">
        <f t="shared" si="16"/>
        <v>367</v>
      </c>
      <c r="F180">
        <f t="shared" si="13"/>
        <v>4.0020805854841202</v>
      </c>
      <c r="G180">
        <f t="shared" si="14"/>
        <v>2.7247956403269754E-3</v>
      </c>
    </row>
    <row r="181" spans="2:7" x14ac:dyDescent="0.3">
      <c r="B181">
        <v>0.93</v>
      </c>
      <c r="C181">
        <v>1.64</v>
      </c>
      <c r="D181">
        <f t="shared" si="15"/>
        <v>55.593220338983052</v>
      </c>
      <c r="E181">
        <f t="shared" si="16"/>
        <v>366</v>
      </c>
      <c r="F181">
        <f t="shared" si="13"/>
        <v>4.0180612574724703</v>
      </c>
      <c r="G181">
        <f t="shared" si="14"/>
        <v>2.7322404371584699E-3</v>
      </c>
    </row>
    <row r="182" spans="2:7" x14ac:dyDescent="0.3">
      <c r="B182">
        <v>0.92</v>
      </c>
      <c r="C182">
        <v>1.665</v>
      </c>
      <c r="D182">
        <f t="shared" si="15"/>
        <v>56.440677966101703</v>
      </c>
      <c r="E182">
        <f t="shared" si="16"/>
        <v>365</v>
      </c>
      <c r="F182">
        <f t="shared" si="13"/>
        <v>4.0331901390687701</v>
      </c>
      <c r="G182">
        <f t="shared" si="14"/>
        <v>2.7397260273972603E-3</v>
      </c>
    </row>
    <row r="183" spans="2:7" x14ac:dyDescent="0.3">
      <c r="B183">
        <v>0.91</v>
      </c>
      <c r="C183">
        <v>1.6910000000000001</v>
      </c>
      <c r="D183">
        <f t="shared" si="15"/>
        <v>57.322033898305087</v>
      </c>
      <c r="E183">
        <f t="shared" si="16"/>
        <v>364</v>
      </c>
      <c r="F183">
        <f t="shared" si="13"/>
        <v>4.0486850855528065</v>
      </c>
      <c r="G183">
        <f t="shared" si="14"/>
        <v>2.7472527472527475E-3</v>
      </c>
    </row>
    <row r="184" spans="2:7" x14ac:dyDescent="0.3">
      <c r="B184">
        <v>0.9</v>
      </c>
      <c r="C184">
        <v>1.716</v>
      </c>
      <c r="D184">
        <f t="shared" si="15"/>
        <v>58.16949152542373</v>
      </c>
      <c r="E184">
        <f t="shared" si="16"/>
        <v>363</v>
      </c>
      <c r="F184">
        <f t="shared" si="13"/>
        <v>4.0633610167021335</v>
      </c>
      <c r="G184">
        <f t="shared" si="14"/>
        <v>2.7548209366391185E-3</v>
      </c>
    </row>
    <row r="185" spans="2:7" x14ac:dyDescent="0.3">
      <c r="B185">
        <v>0.89</v>
      </c>
      <c r="C185">
        <v>1.74</v>
      </c>
      <c r="D185">
        <f t="shared" si="15"/>
        <v>58.983050847457633</v>
      </c>
      <c r="E185">
        <f t="shared" si="16"/>
        <v>362</v>
      </c>
      <c r="F185">
        <f t="shared" si="13"/>
        <v>4.0772501288628007</v>
      </c>
      <c r="G185">
        <f t="shared" si="14"/>
        <v>2.7624309392265192E-3</v>
      </c>
    </row>
    <row r="186" spans="2:7" x14ac:dyDescent="0.3">
      <c r="B186">
        <v>0.88</v>
      </c>
      <c r="C186">
        <v>1.766</v>
      </c>
      <c r="D186">
        <f t="shared" si="15"/>
        <v>59.864406779661017</v>
      </c>
      <c r="E186">
        <f t="shared" si="16"/>
        <v>361</v>
      </c>
      <c r="F186">
        <f t="shared" si="13"/>
        <v>4.0920821178181308</v>
      </c>
      <c r="G186">
        <f t="shared" si="14"/>
        <v>2.7700831024930748E-3</v>
      </c>
    </row>
    <row r="187" spans="2:7" x14ac:dyDescent="0.3">
      <c r="B187">
        <v>0.87</v>
      </c>
      <c r="C187">
        <v>1.79</v>
      </c>
      <c r="D187">
        <f t="shared" si="15"/>
        <v>60.677966101694921</v>
      </c>
      <c r="E187">
        <f t="shared" si="16"/>
        <v>360</v>
      </c>
      <c r="F187">
        <f t="shared" si="13"/>
        <v>4.1055806354890265</v>
      </c>
      <c r="G187">
        <f t="shared" si="14"/>
        <v>2.7777777777777779E-3</v>
      </c>
    </row>
    <row r="188" spans="2:7" x14ac:dyDescent="0.3">
      <c r="B188">
        <v>0.86</v>
      </c>
      <c r="C188">
        <v>1.8109999999999999</v>
      </c>
      <c r="D188">
        <f t="shared" si="15"/>
        <v>61.389830508474574</v>
      </c>
      <c r="E188">
        <f t="shared" si="16"/>
        <v>359</v>
      </c>
      <c r="F188">
        <f t="shared" si="13"/>
        <v>4.1172441945376388</v>
      </c>
      <c r="G188">
        <f t="shared" si="14"/>
        <v>2.7855153203342618E-3</v>
      </c>
    </row>
    <row r="189" spans="2:7" x14ac:dyDescent="0.3">
      <c r="B189">
        <v>0.85</v>
      </c>
      <c r="C189">
        <v>1.8420000000000001</v>
      </c>
      <c r="D189">
        <f t="shared" si="15"/>
        <v>62.440677966101703</v>
      </c>
      <c r="E189">
        <f t="shared" si="16"/>
        <v>358</v>
      </c>
      <c r="F189">
        <f t="shared" si="13"/>
        <v>4.1342169534694779</v>
      </c>
      <c r="G189">
        <f t="shared" si="14"/>
        <v>2.7932960893854749E-3</v>
      </c>
    </row>
    <row r="190" spans="2:7" x14ac:dyDescent="0.3">
      <c r="B190">
        <v>0.84</v>
      </c>
      <c r="C190">
        <v>1.863</v>
      </c>
      <c r="D190">
        <f t="shared" si="15"/>
        <v>63.152542372881356</v>
      </c>
      <c r="E190">
        <f t="shared" si="16"/>
        <v>357</v>
      </c>
      <c r="F190">
        <f t="shared" si="13"/>
        <v>4.1455531072558145</v>
      </c>
      <c r="G190">
        <f t="shared" si="14"/>
        <v>2.8011204481792717E-3</v>
      </c>
    </row>
    <row r="191" spans="2:7" x14ac:dyDescent="0.3">
      <c r="B191">
        <v>0.83</v>
      </c>
      <c r="C191">
        <v>1.881</v>
      </c>
      <c r="D191">
        <f t="shared" si="15"/>
        <v>63.762711864406782</v>
      </c>
      <c r="E191">
        <f t="shared" si="16"/>
        <v>356</v>
      </c>
      <c r="F191">
        <f t="shared" si="13"/>
        <v>4.1551685659552566</v>
      </c>
      <c r="G191">
        <f t="shared" si="14"/>
        <v>2.8089887640449437E-3</v>
      </c>
    </row>
    <row r="192" spans="2:7" x14ac:dyDescent="0.3">
      <c r="B192">
        <v>0.82</v>
      </c>
      <c r="C192">
        <v>1.899</v>
      </c>
      <c r="D192">
        <f t="shared" si="15"/>
        <v>64.372881355932208</v>
      </c>
      <c r="E192">
        <f t="shared" si="16"/>
        <v>355</v>
      </c>
      <c r="F192">
        <f t="shared" si="13"/>
        <v>4.1646924474665115</v>
      </c>
      <c r="G192">
        <f t="shared" si="14"/>
        <v>2.8169014084507044E-3</v>
      </c>
    </row>
    <row r="193" spans="2:7" x14ac:dyDescent="0.3">
      <c r="B193">
        <v>0.81</v>
      </c>
      <c r="C193">
        <v>1.917</v>
      </c>
      <c r="D193">
        <f t="shared" si="15"/>
        <v>64.983050847457633</v>
      </c>
      <c r="E193">
        <f t="shared" si="16"/>
        <v>354</v>
      </c>
      <c r="F193">
        <f t="shared" si="13"/>
        <v>4.1741264796998703</v>
      </c>
      <c r="G193">
        <f t="shared" si="14"/>
        <v>2.8248587570621469E-3</v>
      </c>
    </row>
    <row r="194" spans="2:7" x14ac:dyDescent="0.3">
      <c r="B194">
        <v>0.8</v>
      </c>
      <c r="C194">
        <v>1.9350000000000001</v>
      </c>
      <c r="D194">
        <f t="shared" si="15"/>
        <v>65.593220338983059</v>
      </c>
      <c r="E194">
        <f t="shared" si="16"/>
        <v>353</v>
      </c>
      <c r="F194">
        <f t="shared" si="13"/>
        <v>4.1834723421181081</v>
      </c>
      <c r="G194">
        <f t="shared" si="14"/>
        <v>2.8328611898016999E-3</v>
      </c>
    </row>
    <row r="195" spans="2:7" x14ac:dyDescent="0.3">
      <c r="B195">
        <v>0.79</v>
      </c>
      <c r="C195">
        <v>1.95</v>
      </c>
      <c r="D195">
        <f t="shared" si="15"/>
        <v>66.101694915254242</v>
      </c>
      <c r="E195">
        <f t="shared" si="16"/>
        <v>352</v>
      </c>
      <c r="F195">
        <f t="shared" si="13"/>
        <v>4.1911943882120184</v>
      </c>
      <c r="G195">
        <f t="shared" si="14"/>
        <v>2.840909090909091E-3</v>
      </c>
    </row>
    <row r="196" spans="2:7" x14ac:dyDescent="0.3">
      <c r="B196">
        <v>0.78</v>
      </c>
      <c r="C196">
        <v>1.964</v>
      </c>
      <c r="D196">
        <f t="shared" si="15"/>
        <v>66.576271186440678</v>
      </c>
      <c r="E196">
        <f t="shared" si="16"/>
        <v>351</v>
      </c>
      <c r="F196">
        <f t="shared" ref="F196:F230" si="17">LN(D196)</f>
        <v>4.1983482255686368</v>
      </c>
      <c r="G196">
        <f t="shared" ref="G196:G230" si="18">1/E196</f>
        <v>2.8490028490028491E-3</v>
      </c>
    </row>
    <row r="197" spans="2:7" x14ac:dyDescent="0.3">
      <c r="B197">
        <v>0.77</v>
      </c>
      <c r="C197">
        <v>1.976</v>
      </c>
      <c r="D197">
        <f t="shared" ref="D197:D230" si="19">C197/0.0295</f>
        <v>66.983050847457633</v>
      </c>
      <c r="E197">
        <f t="shared" ref="E197:E230" si="20">273+(B197*100)</f>
        <v>350</v>
      </c>
      <c r="F197">
        <f t="shared" si="17"/>
        <v>4.2044396149620393</v>
      </c>
      <c r="G197">
        <f t="shared" si="18"/>
        <v>2.8571428571428571E-3</v>
      </c>
    </row>
    <row r="198" spans="2:7" x14ac:dyDescent="0.3">
      <c r="B198">
        <v>0.76</v>
      </c>
      <c r="C198">
        <v>1.988</v>
      </c>
      <c r="D198">
        <f t="shared" si="19"/>
        <v>67.389830508474574</v>
      </c>
      <c r="E198">
        <f t="shared" si="20"/>
        <v>349</v>
      </c>
      <c r="F198">
        <f t="shared" si="17"/>
        <v>4.2104941238707454</v>
      </c>
      <c r="G198">
        <f t="shared" si="18"/>
        <v>2.8653295128939827E-3</v>
      </c>
    </row>
    <row r="199" spans="2:7" x14ac:dyDescent="0.3">
      <c r="B199">
        <v>0.75</v>
      </c>
      <c r="C199">
        <v>1.998</v>
      </c>
      <c r="D199">
        <f t="shared" si="19"/>
        <v>67.728813559322035</v>
      </c>
      <c r="E199">
        <f t="shared" si="20"/>
        <v>348</v>
      </c>
      <c r="F199">
        <f t="shared" si="17"/>
        <v>4.215511695862725</v>
      </c>
      <c r="G199">
        <f t="shared" si="18"/>
        <v>2.8735632183908046E-3</v>
      </c>
    </row>
    <row r="200" spans="2:7" x14ac:dyDescent="0.3">
      <c r="B200">
        <v>0.74</v>
      </c>
      <c r="C200">
        <v>2.0089999999999999</v>
      </c>
      <c r="D200">
        <f t="shared" si="19"/>
        <v>68.101694915254242</v>
      </c>
      <c r="E200">
        <f t="shared" si="20"/>
        <v>347</v>
      </c>
      <c r="F200">
        <f t="shared" si="17"/>
        <v>4.2210021014691606</v>
      </c>
      <c r="G200">
        <f t="shared" si="18"/>
        <v>2.881844380403458E-3</v>
      </c>
    </row>
    <row r="201" spans="2:7" x14ac:dyDescent="0.3">
      <c r="B201">
        <v>0.73</v>
      </c>
      <c r="C201">
        <v>2.0179999999999998</v>
      </c>
      <c r="D201">
        <f t="shared" si="19"/>
        <v>68.406779661016941</v>
      </c>
      <c r="E201">
        <f t="shared" si="20"/>
        <v>346</v>
      </c>
      <c r="F201">
        <f t="shared" si="17"/>
        <v>4.2254719375677796</v>
      </c>
      <c r="G201">
        <f t="shared" si="18"/>
        <v>2.8901734104046241E-3</v>
      </c>
    </row>
    <row r="202" spans="2:7" x14ac:dyDescent="0.3">
      <c r="B202">
        <v>0.72</v>
      </c>
      <c r="C202">
        <v>2.024</v>
      </c>
      <c r="D202">
        <f t="shared" si="19"/>
        <v>68.610169491525426</v>
      </c>
      <c r="E202">
        <f t="shared" si="20"/>
        <v>345</v>
      </c>
      <c r="F202">
        <f t="shared" si="17"/>
        <v>4.2284407670615822</v>
      </c>
      <c r="G202">
        <f t="shared" si="18"/>
        <v>2.8985507246376812E-3</v>
      </c>
    </row>
    <row r="203" spans="2:7" x14ac:dyDescent="0.3">
      <c r="B203">
        <v>0.71</v>
      </c>
      <c r="C203">
        <v>2.0299999999999998</v>
      </c>
      <c r="D203">
        <f t="shared" si="19"/>
        <v>68.813559322033896</v>
      </c>
      <c r="E203">
        <f t="shared" si="20"/>
        <v>344</v>
      </c>
      <c r="F203">
        <f t="shared" si="17"/>
        <v>4.2314008086900587</v>
      </c>
      <c r="G203">
        <f t="shared" si="18"/>
        <v>2.9069767441860465E-3</v>
      </c>
    </row>
    <row r="204" spans="2:7" x14ac:dyDescent="0.3">
      <c r="B204">
        <v>0.69</v>
      </c>
      <c r="C204">
        <v>2.0390000000000001</v>
      </c>
      <c r="D204">
        <f t="shared" si="19"/>
        <v>69.118644067796623</v>
      </c>
      <c r="E204">
        <f t="shared" si="20"/>
        <v>342</v>
      </c>
      <c r="F204">
        <f t="shared" si="17"/>
        <v>4.2358245072286813</v>
      </c>
      <c r="G204">
        <f t="shared" si="18"/>
        <v>2.9239766081871343E-3</v>
      </c>
    </row>
    <row r="205" spans="2:7" x14ac:dyDescent="0.3">
      <c r="B205">
        <v>0.68</v>
      </c>
      <c r="C205">
        <v>2.0419999999999998</v>
      </c>
      <c r="D205">
        <f t="shared" si="19"/>
        <v>69.220338983050851</v>
      </c>
      <c r="E205">
        <f t="shared" si="20"/>
        <v>341</v>
      </c>
      <c r="F205">
        <f t="shared" si="17"/>
        <v>4.2372947353788364</v>
      </c>
      <c r="G205">
        <f t="shared" si="18"/>
        <v>2.9325513196480938E-3</v>
      </c>
    </row>
    <row r="206" spans="2:7" x14ac:dyDescent="0.3">
      <c r="B206">
        <v>0.67</v>
      </c>
      <c r="C206">
        <v>2.0449999999999999</v>
      </c>
      <c r="D206">
        <f t="shared" si="19"/>
        <v>69.322033898305079</v>
      </c>
      <c r="E206">
        <f t="shared" si="20"/>
        <v>340</v>
      </c>
      <c r="F206">
        <f t="shared" si="17"/>
        <v>4.2387628051311275</v>
      </c>
      <c r="G206">
        <f t="shared" si="18"/>
        <v>2.9411764705882353E-3</v>
      </c>
    </row>
    <row r="207" spans="2:7" x14ac:dyDescent="0.3">
      <c r="B207">
        <v>0.66</v>
      </c>
      <c r="C207">
        <v>2.048</v>
      </c>
      <c r="D207">
        <f t="shared" si="19"/>
        <v>69.423728813559322</v>
      </c>
      <c r="E207">
        <f t="shared" si="20"/>
        <v>339</v>
      </c>
      <c r="F207">
        <f t="shared" si="17"/>
        <v>4.2402287228136242</v>
      </c>
      <c r="G207">
        <f t="shared" si="18"/>
        <v>2.9498525073746312E-3</v>
      </c>
    </row>
    <row r="208" spans="2:7" x14ac:dyDescent="0.3">
      <c r="B208">
        <v>0.65</v>
      </c>
      <c r="C208">
        <v>2.0489999999999999</v>
      </c>
      <c r="D208">
        <f t="shared" si="19"/>
        <v>69.457627118644069</v>
      </c>
      <c r="E208">
        <f t="shared" si="20"/>
        <v>338</v>
      </c>
      <c r="F208">
        <f t="shared" si="17"/>
        <v>4.2407168848931258</v>
      </c>
      <c r="G208">
        <f t="shared" si="18"/>
        <v>2.9585798816568047E-3</v>
      </c>
    </row>
    <row r="209" spans="2:7" x14ac:dyDescent="0.3">
      <c r="B209">
        <v>0.64</v>
      </c>
      <c r="C209">
        <v>2.0510000000000002</v>
      </c>
      <c r="D209">
        <f t="shared" si="19"/>
        <v>69.525423728813564</v>
      </c>
      <c r="E209">
        <f t="shared" si="20"/>
        <v>337</v>
      </c>
      <c r="F209">
        <f t="shared" si="17"/>
        <v>4.2416924947266068</v>
      </c>
      <c r="G209">
        <f t="shared" si="18"/>
        <v>2.967359050445104E-3</v>
      </c>
    </row>
    <row r="210" spans="2:7" x14ac:dyDescent="0.3">
      <c r="B210">
        <v>0.63</v>
      </c>
      <c r="C210">
        <v>2.0510000000000002</v>
      </c>
      <c r="D210">
        <f t="shared" si="19"/>
        <v>69.525423728813564</v>
      </c>
      <c r="E210">
        <f t="shared" si="20"/>
        <v>336</v>
      </c>
      <c r="F210">
        <f t="shared" si="17"/>
        <v>4.2416924947266068</v>
      </c>
      <c r="G210">
        <f t="shared" si="18"/>
        <v>2.976190476190476E-3</v>
      </c>
    </row>
    <row r="211" spans="2:7" x14ac:dyDescent="0.3">
      <c r="B211">
        <v>0.62</v>
      </c>
      <c r="C211">
        <v>2.0489999999999999</v>
      </c>
      <c r="D211">
        <f t="shared" si="19"/>
        <v>69.457627118644069</v>
      </c>
      <c r="E211">
        <f t="shared" si="20"/>
        <v>335</v>
      </c>
      <c r="F211">
        <f t="shared" si="17"/>
        <v>4.2407168848931258</v>
      </c>
      <c r="G211">
        <f t="shared" si="18"/>
        <v>2.9850746268656717E-3</v>
      </c>
    </row>
    <row r="212" spans="2:7" x14ac:dyDescent="0.3">
      <c r="B212">
        <v>0.61</v>
      </c>
      <c r="C212">
        <v>2.048</v>
      </c>
      <c r="D212">
        <f t="shared" si="19"/>
        <v>69.423728813559322</v>
      </c>
      <c r="E212">
        <f t="shared" si="20"/>
        <v>334</v>
      </c>
      <c r="F212">
        <f t="shared" si="17"/>
        <v>4.2402287228136242</v>
      </c>
      <c r="G212">
        <f t="shared" si="18"/>
        <v>2.9940119760479044E-3</v>
      </c>
    </row>
    <row r="213" spans="2:7" x14ac:dyDescent="0.3">
      <c r="B213">
        <v>0.6</v>
      </c>
      <c r="C213">
        <v>2.0459999999999998</v>
      </c>
      <c r="D213">
        <f t="shared" si="19"/>
        <v>69.355932203389827</v>
      </c>
      <c r="E213">
        <f t="shared" si="20"/>
        <v>333</v>
      </c>
      <c r="F213">
        <f t="shared" si="17"/>
        <v>4.239251683165798</v>
      </c>
      <c r="G213">
        <f t="shared" si="18"/>
        <v>3.003003003003003E-3</v>
      </c>
    </row>
    <row r="214" spans="2:7" x14ac:dyDescent="0.3">
      <c r="B214">
        <v>0.59</v>
      </c>
      <c r="C214">
        <v>2.0430000000000001</v>
      </c>
      <c r="D214">
        <f t="shared" si="19"/>
        <v>69.254237288135599</v>
      </c>
      <c r="E214">
        <f t="shared" si="20"/>
        <v>332</v>
      </c>
      <c r="F214">
        <f t="shared" si="17"/>
        <v>4.2377843314718477</v>
      </c>
      <c r="G214">
        <f t="shared" si="18"/>
        <v>3.0120481927710845E-3</v>
      </c>
    </row>
    <row r="215" spans="2:7" x14ac:dyDescent="0.3">
      <c r="B215">
        <v>0.57999999999999996</v>
      </c>
      <c r="C215">
        <v>2.0390000000000001</v>
      </c>
      <c r="D215">
        <f t="shared" si="19"/>
        <v>69.118644067796623</v>
      </c>
      <c r="E215">
        <f t="shared" si="20"/>
        <v>331</v>
      </c>
      <c r="F215">
        <f t="shared" si="17"/>
        <v>4.2358245072286813</v>
      </c>
      <c r="G215">
        <f t="shared" si="18"/>
        <v>3.0211480362537764E-3</v>
      </c>
    </row>
    <row r="216" spans="2:7" x14ac:dyDescent="0.3">
      <c r="B216">
        <v>0.56999999999999995</v>
      </c>
      <c r="C216">
        <v>2.036</v>
      </c>
      <c r="D216">
        <f t="shared" si="19"/>
        <v>69.016949152542381</v>
      </c>
      <c r="E216">
        <f t="shared" si="20"/>
        <v>330</v>
      </c>
      <c r="F216">
        <f t="shared" si="17"/>
        <v>4.234352114324639</v>
      </c>
      <c r="G216">
        <f t="shared" si="18"/>
        <v>3.0303030303030303E-3</v>
      </c>
    </row>
    <row r="217" spans="2:7" x14ac:dyDescent="0.3">
      <c r="B217">
        <v>0.56000000000000005</v>
      </c>
      <c r="C217">
        <v>2.0310000000000001</v>
      </c>
      <c r="D217">
        <f t="shared" si="19"/>
        <v>68.847457627118658</v>
      </c>
      <c r="E217">
        <f t="shared" si="20"/>
        <v>329</v>
      </c>
      <c r="F217">
        <f t="shared" si="17"/>
        <v>4.2318932982346107</v>
      </c>
      <c r="G217">
        <f t="shared" si="18"/>
        <v>3.0395136778115501E-3</v>
      </c>
    </row>
    <row r="218" spans="2:7" x14ac:dyDescent="0.3">
      <c r="B218">
        <v>0.55000000000000004</v>
      </c>
      <c r="C218">
        <v>2.0249999999999999</v>
      </c>
      <c r="D218">
        <f t="shared" si="19"/>
        <v>68.644067796610173</v>
      </c>
      <c r="E218">
        <f t="shared" si="20"/>
        <v>328</v>
      </c>
      <c r="F218">
        <f t="shared" si="17"/>
        <v>4.2289347161948658</v>
      </c>
      <c r="G218">
        <f t="shared" si="18"/>
        <v>3.0487804878048782E-3</v>
      </c>
    </row>
    <row r="219" spans="2:7" x14ac:dyDescent="0.3">
      <c r="B219">
        <v>0.54</v>
      </c>
      <c r="C219">
        <v>2.0209999999999999</v>
      </c>
      <c r="D219">
        <f t="shared" si="19"/>
        <v>68.508474576271183</v>
      </c>
      <c r="E219">
        <f t="shared" si="20"/>
        <v>327</v>
      </c>
      <c r="F219">
        <f t="shared" si="17"/>
        <v>4.226957454057847</v>
      </c>
      <c r="G219">
        <f t="shared" si="18"/>
        <v>3.0581039755351682E-3</v>
      </c>
    </row>
    <row r="220" spans="2:7" x14ac:dyDescent="0.3">
      <c r="B220">
        <v>0.53</v>
      </c>
      <c r="C220">
        <v>2.0150000000000001</v>
      </c>
      <c r="D220">
        <f t="shared" si="19"/>
        <v>68.305084745762713</v>
      </c>
      <c r="E220">
        <f t="shared" si="20"/>
        <v>326</v>
      </c>
      <c r="F220">
        <f t="shared" si="17"/>
        <v>4.2239842110350097</v>
      </c>
      <c r="G220">
        <f t="shared" si="18"/>
        <v>3.0674846625766872E-3</v>
      </c>
    </row>
    <row r="221" spans="2:7" x14ac:dyDescent="0.3">
      <c r="B221">
        <v>0.52</v>
      </c>
      <c r="C221">
        <v>2.0089999999999999</v>
      </c>
      <c r="D221">
        <f t="shared" si="19"/>
        <v>68.101694915254242</v>
      </c>
      <c r="E221">
        <f t="shared" si="20"/>
        <v>325</v>
      </c>
      <c r="F221">
        <f t="shared" si="17"/>
        <v>4.2210021014691606</v>
      </c>
      <c r="G221">
        <f t="shared" si="18"/>
        <v>3.0769230769230769E-3</v>
      </c>
    </row>
    <row r="222" spans="2:7" x14ac:dyDescent="0.3">
      <c r="B222">
        <v>0.51</v>
      </c>
      <c r="C222">
        <v>2.0030000000000001</v>
      </c>
      <c r="D222">
        <f t="shared" si="19"/>
        <v>67.898305084745772</v>
      </c>
      <c r="E222">
        <f t="shared" si="20"/>
        <v>324</v>
      </c>
      <c r="F222">
        <f t="shared" si="17"/>
        <v>4.2180110723200439</v>
      </c>
      <c r="G222">
        <f t="shared" si="18"/>
        <v>3.0864197530864196E-3</v>
      </c>
    </row>
    <row r="223" spans="2:7" x14ac:dyDescent="0.3">
      <c r="B223">
        <v>0.5</v>
      </c>
      <c r="C223">
        <v>1.9970000000000001</v>
      </c>
      <c r="D223">
        <f t="shared" si="19"/>
        <v>67.694915254237301</v>
      </c>
      <c r="E223">
        <f t="shared" si="20"/>
        <v>323</v>
      </c>
      <c r="F223">
        <f t="shared" si="17"/>
        <v>4.2150110700700409</v>
      </c>
      <c r="G223">
        <f t="shared" si="18"/>
        <v>3.0959752321981426E-3</v>
      </c>
    </row>
    <row r="224" spans="2:7" x14ac:dyDescent="0.3">
      <c r="B224">
        <v>0.49</v>
      </c>
      <c r="C224">
        <v>1.9890000000000001</v>
      </c>
      <c r="D224">
        <f t="shared" si="19"/>
        <v>67.423728813559336</v>
      </c>
      <c r="E224">
        <f t="shared" si="20"/>
        <v>322</v>
      </c>
      <c r="F224">
        <f t="shared" si="17"/>
        <v>4.2109970155081982</v>
      </c>
      <c r="G224">
        <f t="shared" si="18"/>
        <v>3.105590062111801E-3</v>
      </c>
    </row>
    <row r="225" spans="2:7" x14ac:dyDescent="0.3">
      <c r="B225">
        <v>0.48</v>
      </c>
      <c r="C225">
        <v>1.98</v>
      </c>
      <c r="D225">
        <f t="shared" si="19"/>
        <v>67.118644067796609</v>
      </c>
      <c r="E225">
        <f t="shared" si="20"/>
        <v>321</v>
      </c>
      <c r="F225">
        <f t="shared" si="17"/>
        <v>4.2064618603428068</v>
      </c>
      <c r="G225">
        <f t="shared" si="18"/>
        <v>3.1152647975077881E-3</v>
      </c>
    </row>
    <row r="226" spans="2:7" x14ac:dyDescent="0.3">
      <c r="B226">
        <v>0.47</v>
      </c>
      <c r="C226">
        <v>1.9730000000000001</v>
      </c>
      <c r="D226">
        <f t="shared" si="19"/>
        <v>66.881355932203391</v>
      </c>
      <c r="E226">
        <f t="shared" si="20"/>
        <v>320</v>
      </c>
      <c r="F226">
        <f t="shared" si="17"/>
        <v>4.2029202426768411</v>
      </c>
      <c r="G226">
        <f t="shared" si="18"/>
        <v>3.1250000000000002E-3</v>
      </c>
    </row>
    <row r="227" spans="2:7" x14ac:dyDescent="0.3">
      <c r="B227">
        <v>0.46</v>
      </c>
      <c r="C227">
        <v>1.9650000000000001</v>
      </c>
      <c r="D227">
        <f t="shared" si="19"/>
        <v>66.610169491525426</v>
      </c>
      <c r="E227">
        <f t="shared" si="20"/>
        <v>319</v>
      </c>
      <c r="F227">
        <f t="shared" si="17"/>
        <v>4.1988572609575874</v>
      </c>
      <c r="G227">
        <f t="shared" si="18"/>
        <v>3.134796238244514E-3</v>
      </c>
    </row>
    <row r="228" spans="2:7" x14ac:dyDescent="0.3">
      <c r="B228">
        <v>0.45</v>
      </c>
      <c r="C228">
        <v>1.958</v>
      </c>
      <c r="D228">
        <f t="shared" si="19"/>
        <v>66.372881355932208</v>
      </c>
      <c r="E228">
        <f t="shared" si="20"/>
        <v>318</v>
      </c>
      <c r="F228">
        <f t="shared" si="17"/>
        <v>4.1952885597446814</v>
      </c>
      <c r="G228">
        <f t="shared" si="18"/>
        <v>3.1446540880503146E-3</v>
      </c>
    </row>
    <row r="229" spans="2:7" x14ac:dyDescent="0.3">
      <c r="B229">
        <v>0.44</v>
      </c>
      <c r="C229">
        <v>1.95</v>
      </c>
      <c r="D229">
        <f t="shared" si="19"/>
        <v>66.101694915254242</v>
      </c>
      <c r="E229">
        <f t="shared" si="20"/>
        <v>317</v>
      </c>
      <c r="F229">
        <f t="shared" si="17"/>
        <v>4.1911943882120184</v>
      </c>
      <c r="G229">
        <f t="shared" si="18"/>
        <v>3.1545741324921135E-3</v>
      </c>
    </row>
    <row r="230" spans="2:7" x14ac:dyDescent="0.3">
      <c r="B230">
        <v>0.42</v>
      </c>
      <c r="C230">
        <v>1.9370000000000001</v>
      </c>
      <c r="D230">
        <f t="shared" si="19"/>
        <v>65.661016949152554</v>
      </c>
      <c r="E230">
        <f t="shared" si="20"/>
        <v>315</v>
      </c>
      <c r="F230">
        <f t="shared" si="17"/>
        <v>4.1845054000612221</v>
      </c>
      <c r="G230">
        <f t="shared" si="18"/>
        <v>3.1746031746031746E-3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__1.1</vt:lpstr>
      <vt:lpstr>1.1</vt:lpstr>
      <vt:lpstr>__1.2</vt:lpstr>
      <vt:lpstr>1.2</vt:lpstr>
      <vt:lpstr>__1.3</vt:lpstr>
      <vt:lpstr>1.3</vt:lpstr>
      <vt:lpstr>1.4</vt:lpstr>
      <vt:lpstr>1.5</vt:lpstr>
    </vt:vector>
  </TitlesOfParts>
  <Company>Queens University Belfast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Rogers</dc:creator>
  <cp:lastModifiedBy>BR</cp:lastModifiedBy>
  <dcterms:created xsi:type="dcterms:W3CDTF">2022-02-25T10:59:08Z</dcterms:created>
  <dcterms:modified xsi:type="dcterms:W3CDTF">2022-03-04T20:12:27Z</dcterms:modified>
</cp:coreProperties>
</file>