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BR\Desktop\physics_labs\level2_labs\stern_gerlach\"/>
    </mc:Choice>
  </mc:AlternateContent>
  <xr:revisionPtr revIDLastSave="0" documentId="13_ncr:1_{7D15D03F-FE7E-4301-B90B-FD940162A030}" xr6:coauthVersionLast="47" xr6:coauthVersionMax="47" xr10:uidLastSave="{00000000-0000-0000-0000-000000000000}"/>
  <bookViews>
    <workbookView xWindow="768" yWindow="768" windowWidth="12036" windowHeight="12012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AO3" i="1"/>
  <c r="AM3" i="1"/>
  <c r="AC3" i="1"/>
  <c r="AA3" i="1"/>
  <c r="X3" i="1"/>
  <c r="O3" i="1"/>
  <c r="M3" i="1"/>
  <c r="AI3" i="1"/>
  <c r="I4" i="1"/>
  <c r="I6" i="1"/>
  <c r="I7" i="1"/>
  <c r="I8" i="1"/>
  <c r="I9" i="1"/>
  <c r="I10" i="1"/>
  <c r="I40" i="1"/>
  <c r="I3" i="1"/>
  <c r="X47" i="1"/>
  <c r="AS3" i="1"/>
  <c r="AP5" i="1" l="1"/>
  <c r="Q3" i="1"/>
  <c r="AE3" i="1"/>
  <c r="AU4" i="1"/>
  <c r="AU5" i="1" s="1"/>
  <c r="AU6" i="1" s="1"/>
  <c r="AU7" i="1" s="1"/>
  <c r="AU8" i="1" s="1"/>
  <c r="AU9" i="1" s="1"/>
  <c r="AU10" i="1" s="1"/>
  <c r="AU11" i="1" s="1"/>
  <c r="AU12" i="1" s="1"/>
  <c r="AU13" i="1" s="1"/>
  <c r="AU14" i="1" s="1"/>
  <c r="AU15" i="1" s="1"/>
  <c r="AU16" i="1" s="1"/>
  <c r="AU17" i="1" s="1"/>
  <c r="AU18" i="1" s="1"/>
  <c r="AU19" i="1" s="1"/>
  <c r="AU20" i="1" s="1"/>
  <c r="AU21" i="1" s="1"/>
  <c r="AU22" i="1" s="1"/>
  <c r="AU23" i="1" s="1"/>
  <c r="AU24" i="1" s="1"/>
  <c r="AU25" i="1" s="1"/>
  <c r="AU26" i="1" s="1"/>
  <c r="AU27" i="1" s="1"/>
  <c r="AU28" i="1" s="1"/>
  <c r="AU29" i="1" s="1"/>
  <c r="AU30" i="1" s="1"/>
  <c r="AU31" i="1" s="1"/>
  <c r="AU32" i="1" s="1"/>
  <c r="AU33" i="1" s="1"/>
  <c r="AU34" i="1" s="1"/>
  <c r="AU35" i="1" s="1"/>
  <c r="AU36" i="1" s="1"/>
  <c r="AU37" i="1" s="1"/>
  <c r="AU38" i="1" s="1"/>
  <c r="AU39" i="1" s="1"/>
  <c r="AU40" i="1" s="1"/>
  <c r="AU41" i="1" s="1"/>
  <c r="AU42" i="1" s="1"/>
  <c r="AU43" i="1" s="1"/>
  <c r="AU44" i="1" s="1"/>
  <c r="AU45" i="1" s="1"/>
  <c r="AU46" i="1" s="1"/>
  <c r="AU47" i="1" s="1"/>
  <c r="AU48" i="1" s="1"/>
  <c r="AU49" i="1" s="1"/>
  <c r="AU50" i="1" s="1"/>
  <c r="AU51" i="1" s="1"/>
  <c r="AU52" i="1" s="1"/>
  <c r="AU53" i="1" s="1"/>
  <c r="AU54" i="1" s="1"/>
  <c r="AU55" i="1" s="1"/>
  <c r="AU56" i="1" s="1"/>
  <c r="AU57" i="1" s="1"/>
  <c r="AU58" i="1" s="1"/>
  <c r="AR4" i="1"/>
  <c r="AH4" i="1"/>
  <c r="W4" i="1"/>
  <c r="U4" i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H11" i="1"/>
  <c r="H12" i="1" l="1"/>
  <c r="I11" i="1"/>
  <c r="X4" i="1"/>
  <c r="W5" i="1"/>
  <c r="AI4" i="1"/>
  <c r="AH5" i="1"/>
  <c r="AS4" i="1"/>
  <c r="AR5" i="1"/>
  <c r="AS5" i="1" l="1"/>
  <c r="AR6" i="1"/>
  <c r="AI5" i="1"/>
  <c r="AH6" i="1"/>
  <c r="X5" i="1"/>
  <c r="W6" i="1"/>
  <c r="H13" i="1"/>
  <c r="I12" i="1"/>
  <c r="H14" i="1" l="1"/>
  <c r="I13" i="1"/>
  <c r="W7" i="1"/>
  <c r="X6" i="1"/>
  <c r="AH7" i="1"/>
  <c r="AI6" i="1"/>
  <c r="AR7" i="1"/>
  <c r="AS6" i="1"/>
  <c r="AR8" i="1" l="1"/>
  <c r="AS7" i="1"/>
  <c r="AH8" i="1"/>
  <c r="AI7" i="1"/>
  <c r="W8" i="1"/>
  <c r="X7" i="1"/>
  <c r="H15" i="1"/>
  <c r="I14" i="1"/>
  <c r="H16" i="1" l="1"/>
  <c r="I15" i="1"/>
  <c r="W9" i="1"/>
  <c r="X8" i="1"/>
  <c r="AH9" i="1"/>
  <c r="AI8" i="1"/>
  <c r="AR9" i="1"/>
  <c r="AS8" i="1"/>
  <c r="AS9" i="1" l="1"/>
  <c r="AR10" i="1"/>
  <c r="AH10" i="1"/>
  <c r="AI9" i="1"/>
  <c r="W10" i="1"/>
  <c r="X9" i="1"/>
  <c r="H17" i="1"/>
  <c r="I16" i="1"/>
  <c r="H18" i="1" l="1"/>
  <c r="I17" i="1"/>
  <c r="W11" i="1"/>
  <c r="X10" i="1"/>
  <c r="AH11" i="1"/>
  <c r="AI10" i="1"/>
  <c r="AS10" i="1"/>
  <c r="AR11" i="1"/>
  <c r="AR12" i="1" l="1"/>
  <c r="AS11" i="1"/>
  <c r="AH12" i="1"/>
  <c r="AI11" i="1"/>
  <c r="W12" i="1"/>
  <c r="X11" i="1"/>
  <c r="H19" i="1"/>
  <c r="I18" i="1"/>
  <c r="H20" i="1" l="1"/>
  <c r="I19" i="1"/>
  <c r="W13" i="1"/>
  <c r="X12" i="1"/>
  <c r="AH13" i="1"/>
  <c r="AI12" i="1"/>
  <c r="AR13" i="1"/>
  <c r="AS12" i="1"/>
  <c r="AR14" i="1" l="1"/>
  <c r="AS13" i="1"/>
  <c r="AI13" i="1"/>
  <c r="AH14" i="1"/>
  <c r="X13" i="1"/>
  <c r="W14" i="1"/>
  <c r="H21" i="1"/>
  <c r="I20" i="1"/>
  <c r="H22" i="1" l="1"/>
  <c r="I21" i="1"/>
  <c r="X14" i="1"/>
  <c r="W15" i="1"/>
  <c r="AI14" i="1"/>
  <c r="AH15" i="1"/>
  <c r="AR15" i="1"/>
  <c r="AS14" i="1"/>
  <c r="AR16" i="1" l="1"/>
  <c r="AS15" i="1"/>
  <c r="AH16" i="1"/>
  <c r="AI15" i="1"/>
  <c r="X15" i="1"/>
  <c r="W16" i="1"/>
  <c r="H23" i="1"/>
  <c r="I22" i="1"/>
  <c r="H24" i="1" l="1"/>
  <c r="I23" i="1"/>
  <c r="X16" i="1"/>
  <c r="W17" i="1"/>
  <c r="AH17" i="1"/>
  <c r="AI16" i="1"/>
  <c r="AR17" i="1"/>
  <c r="AS16" i="1"/>
  <c r="AR18" i="1" l="1"/>
  <c r="AS17" i="1"/>
  <c r="AH18" i="1"/>
  <c r="AI17" i="1"/>
  <c r="X17" i="1"/>
  <c r="W18" i="1"/>
  <c r="H25" i="1"/>
  <c r="I24" i="1"/>
  <c r="H26" i="1" l="1"/>
  <c r="I25" i="1"/>
  <c r="W19" i="1"/>
  <c r="X18" i="1"/>
  <c r="AH19" i="1"/>
  <c r="AI18" i="1"/>
  <c r="AR19" i="1"/>
  <c r="AS18" i="1"/>
  <c r="AR20" i="1" l="1"/>
  <c r="AS19" i="1"/>
  <c r="AH20" i="1"/>
  <c r="AI19" i="1"/>
  <c r="W20" i="1"/>
  <c r="X19" i="1"/>
  <c r="H27" i="1"/>
  <c r="I26" i="1"/>
  <c r="H28" i="1" l="1"/>
  <c r="I27" i="1"/>
  <c r="W21" i="1"/>
  <c r="X20" i="1"/>
  <c r="AH21" i="1"/>
  <c r="AI20" i="1"/>
  <c r="AR21" i="1"/>
  <c r="AS20" i="1"/>
  <c r="AR22" i="1" l="1"/>
  <c r="AS21" i="1"/>
  <c r="AH22" i="1"/>
  <c r="AI21" i="1"/>
  <c r="W22" i="1"/>
  <c r="X21" i="1"/>
  <c r="H29" i="1"/>
  <c r="I28" i="1"/>
  <c r="H30" i="1" l="1"/>
  <c r="I29" i="1"/>
  <c r="W23" i="1"/>
  <c r="X22" i="1"/>
  <c r="AH23" i="1"/>
  <c r="AI22" i="1"/>
  <c r="AR23" i="1"/>
  <c r="AS22" i="1"/>
  <c r="AR24" i="1" l="1"/>
  <c r="AS23" i="1"/>
  <c r="AH24" i="1"/>
  <c r="AI23" i="1"/>
  <c r="W24" i="1"/>
  <c r="X23" i="1"/>
  <c r="H31" i="1"/>
  <c r="I30" i="1"/>
  <c r="H32" i="1" l="1"/>
  <c r="I31" i="1"/>
  <c r="W25" i="1"/>
  <c r="X24" i="1"/>
  <c r="AH25" i="1"/>
  <c r="AI24" i="1"/>
  <c r="AR25" i="1"/>
  <c r="AS24" i="1"/>
  <c r="AR26" i="1" l="1"/>
  <c r="AS25" i="1"/>
  <c r="AH26" i="1"/>
  <c r="AI25" i="1"/>
  <c r="W26" i="1"/>
  <c r="X25" i="1"/>
  <c r="H33" i="1"/>
  <c r="I32" i="1"/>
  <c r="H34" i="1" l="1"/>
  <c r="I33" i="1"/>
  <c r="W27" i="1"/>
  <c r="X26" i="1"/>
  <c r="AH27" i="1"/>
  <c r="AI26" i="1"/>
  <c r="AR27" i="1"/>
  <c r="AS26" i="1"/>
  <c r="AR28" i="1" l="1"/>
  <c r="AS27" i="1"/>
  <c r="AH28" i="1"/>
  <c r="AI27" i="1"/>
  <c r="W28" i="1"/>
  <c r="X27" i="1"/>
  <c r="H35" i="1"/>
  <c r="I34" i="1"/>
  <c r="H36" i="1" l="1"/>
  <c r="I35" i="1"/>
  <c r="W29" i="1"/>
  <c r="X28" i="1"/>
  <c r="AH29" i="1"/>
  <c r="AI28" i="1"/>
  <c r="AS28" i="1"/>
  <c r="AR29" i="1"/>
  <c r="AR30" i="1" l="1"/>
  <c r="AS29" i="1"/>
  <c r="AH30" i="1"/>
  <c r="AI30" i="1" s="1"/>
  <c r="AI29" i="1"/>
  <c r="W30" i="1"/>
  <c r="X29" i="1"/>
  <c r="H37" i="1"/>
  <c r="I36" i="1"/>
  <c r="H38" i="1" l="1"/>
  <c r="I37" i="1"/>
  <c r="W31" i="1"/>
  <c r="X30" i="1"/>
  <c r="AR31" i="1"/>
  <c r="AS30" i="1"/>
  <c r="AR32" i="1" l="1"/>
  <c r="AS31" i="1"/>
  <c r="W32" i="1"/>
  <c r="X31" i="1"/>
  <c r="H39" i="1"/>
  <c r="I39" i="1" s="1"/>
  <c r="I38" i="1"/>
  <c r="W33" i="1" l="1"/>
  <c r="X32" i="1"/>
  <c r="AR33" i="1"/>
  <c r="AS32" i="1"/>
  <c r="AR34" i="1" l="1"/>
  <c r="AS33" i="1"/>
  <c r="W34" i="1"/>
  <c r="X33" i="1"/>
  <c r="X34" i="1" l="1"/>
  <c r="W35" i="1"/>
  <c r="AR35" i="1"/>
  <c r="AS34" i="1"/>
  <c r="AS35" i="1" l="1"/>
  <c r="AR36" i="1"/>
  <c r="X35" i="1"/>
  <c r="W36" i="1"/>
  <c r="X36" i="1" l="1"/>
  <c r="W37" i="1"/>
  <c r="AS36" i="1"/>
  <c r="AR37" i="1"/>
  <c r="AR38" i="1" l="1"/>
  <c r="AS37" i="1"/>
  <c r="W38" i="1"/>
  <c r="X37" i="1"/>
  <c r="W39" i="1" l="1"/>
  <c r="X38" i="1"/>
  <c r="AR39" i="1"/>
  <c r="AS38" i="1"/>
  <c r="AR40" i="1" l="1"/>
  <c r="AS39" i="1"/>
  <c r="W40" i="1"/>
  <c r="X39" i="1"/>
  <c r="W41" i="1" l="1"/>
  <c r="X40" i="1"/>
  <c r="AR41" i="1"/>
  <c r="AS40" i="1"/>
  <c r="AR42" i="1" l="1"/>
  <c r="AS41" i="1"/>
  <c r="W42" i="1"/>
  <c r="X41" i="1"/>
  <c r="W43" i="1" l="1"/>
  <c r="X42" i="1"/>
  <c r="AR43" i="1"/>
  <c r="AS42" i="1"/>
  <c r="AS43" i="1" l="1"/>
  <c r="AR44" i="1"/>
  <c r="W44" i="1"/>
  <c r="X43" i="1"/>
  <c r="X44" i="1" l="1"/>
  <c r="W45" i="1"/>
  <c r="AS44" i="1"/>
  <c r="AR45" i="1"/>
  <c r="AR46" i="1" l="1"/>
  <c r="AS45" i="1"/>
  <c r="X45" i="1"/>
  <c r="W46" i="1"/>
  <c r="X46" i="1" s="1"/>
  <c r="AR47" i="1" l="1"/>
  <c r="AS46" i="1"/>
  <c r="AS47" i="1" l="1"/>
  <c r="AR48" i="1"/>
  <c r="AS48" i="1" l="1"/>
  <c r="AR49" i="1"/>
  <c r="AR50" i="1" l="1"/>
  <c r="AS49" i="1"/>
  <c r="AR51" i="1" l="1"/>
  <c r="AS50" i="1"/>
  <c r="AR52" i="1" l="1"/>
  <c r="AS52" i="1" s="1"/>
  <c r="AS51" i="1"/>
</calcChain>
</file>

<file path=xl/sharedStrings.xml><?xml version="1.0" encoding="utf-8"?>
<sst xmlns="http://schemas.openxmlformats.org/spreadsheetml/2006/main" count="45" uniqueCount="27">
  <si>
    <t>Temp of K Furnace</t>
  </si>
  <si>
    <t>Furance Current</t>
  </si>
  <si>
    <t>Magnet Current</t>
  </si>
  <si>
    <t xml:space="preserve">Detector Voltage </t>
  </si>
  <si>
    <t>Displacement Turn/units</t>
  </si>
  <si>
    <t>Displacemnt/mm</t>
  </si>
  <si>
    <t>Detector Current/pA</t>
  </si>
  <si>
    <t xml:space="preserve">Peak 1 </t>
  </si>
  <si>
    <t>Peak1 Unc.</t>
  </si>
  <si>
    <t xml:space="preserve">Peak 2 </t>
  </si>
  <si>
    <t>Peak2 Unc.</t>
  </si>
  <si>
    <t>DeltaZ</t>
  </si>
  <si>
    <t>magnet</t>
  </si>
  <si>
    <t>Displacement/mm</t>
  </si>
  <si>
    <t>Peak1</t>
  </si>
  <si>
    <t>Peak2</t>
  </si>
  <si>
    <t>peak1</t>
  </si>
  <si>
    <t>Peak1Unc.</t>
  </si>
  <si>
    <t>Peak2Unc.</t>
  </si>
  <si>
    <t>Background Dectector Current=</t>
  </si>
  <si>
    <t>18pA</t>
  </si>
  <si>
    <t>0.5A</t>
  </si>
  <si>
    <t>0.7A</t>
  </si>
  <si>
    <t>0.9A</t>
  </si>
  <si>
    <t>unc I</t>
  </si>
  <si>
    <t>0.02pA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</si>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</sst>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0.5A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12844619255805E-2"/>
          <c:y val="2.3986237337888232E-2"/>
          <c:w val="0.95680222573207274"/>
          <c:h val="0.8842436326219479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Sheet1!$X$3:$X$47</c:f>
              <c:numCache>
                <c:formatCode>General</c:formatCode>
                <c:ptCount val="45"/>
                <c:pt idx="0">
                  <c:v>3.1111111111111107</c:v>
                </c:pt>
                <c:pt idx="1">
                  <c:v>3</c:v>
                </c:pt>
                <c:pt idx="2">
                  <c:v>2.8888888888888893</c:v>
                </c:pt>
                <c:pt idx="3">
                  <c:v>2.7777777777777786</c:v>
                </c:pt>
                <c:pt idx="4">
                  <c:v>2.6666666666666679</c:v>
                </c:pt>
                <c:pt idx="5">
                  <c:v>2.5555555555555571</c:v>
                </c:pt>
                <c:pt idx="6">
                  <c:v>2.4444444444444464</c:v>
                </c:pt>
                <c:pt idx="7">
                  <c:v>2.3333333333333357</c:v>
                </c:pt>
                <c:pt idx="8">
                  <c:v>2.222222222222225</c:v>
                </c:pt>
                <c:pt idx="9">
                  <c:v>2.1111111111111143</c:v>
                </c:pt>
                <c:pt idx="10">
                  <c:v>2.0000000000000036</c:v>
                </c:pt>
                <c:pt idx="11">
                  <c:v>1.8888888888888931</c:v>
                </c:pt>
                <c:pt idx="12">
                  <c:v>1.7777777777777823</c:v>
                </c:pt>
                <c:pt idx="13">
                  <c:v>1.722222222222227</c:v>
                </c:pt>
                <c:pt idx="14">
                  <c:v>1.6666666666666716</c:v>
                </c:pt>
                <c:pt idx="15">
                  <c:v>1.6111111111111163</c:v>
                </c:pt>
                <c:pt idx="16">
                  <c:v>1.5555555555555609</c:v>
                </c:pt>
                <c:pt idx="17">
                  <c:v>1.5000000000000056</c:v>
                </c:pt>
                <c:pt idx="18">
                  <c:v>1.4444444444444502</c:v>
                </c:pt>
                <c:pt idx="19">
                  <c:v>1.3888888888888948</c:v>
                </c:pt>
                <c:pt idx="20">
                  <c:v>1.3333333333333395</c:v>
                </c:pt>
                <c:pt idx="21">
                  <c:v>1.2777777777777841</c:v>
                </c:pt>
                <c:pt idx="22">
                  <c:v>1.2222222222222288</c:v>
                </c:pt>
                <c:pt idx="23">
                  <c:v>1.1666666666666734</c:v>
                </c:pt>
                <c:pt idx="24">
                  <c:v>1.111111111111118</c:v>
                </c:pt>
                <c:pt idx="25">
                  <c:v>1.0555555555555627</c:v>
                </c:pt>
                <c:pt idx="26">
                  <c:v>1.0000000000000073</c:v>
                </c:pt>
                <c:pt idx="27">
                  <c:v>0.94444444444445197</c:v>
                </c:pt>
                <c:pt idx="28">
                  <c:v>0.88888888888889661</c:v>
                </c:pt>
                <c:pt idx="29">
                  <c:v>0.83333333333334125</c:v>
                </c:pt>
                <c:pt idx="30">
                  <c:v>0.77777777777778589</c:v>
                </c:pt>
                <c:pt idx="31">
                  <c:v>0.72222222222223054</c:v>
                </c:pt>
                <c:pt idx="32">
                  <c:v>0.66666666666667518</c:v>
                </c:pt>
                <c:pt idx="33">
                  <c:v>0.61111111111111982</c:v>
                </c:pt>
                <c:pt idx="34">
                  <c:v>0.55555555555556446</c:v>
                </c:pt>
                <c:pt idx="35">
                  <c:v>0.5000000000000091</c:v>
                </c:pt>
                <c:pt idx="36">
                  <c:v>0.44444444444445369</c:v>
                </c:pt>
                <c:pt idx="37">
                  <c:v>0.38888888888889833</c:v>
                </c:pt>
                <c:pt idx="38">
                  <c:v>0.33333333333334297</c:v>
                </c:pt>
                <c:pt idx="39">
                  <c:v>0.27777777777778762</c:v>
                </c:pt>
                <c:pt idx="40">
                  <c:v>0.22222222222223229</c:v>
                </c:pt>
                <c:pt idx="41">
                  <c:v>0.16666666666667693</c:v>
                </c:pt>
                <c:pt idx="42">
                  <c:v>0.11111111111112157</c:v>
                </c:pt>
                <c:pt idx="43">
                  <c:v>5.5555555555566211E-2</c:v>
                </c:pt>
                <c:pt idx="44">
                  <c:v>0</c:v>
                </c:pt>
              </c:numCache>
            </c:numRef>
          </c:xVal>
          <c:yVal>
            <c:numRef>
              <c:f>Sheet1!$Y$3:$Y$47</c:f>
              <c:numCache>
                <c:formatCode>General</c:formatCode>
                <c:ptCount val="45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20</c:v>
                </c:pt>
                <c:pt idx="11">
                  <c:v>21</c:v>
                </c:pt>
                <c:pt idx="12">
                  <c:v>25</c:v>
                </c:pt>
                <c:pt idx="13">
                  <c:v>29</c:v>
                </c:pt>
                <c:pt idx="14">
                  <c:v>29</c:v>
                </c:pt>
                <c:pt idx="15">
                  <c:v>30</c:v>
                </c:pt>
                <c:pt idx="16">
                  <c:v>32</c:v>
                </c:pt>
                <c:pt idx="17">
                  <c:v>35</c:v>
                </c:pt>
                <c:pt idx="18">
                  <c:v>39</c:v>
                </c:pt>
                <c:pt idx="19">
                  <c:v>41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42</c:v>
                </c:pt>
                <c:pt idx="24">
                  <c:v>41</c:v>
                </c:pt>
                <c:pt idx="25">
                  <c:v>41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29</c:v>
                </c:pt>
                <c:pt idx="30">
                  <c:v>31</c:v>
                </c:pt>
                <c:pt idx="31">
                  <c:v>31</c:v>
                </c:pt>
                <c:pt idx="32">
                  <c:v>43</c:v>
                </c:pt>
                <c:pt idx="33">
                  <c:v>43</c:v>
                </c:pt>
                <c:pt idx="34">
                  <c:v>45</c:v>
                </c:pt>
                <c:pt idx="35">
                  <c:v>50</c:v>
                </c:pt>
                <c:pt idx="36">
                  <c:v>50</c:v>
                </c:pt>
                <c:pt idx="37">
                  <c:v>51</c:v>
                </c:pt>
                <c:pt idx="38">
                  <c:v>52</c:v>
                </c:pt>
                <c:pt idx="39">
                  <c:v>50</c:v>
                </c:pt>
                <c:pt idx="40">
                  <c:v>50</c:v>
                </c:pt>
                <c:pt idx="41">
                  <c:v>45</c:v>
                </c:pt>
                <c:pt idx="42">
                  <c:v>42</c:v>
                </c:pt>
                <c:pt idx="43">
                  <c:v>39</c:v>
                </c:pt>
                <c:pt idx="44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9A-42B6-A80E-FF5C291725B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Sheet1!$M$3</c:f>
              <c:numCache>
                <c:formatCode>General</c:formatCode>
                <c:ptCount val="1"/>
                <c:pt idx="0">
                  <c:v>0.23599999999999999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3769-40DD-A3EA-41ACFBA1DF8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Sheet1!$O$3</c:f>
              <c:numCache>
                <c:formatCode>General</c:formatCode>
                <c:ptCount val="1"/>
                <c:pt idx="0">
                  <c:v>1.361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3769-40DD-A3EA-41ACFBA1D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591839"/>
        <c:axId val="1011597247"/>
      </c:scatterChart>
      <c:valAx>
        <c:axId val="1011591839"/>
        <c:scaling>
          <c:orientation val="minMax"/>
          <c:max val="3.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597247"/>
        <c:crosses val="autoZero"/>
        <c:crossBetween val="midCat"/>
      </c:valAx>
      <c:valAx>
        <c:axId val="1011597247"/>
        <c:scaling>
          <c:orientation val="minMax"/>
          <c:max val="55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591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magnet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2203404991172135E-2"/>
          <c:y val="6.734074230043334E-2"/>
          <c:w val="0.93810355115768773"/>
          <c:h val="0.8773086521596027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Sheet1!$I$3:$I$40</c:f>
              <c:numCache>
                <c:formatCode>General</c:formatCode>
                <c:ptCount val="38"/>
                <c:pt idx="0">
                  <c:v>3.1111111111111116</c:v>
                </c:pt>
                <c:pt idx="1">
                  <c:v>2.9999999999999991</c:v>
                </c:pt>
                <c:pt idx="2">
                  <c:v>2.8888888888888884</c:v>
                </c:pt>
                <c:pt idx="3">
                  <c:v>2.7777777777777777</c:v>
                </c:pt>
                <c:pt idx="4">
                  <c:v>2.666666666666667</c:v>
                </c:pt>
                <c:pt idx="5">
                  <c:v>2.5555555555555562</c:v>
                </c:pt>
                <c:pt idx="6">
                  <c:v>2.4444444444444438</c:v>
                </c:pt>
                <c:pt idx="7">
                  <c:v>2.333333333333333</c:v>
                </c:pt>
                <c:pt idx="8">
                  <c:v>2.2222222222222223</c:v>
                </c:pt>
                <c:pt idx="9">
                  <c:v>2.1111111111111116</c:v>
                </c:pt>
                <c:pt idx="10">
                  <c:v>2.0000000000000009</c:v>
                </c:pt>
                <c:pt idx="11">
                  <c:v>1.8888888888888899</c:v>
                </c:pt>
                <c:pt idx="12">
                  <c:v>1.7777777777777792</c:v>
                </c:pt>
                <c:pt idx="13">
                  <c:v>1.6666666666666685</c:v>
                </c:pt>
                <c:pt idx="14">
                  <c:v>1.5555555555555578</c:v>
                </c:pt>
                <c:pt idx="15">
                  <c:v>1.4444444444444471</c:v>
                </c:pt>
                <c:pt idx="16">
                  <c:v>1.3333333333333364</c:v>
                </c:pt>
                <c:pt idx="17">
                  <c:v>1.2222222222222257</c:v>
                </c:pt>
                <c:pt idx="18">
                  <c:v>1.1111111111111149</c:v>
                </c:pt>
                <c:pt idx="19">
                  <c:v>1.0000000000000042</c:v>
                </c:pt>
                <c:pt idx="20">
                  <c:v>0.94444444444444897</c:v>
                </c:pt>
                <c:pt idx="21">
                  <c:v>0.88888888888889361</c:v>
                </c:pt>
                <c:pt idx="22">
                  <c:v>0.83333333333333826</c:v>
                </c:pt>
                <c:pt idx="23">
                  <c:v>0.7777777777777829</c:v>
                </c:pt>
                <c:pt idx="24">
                  <c:v>0.72222222222222754</c:v>
                </c:pt>
                <c:pt idx="25">
                  <c:v>0.66666666666667218</c:v>
                </c:pt>
                <c:pt idx="26">
                  <c:v>0.61111111111111682</c:v>
                </c:pt>
                <c:pt idx="27">
                  <c:v>0.55555555555556146</c:v>
                </c:pt>
                <c:pt idx="28">
                  <c:v>0.50000000000000611</c:v>
                </c:pt>
                <c:pt idx="29">
                  <c:v>0.44444444444445075</c:v>
                </c:pt>
                <c:pt idx="30">
                  <c:v>0.38888888888889539</c:v>
                </c:pt>
                <c:pt idx="31">
                  <c:v>0.33333333333334003</c:v>
                </c:pt>
                <c:pt idx="32">
                  <c:v>0.27777777777778467</c:v>
                </c:pt>
                <c:pt idx="33">
                  <c:v>0.22222222222222932</c:v>
                </c:pt>
                <c:pt idx="34">
                  <c:v>0.16666666666667396</c:v>
                </c:pt>
                <c:pt idx="35">
                  <c:v>0.11111111111111861</c:v>
                </c:pt>
                <c:pt idx="36">
                  <c:v>5.5555555555563255E-2</c:v>
                </c:pt>
                <c:pt idx="37">
                  <c:v>0</c:v>
                </c:pt>
              </c:numCache>
            </c:numRef>
          </c:xVal>
          <c:yVal>
            <c:numRef>
              <c:f>Sheet1!$J$3:$J$40</c:f>
              <c:numCache>
                <c:formatCode>General</c:formatCode>
                <c:ptCount val="38"/>
                <c:pt idx="0">
                  <c:v>18</c:v>
                </c:pt>
                <c:pt idx="1">
                  <c:v>20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21</c:v>
                </c:pt>
                <c:pt idx="15">
                  <c:v>21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70</c:v>
                </c:pt>
                <c:pt idx="20">
                  <c:v>90</c:v>
                </c:pt>
                <c:pt idx="21">
                  <c:v>95</c:v>
                </c:pt>
                <c:pt idx="22">
                  <c:v>95</c:v>
                </c:pt>
                <c:pt idx="23">
                  <c:v>100</c:v>
                </c:pt>
                <c:pt idx="24">
                  <c:v>116</c:v>
                </c:pt>
                <c:pt idx="25">
                  <c:v>110</c:v>
                </c:pt>
                <c:pt idx="26">
                  <c:v>80</c:v>
                </c:pt>
                <c:pt idx="27">
                  <c:v>50</c:v>
                </c:pt>
                <c:pt idx="28">
                  <c:v>35</c:v>
                </c:pt>
                <c:pt idx="29">
                  <c:v>28</c:v>
                </c:pt>
                <c:pt idx="30">
                  <c:v>25</c:v>
                </c:pt>
                <c:pt idx="31">
                  <c:v>21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62-4CC2-AD08-4490037C2DE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2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Sheet1!$O$3</c:f>
              <c:numCache>
                <c:formatCode>General</c:formatCode>
                <c:ptCount val="1"/>
                <c:pt idx="0">
                  <c:v>1.361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856E-4594-8EEA-A36ACFA58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913647"/>
        <c:axId val="1097906575"/>
      </c:scatterChart>
      <c:valAx>
        <c:axId val="109791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906575"/>
        <c:crosses val="autoZero"/>
        <c:crossBetween val="midCat"/>
      </c:valAx>
      <c:valAx>
        <c:axId val="1097906575"/>
        <c:scaling>
          <c:orientation val="minMax"/>
          <c:max val="1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913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0.7A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Sheet1!$AI$3:$AI$30</c:f>
              <c:numCache>
                <c:formatCode>General</c:formatCode>
                <c:ptCount val="28"/>
                <c:pt idx="0">
                  <c:v>0</c:v>
                </c:pt>
                <c:pt idx="1">
                  <c:v>0.11111111111111072</c:v>
                </c:pt>
                <c:pt idx="2">
                  <c:v>0.22222222222222143</c:v>
                </c:pt>
                <c:pt idx="3">
                  <c:v>0.33333333333333215</c:v>
                </c:pt>
                <c:pt idx="4">
                  <c:v>0.44444444444444287</c:v>
                </c:pt>
                <c:pt idx="5">
                  <c:v>0.55555555555555358</c:v>
                </c:pt>
                <c:pt idx="6">
                  <c:v>0.6666666666666643</c:v>
                </c:pt>
                <c:pt idx="7">
                  <c:v>0.77777777777777501</c:v>
                </c:pt>
                <c:pt idx="8">
                  <c:v>0.88888888888888573</c:v>
                </c:pt>
                <c:pt idx="9">
                  <c:v>0.99999999999999645</c:v>
                </c:pt>
                <c:pt idx="10">
                  <c:v>1.1111111111111072</c:v>
                </c:pt>
                <c:pt idx="11">
                  <c:v>1.1666666666666625</c:v>
                </c:pt>
                <c:pt idx="12">
                  <c:v>1.2222222222222179</c:v>
                </c:pt>
                <c:pt idx="13">
                  <c:v>1.2777777777777732</c:v>
                </c:pt>
                <c:pt idx="14">
                  <c:v>1.3333333333333286</c:v>
                </c:pt>
                <c:pt idx="15">
                  <c:v>1.388888888888884</c:v>
                </c:pt>
                <c:pt idx="16">
                  <c:v>1.4444444444444393</c:v>
                </c:pt>
                <c:pt idx="17">
                  <c:v>1.4999999999999947</c:v>
                </c:pt>
                <c:pt idx="18">
                  <c:v>1.55555555555555</c:v>
                </c:pt>
                <c:pt idx="19">
                  <c:v>1.6111111111111054</c:v>
                </c:pt>
                <c:pt idx="20">
                  <c:v>1.6666666666666607</c:v>
                </c:pt>
                <c:pt idx="21">
                  <c:v>1.7222222222222161</c:v>
                </c:pt>
                <c:pt idx="22">
                  <c:v>1.7777777777777715</c:v>
                </c:pt>
                <c:pt idx="23">
                  <c:v>1.8333333333333268</c:v>
                </c:pt>
                <c:pt idx="24">
                  <c:v>1.8888888888888822</c:v>
                </c:pt>
                <c:pt idx="25">
                  <c:v>1.9444444444444375</c:v>
                </c:pt>
                <c:pt idx="26">
                  <c:v>1.9999999999999929</c:v>
                </c:pt>
                <c:pt idx="27">
                  <c:v>2.0555555555555483</c:v>
                </c:pt>
              </c:numCache>
            </c:numRef>
          </c:xVal>
          <c:yVal>
            <c:numRef>
              <c:f>Sheet1!$AJ$3:$AJ$30</c:f>
              <c:numCache>
                <c:formatCode>General</c:formatCode>
                <c:ptCount val="28"/>
                <c:pt idx="0">
                  <c:v>40</c:v>
                </c:pt>
                <c:pt idx="1">
                  <c:v>40</c:v>
                </c:pt>
                <c:pt idx="2">
                  <c:v>42</c:v>
                </c:pt>
                <c:pt idx="3">
                  <c:v>45</c:v>
                </c:pt>
                <c:pt idx="4">
                  <c:v>42</c:v>
                </c:pt>
                <c:pt idx="5">
                  <c:v>30</c:v>
                </c:pt>
                <c:pt idx="6">
                  <c:v>25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30</c:v>
                </c:pt>
                <c:pt idx="11">
                  <c:v>39</c:v>
                </c:pt>
                <c:pt idx="12">
                  <c:v>43</c:v>
                </c:pt>
                <c:pt idx="13">
                  <c:v>55</c:v>
                </c:pt>
                <c:pt idx="14">
                  <c:v>55</c:v>
                </c:pt>
                <c:pt idx="15">
                  <c:v>52</c:v>
                </c:pt>
                <c:pt idx="16">
                  <c:v>45</c:v>
                </c:pt>
                <c:pt idx="17">
                  <c:v>42</c:v>
                </c:pt>
                <c:pt idx="18">
                  <c:v>36</c:v>
                </c:pt>
                <c:pt idx="19">
                  <c:v>31</c:v>
                </c:pt>
                <c:pt idx="20">
                  <c:v>30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26</c:v>
                </c:pt>
                <c:pt idx="25">
                  <c:v>25</c:v>
                </c:pt>
                <c:pt idx="26">
                  <c:v>23</c:v>
                </c:pt>
                <c:pt idx="27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F3-455C-8065-2DDEE6A59C0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Sheet1!$AA$3</c:f>
              <c:numCache>
                <c:formatCode>General</c:formatCode>
                <c:ptCount val="1"/>
                <c:pt idx="0">
                  <c:v>0.44600000000000001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8E44-49EF-9FEB-EE1052EFC76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Sheet1!$AC$3</c:f>
              <c:numCache>
                <c:formatCode>General</c:formatCode>
                <c:ptCount val="1"/>
                <c:pt idx="0">
                  <c:v>1.2549999999999999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8E44-49EF-9FEB-EE1052EFC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901583"/>
        <c:axId val="1097912399"/>
      </c:scatterChart>
      <c:valAx>
        <c:axId val="1097901583"/>
        <c:scaling>
          <c:orientation val="minMax"/>
          <c:max val="2.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912399"/>
        <c:crosses val="autoZero"/>
        <c:crossBetween val="midCat"/>
      </c:valAx>
      <c:valAx>
        <c:axId val="1097912399"/>
        <c:scaling>
          <c:orientation val="minMax"/>
          <c:max val="6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901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0.9A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Sheet1!$AS$3:$AS$52</c:f>
              <c:numCache>
                <c:formatCode>General</c:formatCode>
                <c:ptCount val="50"/>
                <c:pt idx="0">
                  <c:v>0</c:v>
                </c:pt>
                <c:pt idx="1">
                  <c:v>0.11111111111111072</c:v>
                </c:pt>
                <c:pt idx="2">
                  <c:v>0.22222222222222143</c:v>
                </c:pt>
                <c:pt idx="3">
                  <c:v>0.33333333333333215</c:v>
                </c:pt>
                <c:pt idx="4">
                  <c:v>0.44444444444444287</c:v>
                </c:pt>
                <c:pt idx="5">
                  <c:v>0.55555555555555358</c:v>
                </c:pt>
                <c:pt idx="6">
                  <c:v>0.6666666666666643</c:v>
                </c:pt>
                <c:pt idx="7">
                  <c:v>0.72222222222221966</c:v>
                </c:pt>
                <c:pt idx="8">
                  <c:v>0.77777777777777501</c:v>
                </c:pt>
                <c:pt idx="9">
                  <c:v>0.83333333333333037</c:v>
                </c:pt>
                <c:pt idx="10">
                  <c:v>0.88888888888888573</c:v>
                </c:pt>
                <c:pt idx="11">
                  <c:v>0.94444444444444109</c:v>
                </c:pt>
                <c:pt idx="12">
                  <c:v>0.99999999999999645</c:v>
                </c:pt>
                <c:pt idx="13">
                  <c:v>1.0555555555555518</c:v>
                </c:pt>
                <c:pt idx="14">
                  <c:v>1.1111111111111072</c:v>
                </c:pt>
                <c:pt idx="15">
                  <c:v>1.1666666666666625</c:v>
                </c:pt>
                <c:pt idx="16">
                  <c:v>1.2222222222222179</c:v>
                </c:pt>
                <c:pt idx="17">
                  <c:v>1.2777777777777732</c:v>
                </c:pt>
                <c:pt idx="18">
                  <c:v>1.3333333333333286</c:v>
                </c:pt>
                <c:pt idx="19">
                  <c:v>1.388888888888884</c:v>
                </c:pt>
                <c:pt idx="20">
                  <c:v>1.4444444444444393</c:v>
                </c:pt>
                <c:pt idx="21">
                  <c:v>1.4999999999999947</c:v>
                </c:pt>
                <c:pt idx="22">
                  <c:v>1.55555555555555</c:v>
                </c:pt>
                <c:pt idx="23">
                  <c:v>1.6111111111111054</c:v>
                </c:pt>
                <c:pt idx="24">
                  <c:v>1.6666666666666607</c:v>
                </c:pt>
                <c:pt idx="25">
                  <c:v>1.7222222222222161</c:v>
                </c:pt>
                <c:pt idx="26">
                  <c:v>1.7777777777777715</c:v>
                </c:pt>
                <c:pt idx="27">
                  <c:v>1.8333333333333268</c:v>
                </c:pt>
                <c:pt idx="28">
                  <c:v>1.8888888888888822</c:v>
                </c:pt>
                <c:pt idx="29">
                  <c:v>1.9444444444444375</c:v>
                </c:pt>
                <c:pt idx="30">
                  <c:v>1.9999999999999929</c:v>
                </c:pt>
                <c:pt idx="31">
                  <c:v>2.0555555555555483</c:v>
                </c:pt>
                <c:pt idx="32">
                  <c:v>2.1111111111111036</c:v>
                </c:pt>
                <c:pt idx="33">
                  <c:v>2.166666666666659</c:v>
                </c:pt>
                <c:pt idx="34">
                  <c:v>2.2222222222222143</c:v>
                </c:pt>
                <c:pt idx="35">
                  <c:v>2.2777777777777706</c:v>
                </c:pt>
                <c:pt idx="36">
                  <c:v>2.3333333333333268</c:v>
                </c:pt>
                <c:pt idx="37">
                  <c:v>2.3888888888888835</c:v>
                </c:pt>
                <c:pt idx="38">
                  <c:v>2.4444444444444398</c:v>
                </c:pt>
                <c:pt idx="39">
                  <c:v>2.499999999999996</c:v>
                </c:pt>
                <c:pt idx="40">
                  <c:v>2.5555555555555522</c:v>
                </c:pt>
                <c:pt idx="41">
                  <c:v>2.6111111111111085</c:v>
                </c:pt>
                <c:pt idx="42">
                  <c:v>2.6666666666666652</c:v>
                </c:pt>
                <c:pt idx="43">
                  <c:v>2.7222222222222214</c:v>
                </c:pt>
                <c:pt idx="44">
                  <c:v>2.7777777777777777</c:v>
                </c:pt>
                <c:pt idx="45">
                  <c:v>2.8333333333333339</c:v>
                </c:pt>
                <c:pt idx="46">
                  <c:v>2.8888888888888906</c:v>
                </c:pt>
                <c:pt idx="47">
                  <c:v>2.9444444444444469</c:v>
                </c:pt>
                <c:pt idx="48">
                  <c:v>3.0000000000000031</c:v>
                </c:pt>
                <c:pt idx="49">
                  <c:v>3.0555555555555594</c:v>
                </c:pt>
              </c:numCache>
            </c:numRef>
          </c:xVal>
          <c:yVal>
            <c:numRef>
              <c:f>Sheet1!$AV$3:$AV$55</c:f>
              <c:numCache>
                <c:formatCode>General</c:formatCode>
                <c:ptCount val="53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23</c:v>
                </c:pt>
                <c:pt idx="6">
                  <c:v>25</c:v>
                </c:pt>
                <c:pt idx="7">
                  <c:v>29</c:v>
                </c:pt>
                <c:pt idx="8">
                  <c:v>31</c:v>
                </c:pt>
                <c:pt idx="9">
                  <c:v>31</c:v>
                </c:pt>
                <c:pt idx="10">
                  <c:v>33</c:v>
                </c:pt>
                <c:pt idx="11">
                  <c:v>36</c:v>
                </c:pt>
                <c:pt idx="12">
                  <c:v>40</c:v>
                </c:pt>
                <c:pt idx="13">
                  <c:v>40</c:v>
                </c:pt>
                <c:pt idx="14">
                  <c:v>41</c:v>
                </c:pt>
                <c:pt idx="15">
                  <c:v>40</c:v>
                </c:pt>
                <c:pt idx="16">
                  <c:v>38</c:v>
                </c:pt>
                <c:pt idx="17">
                  <c:v>35</c:v>
                </c:pt>
                <c:pt idx="18">
                  <c:v>35</c:v>
                </c:pt>
                <c:pt idx="19">
                  <c:v>32</c:v>
                </c:pt>
                <c:pt idx="20">
                  <c:v>30</c:v>
                </c:pt>
                <c:pt idx="21">
                  <c:v>29</c:v>
                </c:pt>
                <c:pt idx="22">
                  <c:v>30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28</c:v>
                </c:pt>
                <c:pt idx="27">
                  <c:v>28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30</c:v>
                </c:pt>
                <c:pt idx="32">
                  <c:v>29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35</c:v>
                </c:pt>
                <c:pt idx="41">
                  <c:v>35</c:v>
                </c:pt>
                <c:pt idx="42">
                  <c:v>36</c:v>
                </c:pt>
                <c:pt idx="43">
                  <c:v>35</c:v>
                </c:pt>
                <c:pt idx="44">
                  <c:v>35</c:v>
                </c:pt>
                <c:pt idx="45">
                  <c:v>30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24</c:v>
                </c:pt>
                <c:pt idx="50">
                  <c:v>22</c:v>
                </c:pt>
                <c:pt idx="51">
                  <c:v>20</c:v>
                </c:pt>
                <c:pt idx="52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F2-410C-A52B-BAF26B1BEA1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Sheet1!$AM$3</c:f>
              <c:numCache>
                <c:formatCode>General</c:formatCode>
                <c:ptCount val="1"/>
                <c:pt idx="0">
                  <c:v>1.2493000000000001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E3F2-410C-A52B-BAF26B1BEA1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Sheet1!$AO$3</c:f>
              <c:numCache>
                <c:formatCode>General</c:formatCode>
                <c:ptCount val="1"/>
                <c:pt idx="0">
                  <c:v>2.57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3F2-410C-A52B-BAF26B1BE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058784"/>
        <c:axId val="1853064192"/>
      </c:scatterChart>
      <c:valAx>
        <c:axId val="1853058784"/>
        <c:scaling>
          <c:orientation val="minMax"/>
          <c:max val="3.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064192"/>
        <c:crosses val="autoZero"/>
        <c:crossBetween val="midCat"/>
      </c:valAx>
      <c:valAx>
        <c:axId val="1853064192"/>
        <c:scaling>
          <c:orientation val="minMax"/>
          <c:max val="42.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05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0000809240601"/>
          <c:y val="3.7695084312112478E-2"/>
          <c:w val="0.74191997145432009"/>
          <c:h val="0.74733155125533079"/>
        </c:manualLayout>
      </c:layout>
      <c:scatterChart>
        <c:scatterStyle val="lineMarker"/>
        <c:varyColors val="0"/>
        <c:ser>
          <c:idx val="1"/>
          <c:order val="0"/>
          <c:tx>
            <c:v>0.7A</c:v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0">
                <a:solidFill>
                  <a:schemeClr val="tx1"/>
                </a:solidFill>
              </a:ln>
              <a:effectLst/>
            </c:spPr>
          </c:marker>
          <c:xVal>
            <c:numRef>
              <c:f>Sheet1!$AI$3:$AI$30</c:f>
              <c:numCache>
                <c:formatCode>General</c:formatCode>
                <c:ptCount val="28"/>
                <c:pt idx="0">
                  <c:v>0</c:v>
                </c:pt>
                <c:pt idx="1">
                  <c:v>0.11111111111111072</c:v>
                </c:pt>
                <c:pt idx="2">
                  <c:v>0.22222222222222143</c:v>
                </c:pt>
                <c:pt idx="3">
                  <c:v>0.33333333333333215</c:v>
                </c:pt>
                <c:pt idx="4">
                  <c:v>0.44444444444444287</c:v>
                </c:pt>
                <c:pt idx="5">
                  <c:v>0.55555555555555358</c:v>
                </c:pt>
                <c:pt idx="6">
                  <c:v>0.6666666666666643</c:v>
                </c:pt>
                <c:pt idx="7">
                  <c:v>0.77777777777777501</c:v>
                </c:pt>
                <c:pt idx="8">
                  <c:v>0.88888888888888573</c:v>
                </c:pt>
                <c:pt idx="9">
                  <c:v>0.99999999999999645</c:v>
                </c:pt>
                <c:pt idx="10">
                  <c:v>1.1111111111111072</c:v>
                </c:pt>
                <c:pt idx="11">
                  <c:v>1.1666666666666625</c:v>
                </c:pt>
                <c:pt idx="12">
                  <c:v>1.2222222222222179</c:v>
                </c:pt>
                <c:pt idx="13">
                  <c:v>1.2777777777777732</c:v>
                </c:pt>
                <c:pt idx="14">
                  <c:v>1.3333333333333286</c:v>
                </c:pt>
                <c:pt idx="15">
                  <c:v>1.388888888888884</c:v>
                </c:pt>
                <c:pt idx="16">
                  <c:v>1.4444444444444393</c:v>
                </c:pt>
                <c:pt idx="17">
                  <c:v>1.4999999999999947</c:v>
                </c:pt>
                <c:pt idx="18">
                  <c:v>1.55555555555555</c:v>
                </c:pt>
                <c:pt idx="19">
                  <c:v>1.6111111111111054</c:v>
                </c:pt>
                <c:pt idx="20">
                  <c:v>1.6666666666666607</c:v>
                </c:pt>
                <c:pt idx="21">
                  <c:v>1.7222222222222161</c:v>
                </c:pt>
                <c:pt idx="22">
                  <c:v>1.7777777777777715</c:v>
                </c:pt>
                <c:pt idx="23">
                  <c:v>1.8333333333333268</c:v>
                </c:pt>
                <c:pt idx="24">
                  <c:v>1.8888888888888822</c:v>
                </c:pt>
                <c:pt idx="25">
                  <c:v>1.9444444444444375</c:v>
                </c:pt>
                <c:pt idx="26">
                  <c:v>1.9999999999999929</c:v>
                </c:pt>
                <c:pt idx="27">
                  <c:v>2.0555555555555483</c:v>
                </c:pt>
              </c:numCache>
            </c:numRef>
          </c:xVal>
          <c:yVal>
            <c:numRef>
              <c:f>Sheet1!$AJ$3:$AJ$30</c:f>
              <c:numCache>
                <c:formatCode>General</c:formatCode>
                <c:ptCount val="28"/>
                <c:pt idx="0">
                  <c:v>40</c:v>
                </c:pt>
                <c:pt idx="1">
                  <c:v>40</c:v>
                </c:pt>
                <c:pt idx="2">
                  <c:v>42</c:v>
                </c:pt>
                <c:pt idx="3">
                  <c:v>45</c:v>
                </c:pt>
                <c:pt idx="4">
                  <c:v>42</c:v>
                </c:pt>
                <c:pt idx="5">
                  <c:v>30</c:v>
                </c:pt>
                <c:pt idx="6">
                  <c:v>25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30</c:v>
                </c:pt>
                <c:pt idx="11">
                  <c:v>39</c:v>
                </c:pt>
                <c:pt idx="12">
                  <c:v>43</c:v>
                </c:pt>
                <c:pt idx="13">
                  <c:v>55</c:v>
                </c:pt>
                <c:pt idx="14">
                  <c:v>55</c:v>
                </c:pt>
                <c:pt idx="15">
                  <c:v>52</c:v>
                </c:pt>
                <c:pt idx="16">
                  <c:v>45</c:v>
                </c:pt>
                <c:pt idx="17">
                  <c:v>42</c:v>
                </c:pt>
                <c:pt idx="18">
                  <c:v>36</c:v>
                </c:pt>
                <c:pt idx="19">
                  <c:v>31</c:v>
                </c:pt>
                <c:pt idx="20">
                  <c:v>30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26</c:v>
                </c:pt>
                <c:pt idx="25">
                  <c:v>25</c:v>
                </c:pt>
                <c:pt idx="26">
                  <c:v>23</c:v>
                </c:pt>
                <c:pt idx="27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FF-4DAF-9700-4EB7979CA64A}"/>
            </c:ext>
          </c:extLst>
        </c:ser>
        <c:ser>
          <c:idx val="0"/>
          <c:order val="1"/>
          <c:tx>
            <c:v>max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100"/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</c:errBars>
          <c:xVal>
            <c:numLit>
              <c:formatCode>General</c:formatCode>
              <c:ptCount val="1"/>
              <c:pt idx="0">
                <c:v>1.33</c:v>
              </c:pt>
            </c:numLit>
          </c:xVal>
          <c:yVal>
            <c:numLit>
              <c:formatCode>General</c:formatCode>
              <c:ptCount val="1"/>
              <c:pt idx="0">
                <c:v>20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0CFF-4DAF-9700-4EB7979CA64A}"/>
            </c:ext>
          </c:extLst>
        </c:ser>
        <c:ser>
          <c:idx val="2"/>
          <c:order val="2"/>
          <c:tx>
            <c:v>min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100"/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0.35</c:v>
              </c:pt>
            </c:numLit>
          </c:xVal>
          <c:yVal>
            <c:numLit>
              <c:formatCode>General</c:formatCode>
              <c:ptCount val="1"/>
              <c:pt idx="0">
                <c:v>20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A-0CFF-4DAF-9700-4EB7979CA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655216"/>
        <c:axId val="925676432"/>
      </c:scatterChart>
      <c:valAx>
        <c:axId val="925655216"/>
        <c:scaling>
          <c:orientation val="minMax"/>
          <c:max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/>
                  <a:t>Z</a:t>
                </a:r>
                <a:r>
                  <a:rPr lang="en-GB" sz="1600" b="1" baseline="0"/>
                  <a:t>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676432"/>
        <c:crosses val="autoZero"/>
        <c:crossBetween val="midCat"/>
      </c:valAx>
      <c:valAx>
        <c:axId val="925676432"/>
        <c:scaling>
          <c:orientation val="minMax"/>
          <c:max val="56"/>
          <c:min val="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I</a:t>
                </a:r>
                <a:r>
                  <a:rPr lang="en-GB" sz="2000" b="1" baseline="0"/>
                  <a:t> (pA)</a:t>
                </a:r>
              </a:p>
            </c:rich>
          </c:tx>
          <c:layout>
            <c:manualLayout>
              <c:xMode val="edge"/>
              <c:yMode val="edge"/>
              <c:x val="5.4590150908700751E-2"/>
              <c:y val="0.36077465213107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65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72286443683301838"/>
          <c:y val="6.8024897419523528E-2"/>
          <c:w val="5.9428220551730665E-2"/>
          <c:h val="5.51249285467479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I$46" horiz="1" max="1500" page="10" val="236"/>
</file>

<file path=xl/ctrlProps/ctrlProp2.xml><?xml version="1.0" encoding="utf-8"?>
<formControlPr xmlns="http://schemas.microsoft.com/office/spreadsheetml/2009/9/main" objectType="Scroll" dx="22" fmlaLink="$I$47" horiz="1" max="10000" page="10" val="1361"/>
</file>

<file path=xl/ctrlProps/ctrlProp3.xml><?xml version="1.0" encoding="utf-8"?>
<formControlPr xmlns="http://schemas.microsoft.com/office/spreadsheetml/2009/9/main" objectType="Scroll" dx="22" fmlaLink="$AD$43" horiz="1" max="10000" min="1" page="10" val="446"/>
</file>

<file path=xl/ctrlProps/ctrlProp4.xml><?xml version="1.0" encoding="utf-8"?>
<formControlPr xmlns="http://schemas.microsoft.com/office/spreadsheetml/2009/9/main" objectType="Scroll" dx="22" fmlaLink="$AD$44" horiz="1" max="10000" min="1" page="10" val="1255"/>
</file>

<file path=xl/ctrlProps/ctrlProp5.xml><?xml version="1.0" encoding="utf-8"?>
<formControlPr xmlns="http://schemas.microsoft.com/office/spreadsheetml/2009/9/main" objectType="Scroll" dx="22" fmlaLink="$AM$43" horiz="1" max="20000" min="1" page="10" val="12493"/>
</file>

<file path=xl/ctrlProps/ctrlProp6.xml><?xml version="1.0" encoding="utf-8"?>
<formControlPr xmlns="http://schemas.microsoft.com/office/spreadsheetml/2009/9/main" objectType="Scroll" dx="22" fmlaLink="$AM$44" horiz="1" max="10000" min="1" page="10" val="257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1343891</xdr:colOff>
      <xdr:row>7</xdr:row>
      <xdr:rowOff>177079</xdr:rowOff>
    </xdr:from>
    <xdr:to>
      <xdr:col>22</xdr:col>
      <xdr:colOff>1006681</xdr:colOff>
      <xdr:row>40</xdr:row>
      <xdr:rowOff>166254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13855</xdr:colOff>
      <xdr:row>10</xdr:row>
      <xdr:rowOff>62529</xdr:rowOff>
    </xdr:from>
    <xdr:to>
      <xdr:col>7</xdr:col>
      <xdr:colOff>1534453</xdr:colOff>
      <xdr:row>44</xdr:row>
      <xdr:rowOff>179366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983673</xdr:colOff>
      <xdr:row>47</xdr:row>
      <xdr:rowOff>167955</xdr:rowOff>
    </xdr:from>
    <xdr:to>
      <xdr:col>44</xdr:col>
      <xdr:colOff>665266</xdr:colOff>
      <xdr:row>79</xdr:row>
      <xdr:rowOff>13360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49</xdr:col>
      <xdr:colOff>23471</xdr:colOff>
      <xdr:row>1</xdr:row>
      <xdr:rowOff>177231</xdr:rowOff>
    </xdr:from>
    <xdr:to>
      <xdr:col>63</xdr:col>
      <xdr:colOff>394606</xdr:colOff>
      <xdr:row>32</xdr:row>
      <xdr:rowOff>176892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487680</xdr:colOff>
          <xdr:row>21</xdr:row>
          <xdr:rowOff>144780</xdr:rowOff>
        </xdr:from>
        <xdr:to>
          <xdr:col>21</xdr:col>
          <xdr:colOff>609600</xdr:colOff>
          <xdr:row>26</xdr:row>
          <xdr:rowOff>160020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464820</xdr:colOff>
          <xdr:row>27</xdr:row>
          <xdr:rowOff>167640</xdr:rowOff>
        </xdr:from>
        <xdr:to>
          <xdr:col>21</xdr:col>
          <xdr:colOff>525780</xdr:colOff>
          <xdr:row>32</xdr:row>
          <xdr:rowOff>167640</xdr:rowOff>
        </xdr:to>
        <xdr:sp macro="" textlink="">
          <xdr:nvSpPr>
            <xdr:cNvPr id="1026" name="Scroll Ba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30480</xdr:colOff>
          <xdr:row>41</xdr:row>
          <xdr:rowOff>0</xdr:rowOff>
        </xdr:from>
        <xdr:to>
          <xdr:col>34</xdr:col>
          <xdr:colOff>556260</xdr:colOff>
          <xdr:row>44</xdr:row>
          <xdr:rowOff>182880</xdr:rowOff>
        </xdr:to>
        <xdr:sp macro="" textlink="">
          <xdr:nvSpPr>
            <xdr:cNvPr id="1027" name="Scroll Ba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7620</xdr:colOff>
          <xdr:row>46</xdr:row>
          <xdr:rowOff>0</xdr:rowOff>
        </xdr:from>
        <xdr:to>
          <xdr:col>34</xdr:col>
          <xdr:colOff>563880</xdr:colOff>
          <xdr:row>50</xdr:row>
          <xdr:rowOff>0</xdr:rowOff>
        </xdr:to>
        <xdr:sp macro="" textlink="">
          <xdr:nvSpPr>
            <xdr:cNvPr id="1028" name="Scroll Bar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54</xdr:col>
          <xdr:colOff>419100</xdr:colOff>
          <xdr:row>33</xdr:row>
          <xdr:rowOff>160020</xdr:rowOff>
        </xdr:from>
        <xdr:to>
          <xdr:col>58</xdr:col>
          <xdr:colOff>114300</xdr:colOff>
          <xdr:row>37</xdr:row>
          <xdr:rowOff>99060</xdr:rowOff>
        </xdr:to>
        <xdr:sp macro="" textlink="">
          <xdr:nvSpPr>
            <xdr:cNvPr id="1029" name="Scroll Bar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54</xdr:col>
          <xdr:colOff>426720</xdr:colOff>
          <xdr:row>38</xdr:row>
          <xdr:rowOff>60960</xdr:rowOff>
        </xdr:from>
        <xdr:to>
          <xdr:col>58</xdr:col>
          <xdr:colOff>236220</xdr:colOff>
          <xdr:row>42</xdr:row>
          <xdr:rowOff>38100</xdr:rowOff>
        </xdr:to>
        <xdr:sp macro="" textlink="">
          <xdr:nvSpPr>
            <xdr:cNvPr id="1030" name="Scroll Bar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7</xdr:col>
      <xdr:colOff>1032735</xdr:colOff>
      <xdr:row>54</xdr:row>
      <xdr:rowOff>145512</xdr:rowOff>
    </xdr:from>
    <xdr:to>
      <xdr:col>21</xdr:col>
      <xdr:colOff>1154654</xdr:colOff>
      <xdr:row>90</xdr:row>
      <xdr:rowOff>112954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7B93458-5C34-4345-9DE5-DCAE8EABF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654423</xdr:colOff>
      <xdr:row>79</xdr:row>
      <xdr:rowOff>107577</xdr:rowOff>
    </xdr:from>
    <xdr:to>
      <xdr:col>16</xdr:col>
      <xdr:colOff>26894</xdr:colOff>
      <xdr:row>79</xdr:row>
      <xdr:rowOff>125506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4E3FE88C-0948-49CC-9E4F-E4DFB229D66B}"/>
            </a:ext>
          </a:extLst>
        </xdr:cNvPr>
        <xdr:cNvCxnSpPr/>
      </xdr:nvCxnSpPr>
      <xdr:spPr>
        <a:xfrm flipV="1">
          <a:off x="11851341" y="14271812"/>
          <a:ext cx="4661647" cy="17929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0.60141</cdr:x>
      <cdr:y>0.67112</cdr:y>
    </cdr:from>
    <cdr:to>
      <cdr:x>0.6741</cdr:x>
      <cdr:y>0.73812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AAD9B66-453F-4540-B140-F0DD5763CC00}"/>
            </a:ext>
          </a:extLst>
        </cdr:cNvPr>
        <cdr:cNvSpPr txBox="1"/>
      </cdr:nvSpPr>
      <cdr:spPr>
        <a:xfrm xmlns:a="http://schemas.openxmlformats.org/drawingml/2006/main">
          <a:off x="7788536" y="4309947"/>
          <a:ext cx="941295" cy="4303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 b="1"/>
            <a:t>Peak 2</a:t>
          </a:r>
        </a:p>
      </cdr:txBody>
    </cdr:sp>
  </cdr:relSizeAnchor>
  <cdr:relSizeAnchor xmlns:cdr="http://schemas.openxmlformats.org/drawingml/2006/chartDrawing">
    <cdr:from>
      <cdr:x>0.18607</cdr:x>
      <cdr:y>0.67531</cdr:y>
    </cdr:from>
    <cdr:to>
      <cdr:x>0.25253</cdr:x>
      <cdr:y>0.73952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C98037CE-DF05-4D44-841B-06F6D0530FAD}"/>
            </a:ext>
          </a:extLst>
        </cdr:cNvPr>
        <cdr:cNvSpPr txBox="1"/>
      </cdr:nvSpPr>
      <cdr:spPr>
        <a:xfrm xmlns:a="http://schemas.openxmlformats.org/drawingml/2006/main">
          <a:off x="2409712" y="4336842"/>
          <a:ext cx="860611" cy="4123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 b="1"/>
            <a:t>Peak</a:t>
          </a:r>
          <a:r>
            <a:rPr lang="en-GB" sz="1100" b="1" baseline="0"/>
            <a:t> 1</a:t>
          </a:r>
        </a:p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0.39859</cdr:x>
      <cdr:y>0.70323</cdr:y>
    </cdr:from>
    <cdr:to>
      <cdr:x>0.44704</cdr:x>
      <cdr:y>0.76604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33EBE9B6-00B3-440A-80D5-483A17AF8A20}"/>
            </a:ext>
          </a:extLst>
        </cdr:cNvPr>
        <cdr:cNvSpPr txBox="1"/>
      </cdr:nvSpPr>
      <cdr:spPr>
        <a:xfrm xmlns:a="http://schemas.openxmlformats.org/drawingml/2006/main">
          <a:off x="5161876" y="4516134"/>
          <a:ext cx="627530" cy="4034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400" b="1"/>
            <a:t>2∆Zp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N58"/>
  <sheetViews>
    <sheetView tabSelected="1" topLeftCell="G52" zoomScale="85" zoomScaleNormal="85" workbookViewId="0">
      <selection activeCell="G80" sqref="G80"/>
    </sheetView>
  </sheetViews>
  <sheetFormatPr defaultRowHeight="14.4" x14ac:dyDescent="0.3"/>
  <cols>
    <col min="1" max="1" width="29.6640625" customWidth="1"/>
    <col min="4" max="4" width="18.33203125" customWidth="1"/>
    <col min="5" max="5" width="16" customWidth="1"/>
    <col min="6" max="6" width="15" customWidth="1"/>
    <col min="7" max="7" width="16.44140625" customWidth="1"/>
    <col min="8" max="8" width="26" bestFit="1" customWidth="1"/>
    <col min="9" max="9" width="24.109375" customWidth="1"/>
    <col min="10" max="10" width="17.109375" customWidth="1"/>
    <col min="14" max="14" width="12" bestFit="1" customWidth="1"/>
    <col min="16" max="16" width="12.44140625" bestFit="1" customWidth="1"/>
    <col min="21" max="21" width="24.33203125" customWidth="1"/>
    <col min="22" max="22" width="20.33203125" customWidth="1"/>
    <col min="23" max="23" width="26" bestFit="1" customWidth="1"/>
    <col min="24" max="24" width="22.6640625" customWidth="1"/>
    <col min="25" max="26" width="19.6640625" customWidth="1"/>
    <col min="27" max="27" width="7.109375" bestFit="1" customWidth="1"/>
    <col min="28" max="28" width="12" bestFit="1" customWidth="1"/>
    <col min="29" max="29" width="7.44140625" bestFit="1" customWidth="1"/>
    <col min="30" max="30" width="12.44140625" bestFit="1" customWidth="1"/>
    <col min="31" max="32" width="12.44140625" customWidth="1"/>
    <col min="34" max="34" width="26" bestFit="1" customWidth="1"/>
    <col min="35" max="35" width="23.33203125" customWidth="1"/>
    <col min="36" max="36" width="18.6640625" customWidth="1"/>
    <col min="40" max="40" width="11.5546875" bestFit="1" customWidth="1"/>
    <col min="42" max="42" width="12" bestFit="1" customWidth="1"/>
    <col min="44" max="44" width="26" bestFit="1" customWidth="1"/>
    <col min="45" max="45" width="23.33203125" customWidth="1"/>
    <col min="46" max="46" width="19.44140625" bestFit="1" customWidth="1"/>
    <col min="47" max="47" width="23.33203125" bestFit="1" customWidth="1"/>
    <col min="48" max="48" width="19.44140625" bestFit="1" customWidth="1"/>
  </cols>
  <sheetData>
    <row r="2" spans="1:48" x14ac:dyDescent="0.3"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M2" t="s">
        <v>7</v>
      </c>
      <c r="N2" t="s">
        <v>8</v>
      </c>
      <c r="O2" t="s">
        <v>9</v>
      </c>
      <c r="P2" t="s">
        <v>10</v>
      </c>
      <c r="Q2" t="s">
        <v>11</v>
      </c>
      <c r="T2" t="s">
        <v>12</v>
      </c>
      <c r="U2" t="s">
        <v>4</v>
      </c>
      <c r="V2" t="s">
        <v>6</v>
      </c>
      <c r="W2" t="s">
        <v>4</v>
      </c>
      <c r="X2" t="s">
        <v>13</v>
      </c>
      <c r="Y2" t="s">
        <v>6</v>
      </c>
      <c r="AA2" t="s">
        <v>14</v>
      </c>
      <c r="AB2" t="s">
        <v>8</v>
      </c>
      <c r="AC2" t="s">
        <v>15</v>
      </c>
      <c r="AD2" t="s">
        <v>10</v>
      </c>
      <c r="AE2" t="s">
        <v>11</v>
      </c>
      <c r="AG2" t="s">
        <v>12</v>
      </c>
      <c r="AH2" t="s">
        <v>4</v>
      </c>
      <c r="AI2" t="s">
        <v>13</v>
      </c>
      <c r="AJ2" t="s">
        <v>6</v>
      </c>
      <c r="AM2" t="s">
        <v>16</v>
      </c>
      <c r="AN2" t="s">
        <v>17</v>
      </c>
      <c r="AO2" t="s">
        <v>15</v>
      </c>
      <c r="AP2" t="s">
        <v>18</v>
      </c>
      <c r="AQ2" t="s">
        <v>12</v>
      </c>
      <c r="AR2" t="s">
        <v>4</v>
      </c>
      <c r="AS2" t="s">
        <v>13</v>
      </c>
      <c r="AT2" t="s">
        <v>6</v>
      </c>
      <c r="AU2" t="s">
        <v>4</v>
      </c>
      <c r="AV2" t="s">
        <v>6</v>
      </c>
    </row>
    <row r="3" spans="1:48" x14ac:dyDescent="0.3">
      <c r="A3" t="s">
        <v>19</v>
      </c>
      <c r="B3" t="s">
        <v>20</v>
      </c>
      <c r="D3">
        <v>185</v>
      </c>
      <c r="H3">
        <v>17.600000000000001</v>
      </c>
      <c r="I3">
        <f>(H3-12)/1.8</f>
        <v>3.1111111111111116</v>
      </c>
      <c r="J3">
        <v>18</v>
      </c>
      <c r="M3">
        <f>I46/1000</f>
        <v>0.23599999999999999</v>
      </c>
      <c r="O3">
        <f>I47/1000</f>
        <v>1.361</v>
      </c>
      <c r="Q3">
        <f>O3-M3</f>
        <v>1.125</v>
      </c>
      <c r="T3" t="s">
        <v>21</v>
      </c>
      <c r="U3">
        <v>12</v>
      </c>
      <c r="V3">
        <v>30</v>
      </c>
      <c r="W3">
        <v>17</v>
      </c>
      <c r="X3">
        <f>(W3-11.4)/1.8</f>
        <v>3.1111111111111107</v>
      </c>
      <c r="Y3">
        <v>18</v>
      </c>
      <c r="AA3">
        <f>AD43/1000</f>
        <v>0.44600000000000001</v>
      </c>
      <c r="AC3">
        <f>AD44/1000</f>
        <v>1.2549999999999999</v>
      </c>
      <c r="AE3">
        <f>AC3-AA3</f>
        <v>0.80899999999999994</v>
      </c>
      <c r="AG3" t="s">
        <v>22</v>
      </c>
      <c r="AH3">
        <v>11.4</v>
      </c>
      <c r="AI3">
        <f>(AH3-11.4)/1.8</f>
        <v>0</v>
      </c>
      <c r="AJ3">
        <v>40</v>
      </c>
      <c r="AM3">
        <f>AM43/10000</f>
        <v>1.2493000000000001</v>
      </c>
      <c r="AO3">
        <f>AM44/1000</f>
        <v>2.57</v>
      </c>
      <c r="AQ3" t="s">
        <v>23</v>
      </c>
      <c r="AR3">
        <v>12</v>
      </c>
      <c r="AS3">
        <f>(AR3-12)/1.8</f>
        <v>0</v>
      </c>
      <c r="AT3">
        <v>21</v>
      </c>
      <c r="AU3">
        <v>18</v>
      </c>
      <c r="AV3">
        <v>21</v>
      </c>
    </row>
    <row r="4" spans="1:48" x14ac:dyDescent="0.3">
      <c r="H4">
        <v>17.399999999999999</v>
      </c>
      <c r="I4">
        <f t="shared" ref="I4:I40" si="0">(H4-12)/1.8</f>
        <v>2.9999999999999991</v>
      </c>
      <c r="J4">
        <v>20</v>
      </c>
      <c r="U4">
        <f>U3+0.2</f>
        <v>12.2</v>
      </c>
      <c r="V4">
        <v>30</v>
      </c>
      <c r="W4">
        <f>W3-0.2</f>
        <v>16.8</v>
      </c>
      <c r="X4">
        <f t="shared" ref="X4:X46" si="1">(W4-11.4)/1.8</f>
        <v>3</v>
      </c>
      <c r="Y4">
        <v>18</v>
      </c>
      <c r="AH4">
        <f>AH3+0.2</f>
        <v>11.6</v>
      </c>
      <c r="AI4">
        <f t="shared" ref="AI4:AI30" si="2">(AH4-11.4)/1.8</f>
        <v>0.11111111111111072</v>
      </c>
      <c r="AJ4">
        <v>40</v>
      </c>
      <c r="AR4">
        <f>AR3+0.2</f>
        <v>12.2</v>
      </c>
      <c r="AS4">
        <f t="shared" ref="AS4:AS52" si="3">(AR4-12)/1.8</f>
        <v>0.11111111111111072</v>
      </c>
      <c r="AT4">
        <v>22</v>
      </c>
      <c r="AU4">
        <f>AU3-0.2</f>
        <v>17.8</v>
      </c>
      <c r="AV4">
        <v>21</v>
      </c>
    </row>
    <row r="5" spans="1:48" x14ac:dyDescent="0.3">
      <c r="H5">
        <v>17.2</v>
      </c>
      <c r="I5">
        <f>(H5-12)/1.8</f>
        <v>2.8888888888888884</v>
      </c>
      <c r="J5">
        <v>19</v>
      </c>
      <c r="U5">
        <f t="shared" ref="U5:U7" si="4">U4+0.2</f>
        <v>12.399999999999999</v>
      </c>
      <c r="V5">
        <v>30</v>
      </c>
      <c r="W5">
        <f t="shared" ref="W5:W15" si="5">W4-0.2</f>
        <v>16.600000000000001</v>
      </c>
      <c r="X5">
        <f t="shared" si="1"/>
        <v>2.8888888888888893</v>
      </c>
      <c r="Y5">
        <v>18</v>
      </c>
      <c r="AH5">
        <f t="shared" ref="AH5:AH13" si="6">AH4+0.2</f>
        <v>11.799999999999999</v>
      </c>
      <c r="AI5">
        <f t="shared" si="2"/>
        <v>0.22222222222222143</v>
      </c>
      <c r="AJ5">
        <v>42</v>
      </c>
      <c r="AP5">
        <f>AO3-AM3</f>
        <v>1.3206999999999998</v>
      </c>
      <c r="AR5">
        <f t="shared" ref="AR5:AR9" si="7">AR4+0.2</f>
        <v>12.399999999999999</v>
      </c>
      <c r="AS5">
        <f t="shared" si="3"/>
        <v>0.22222222222222143</v>
      </c>
      <c r="AT5">
        <v>22</v>
      </c>
      <c r="AU5">
        <f t="shared" ref="AU5:AU9" si="8">AU4-0.2</f>
        <v>17.600000000000001</v>
      </c>
      <c r="AV5">
        <v>21</v>
      </c>
    </row>
    <row r="6" spans="1:48" x14ac:dyDescent="0.3">
      <c r="H6">
        <v>17</v>
      </c>
      <c r="I6">
        <f t="shared" si="0"/>
        <v>2.7777777777777777</v>
      </c>
      <c r="J6">
        <v>19</v>
      </c>
      <c r="U6">
        <f t="shared" si="4"/>
        <v>12.599999999999998</v>
      </c>
      <c r="V6">
        <v>31</v>
      </c>
      <c r="W6">
        <f t="shared" si="5"/>
        <v>16.400000000000002</v>
      </c>
      <c r="X6">
        <f t="shared" si="1"/>
        <v>2.7777777777777786</v>
      </c>
      <c r="Y6">
        <v>18</v>
      </c>
      <c r="AH6">
        <f t="shared" si="6"/>
        <v>11.999999999999998</v>
      </c>
      <c r="AI6">
        <f t="shared" si="2"/>
        <v>0.33333333333333215</v>
      </c>
      <c r="AJ6">
        <v>45</v>
      </c>
      <c r="AR6">
        <f t="shared" si="7"/>
        <v>12.599999999999998</v>
      </c>
      <c r="AS6">
        <f t="shared" si="3"/>
        <v>0.33333333333333215</v>
      </c>
      <c r="AT6">
        <v>22</v>
      </c>
      <c r="AU6">
        <f t="shared" si="8"/>
        <v>17.400000000000002</v>
      </c>
      <c r="AV6">
        <v>21</v>
      </c>
    </row>
    <row r="7" spans="1:48" x14ac:dyDescent="0.3">
      <c r="H7">
        <v>16.8</v>
      </c>
      <c r="I7">
        <f t="shared" si="0"/>
        <v>2.666666666666667</v>
      </c>
      <c r="J7">
        <v>19</v>
      </c>
      <c r="U7">
        <f t="shared" si="4"/>
        <v>12.799999999999997</v>
      </c>
      <c r="V7">
        <v>35</v>
      </c>
      <c r="W7">
        <f t="shared" si="5"/>
        <v>16.200000000000003</v>
      </c>
      <c r="X7">
        <f t="shared" si="1"/>
        <v>2.6666666666666679</v>
      </c>
      <c r="Y7">
        <v>18</v>
      </c>
      <c r="AH7">
        <f t="shared" si="6"/>
        <v>12.199999999999998</v>
      </c>
      <c r="AI7">
        <f t="shared" si="2"/>
        <v>0.44444444444444287</v>
      </c>
      <c r="AJ7">
        <v>42</v>
      </c>
      <c r="AR7">
        <f t="shared" si="7"/>
        <v>12.799999999999997</v>
      </c>
      <c r="AS7">
        <f t="shared" si="3"/>
        <v>0.44444444444444287</v>
      </c>
      <c r="AT7">
        <v>22</v>
      </c>
      <c r="AU7">
        <f t="shared" si="8"/>
        <v>17.200000000000003</v>
      </c>
      <c r="AV7">
        <v>21</v>
      </c>
    </row>
    <row r="8" spans="1:48" x14ac:dyDescent="0.3">
      <c r="H8">
        <v>16.600000000000001</v>
      </c>
      <c r="I8">
        <f t="shared" si="0"/>
        <v>2.5555555555555562</v>
      </c>
      <c r="J8">
        <v>19</v>
      </c>
      <c r="P8" t="s">
        <v>24</v>
      </c>
      <c r="T8" t="s">
        <v>25</v>
      </c>
      <c r="U8">
        <f>U7+0.1</f>
        <v>12.899999999999997</v>
      </c>
      <c r="V8">
        <v>40</v>
      </c>
      <c r="W8">
        <f t="shared" si="5"/>
        <v>16.000000000000004</v>
      </c>
      <c r="X8">
        <f t="shared" si="1"/>
        <v>2.5555555555555571</v>
      </c>
      <c r="Y8">
        <v>18</v>
      </c>
      <c r="AH8">
        <f t="shared" si="6"/>
        <v>12.399999999999997</v>
      </c>
      <c r="AI8">
        <f t="shared" si="2"/>
        <v>0.55555555555555358</v>
      </c>
      <c r="AJ8">
        <v>30</v>
      </c>
      <c r="AR8">
        <f t="shared" si="7"/>
        <v>12.999999999999996</v>
      </c>
      <c r="AS8">
        <f t="shared" si="3"/>
        <v>0.55555555555555358</v>
      </c>
      <c r="AT8">
        <v>22</v>
      </c>
      <c r="AU8">
        <f t="shared" si="8"/>
        <v>17.000000000000004</v>
      </c>
      <c r="AV8">
        <v>23</v>
      </c>
    </row>
    <row r="9" spans="1:48" x14ac:dyDescent="0.3">
      <c r="H9">
        <v>16.399999999999999</v>
      </c>
      <c r="I9">
        <f t="shared" si="0"/>
        <v>2.4444444444444438</v>
      </c>
      <c r="J9">
        <v>19</v>
      </c>
      <c r="U9">
        <f t="shared" ref="U9:U42" si="9">U8+0.1</f>
        <v>12.999999999999996</v>
      </c>
      <c r="V9">
        <v>40</v>
      </c>
      <c r="W9">
        <f t="shared" si="5"/>
        <v>15.800000000000004</v>
      </c>
      <c r="X9">
        <f t="shared" si="1"/>
        <v>2.4444444444444464</v>
      </c>
      <c r="Y9">
        <v>18</v>
      </c>
      <c r="AH9">
        <f t="shared" si="6"/>
        <v>12.599999999999996</v>
      </c>
      <c r="AI9">
        <f t="shared" si="2"/>
        <v>0.6666666666666643</v>
      </c>
      <c r="AJ9">
        <v>25</v>
      </c>
      <c r="AR9">
        <f t="shared" si="7"/>
        <v>13.199999999999996</v>
      </c>
      <c r="AS9">
        <f t="shared" si="3"/>
        <v>0.6666666666666643</v>
      </c>
      <c r="AT9">
        <v>27</v>
      </c>
      <c r="AU9">
        <f t="shared" si="8"/>
        <v>16.800000000000004</v>
      </c>
      <c r="AV9">
        <v>25</v>
      </c>
    </row>
    <row r="10" spans="1:48" x14ac:dyDescent="0.3">
      <c r="H10">
        <v>16.2</v>
      </c>
      <c r="I10">
        <f t="shared" si="0"/>
        <v>2.333333333333333</v>
      </c>
      <c r="J10">
        <v>19</v>
      </c>
      <c r="U10">
        <f t="shared" si="9"/>
        <v>13.099999999999996</v>
      </c>
      <c r="V10">
        <v>35</v>
      </c>
      <c r="W10">
        <f t="shared" si="5"/>
        <v>15.600000000000005</v>
      </c>
      <c r="X10">
        <f t="shared" si="1"/>
        <v>2.3333333333333357</v>
      </c>
      <c r="Y10">
        <v>18</v>
      </c>
      <c r="AH10">
        <f t="shared" si="6"/>
        <v>12.799999999999995</v>
      </c>
      <c r="AI10">
        <f t="shared" si="2"/>
        <v>0.77777777777777501</v>
      </c>
      <c r="AJ10">
        <v>23</v>
      </c>
      <c r="AR10">
        <f>AR9+0.1</f>
        <v>13.299999999999995</v>
      </c>
      <c r="AS10">
        <f t="shared" si="3"/>
        <v>0.72222222222221966</v>
      </c>
      <c r="AT10">
        <v>30</v>
      </c>
      <c r="AU10">
        <f>AU9-0.1</f>
        <v>16.700000000000003</v>
      </c>
      <c r="AV10">
        <v>29</v>
      </c>
    </row>
    <row r="11" spans="1:48" x14ac:dyDescent="0.3">
      <c r="H11">
        <f>H10-0.2</f>
        <v>16</v>
      </c>
      <c r="I11">
        <f t="shared" si="0"/>
        <v>2.2222222222222223</v>
      </c>
      <c r="J11">
        <v>19</v>
      </c>
      <c r="U11">
        <f t="shared" si="9"/>
        <v>13.199999999999996</v>
      </c>
      <c r="V11">
        <v>29</v>
      </c>
      <c r="W11">
        <f t="shared" si="5"/>
        <v>15.400000000000006</v>
      </c>
      <c r="X11">
        <f t="shared" si="1"/>
        <v>2.222222222222225</v>
      </c>
      <c r="Y11">
        <v>18</v>
      </c>
      <c r="AH11">
        <f t="shared" si="6"/>
        <v>12.999999999999995</v>
      </c>
      <c r="AI11">
        <f t="shared" si="2"/>
        <v>0.88888888888888573</v>
      </c>
      <c r="AJ11">
        <v>23</v>
      </c>
      <c r="AR11">
        <f t="shared" ref="AR11:AR52" si="10">AR10+0.1</f>
        <v>13.399999999999995</v>
      </c>
      <c r="AS11">
        <f t="shared" si="3"/>
        <v>0.77777777777777501</v>
      </c>
      <c r="AT11">
        <v>32</v>
      </c>
      <c r="AU11">
        <f t="shared" ref="AU11:AU58" si="11">AU10-0.1</f>
        <v>16.600000000000001</v>
      </c>
      <c r="AV11">
        <v>31</v>
      </c>
    </row>
    <row r="12" spans="1:48" x14ac:dyDescent="0.3">
      <c r="H12">
        <f>H11-0.2</f>
        <v>15.8</v>
      </c>
      <c r="I12">
        <f t="shared" si="0"/>
        <v>2.1111111111111116</v>
      </c>
      <c r="J12">
        <v>19</v>
      </c>
      <c r="U12">
        <f t="shared" si="9"/>
        <v>13.299999999999995</v>
      </c>
      <c r="V12">
        <v>25</v>
      </c>
      <c r="W12">
        <f t="shared" si="5"/>
        <v>15.200000000000006</v>
      </c>
      <c r="X12">
        <f t="shared" si="1"/>
        <v>2.1111111111111143</v>
      </c>
      <c r="Y12">
        <v>18</v>
      </c>
      <c r="AH12">
        <f t="shared" si="6"/>
        <v>13.199999999999994</v>
      </c>
      <c r="AI12">
        <f t="shared" si="2"/>
        <v>0.99999999999999645</v>
      </c>
      <c r="AJ12">
        <v>23</v>
      </c>
      <c r="AR12">
        <f t="shared" si="10"/>
        <v>13.499999999999995</v>
      </c>
      <c r="AS12">
        <f t="shared" si="3"/>
        <v>0.83333333333333037</v>
      </c>
      <c r="AT12">
        <v>32</v>
      </c>
      <c r="AU12">
        <f t="shared" si="11"/>
        <v>16.5</v>
      </c>
      <c r="AV12">
        <v>31</v>
      </c>
    </row>
    <row r="13" spans="1:48" x14ac:dyDescent="0.3">
      <c r="H13">
        <f t="shared" ref="H13:H22" si="12">H12-0.2</f>
        <v>15.600000000000001</v>
      </c>
      <c r="I13">
        <f t="shared" si="0"/>
        <v>2.0000000000000009</v>
      </c>
      <c r="J13">
        <v>19</v>
      </c>
      <c r="U13">
        <f t="shared" si="9"/>
        <v>13.399999999999995</v>
      </c>
      <c r="V13">
        <v>25</v>
      </c>
      <c r="W13">
        <f t="shared" si="5"/>
        <v>15.000000000000007</v>
      </c>
      <c r="X13">
        <f t="shared" si="1"/>
        <v>2.0000000000000036</v>
      </c>
      <c r="Y13">
        <v>20</v>
      </c>
      <c r="AH13">
        <f t="shared" si="6"/>
        <v>13.399999999999993</v>
      </c>
      <c r="AI13">
        <f t="shared" si="2"/>
        <v>1.1111111111111072</v>
      </c>
      <c r="AJ13">
        <v>30</v>
      </c>
      <c r="AR13">
        <f t="shared" si="10"/>
        <v>13.599999999999994</v>
      </c>
      <c r="AS13">
        <f t="shared" si="3"/>
        <v>0.88888888888888573</v>
      </c>
      <c r="AT13">
        <v>32</v>
      </c>
      <c r="AU13">
        <f t="shared" si="11"/>
        <v>16.399999999999999</v>
      </c>
      <c r="AV13">
        <v>33</v>
      </c>
    </row>
    <row r="14" spans="1:48" x14ac:dyDescent="0.3">
      <c r="H14">
        <f t="shared" si="12"/>
        <v>15.400000000000002</v>
      </c>
      <c r="I14">
        <f t="shared" si="0"/>
        <v>1.8888888888888899</v>
      </c>
      <c r="J14">
        <v>19</v>
      </c>
      <c r="U14">
        <f t="shared" si="9"/>
        <v>13.499999999999995</v>
      </c>
      <c r="V14">
        <v>25</v>
      </c>
      <c r="W14">
        <f t="shared" si="5"/>
        <v>14.800000000000008</v>
      </c>
      <c r="X14">
        <f t="shared" si="1"/>
        <v>1.8888888888888931</v>
      </c>
      <c r="Y14">
        <v>21</v>
      </c>
      <c r="AH14">
        <f>AH13+0.1</f>
        <v>13.499999999999993</v>
      </c>
      <c r="AI14">
        <f t="shared" si="2"/>
        <v>1.1666666666666625</v>
      </c>
      <c r="AJ14">
        <v>39</v>
      </c>
      <c r="AR14">
        <f t="shared" si="10"/>
        <v>13.699999999999994</v>
      </c>
      <c r="AS14">
        <f t="shared" si="3"/>
        <v>0.94444444444444109</v>
      </c>
      <c r="AT14">
        <v>34</v>
      </c>
      <c r="AU14">
        <f t="shared" si="11"/>
        <v>16.299999999999997</v>
      </c>
      <c r="AV14">
        <v>36</v>
      </c>
    </row>
    <row r="15" spans="1:48" x14ac:dyDescent="0.3">
      <c r="H15">
        <f t="shared" si="12"/>
        <v>15.200000000000003</v>
      </c>
      <c r="I15">
        <f t="shared" si="0"/>
        <v>1.7777777777777792</v>
      </c>
      <c r="J15">
        <v>19</v>
      </c>
      <c r="U15">
        <f t="shared" si="9"/>
        <v>13.599999999999994</v>
      </c>
      <c r="V15">
        <v>25</v>
      </c>
      <c r="W15">
        <f t="shared" si="5"/>
        <v>14.600000000000009</v>
      </c>
      <c r="X15">
        <f t="shared" si="1"/>
        <v>1.7777777777777823</v>
      </c>
      <c r="Y15">
        <v>25</v>
      </c>
      <c r="AH15">
        <f t="shared" ref="AH15:AH30" si="13">AH14+0.1</f>
        <v>13.599999999999993</v>
      </c>
      <c r="AI15">
        <f t="shared" si="2"/>
        <v>1.2222222222222179</v>
      </c>
      <c r="AJ15">
        <v>43</v>
      </c>
      <c r="AR15">
        <f t="shared" si="10"/>
        <v>13.799999999999994</v>
      </c>
      <c r="AS15">
        <f t="shared" si="3"/>
        <v>0.99999999999999645</v>
      </c>
      <c r="AT15">
        <v>37</v>
      </c>
      <c r="AU15">
        <f t="shared" si="11"/>
        <v>16.199999999999996</v>
      </c>
      <c r="AV15">
        <v>40</v>
      </c>
    </row>
    <row r="16" spans="1:48" x14ac:dyDescent="0.3">
      <c r="H16">
        <f t="shared" si="12"/>
        <v>15.000000000000004</v>
      </c>
      <c r="I16">
        <f t="shared" si="0"/>
        <v>1.6666666666666685</v>
      </c>
      <c r="J16">
        <v>19</v>
      </c>
      <c r="U16">
        <f t="shared" si="9"/>
        <v>13.699999999999994</v>
      </c>
      <c r="V16">
        <v>25</v>
      </c>
      <c r="W16">
        <f>W15-0.1</f>
        <v>14.500000000000009</v>
      </c>
      <c r="X16">
        <f t="shared" si="1"/>
        <v>1.722222222222227</v>
      </c>
      <c r="Y16">
        <v>29</v>
      </c>
      <c r="AH16">
        <f t="shared" si="13"/>
        <v>13.699999999999992</v>
      </c>
      <c r="AI16">
        <f t="shared" si="2"/>
        <v>1.2777777777777732</v>
      </c>
      <c r="AJ16">
        <v>55</v>
      </c>
      <c r="AR16">
        <f t="shared" si="10"/>
        <v>13.899999999999993</v>
      </c>
      <c r="AS16">
        <f t="shared" si="3"/>
        <v>1.0555555555555518</v>
      </c>
      <c r="AT16">
        <v>37</v>
      </c>
      <c r="AU16">
        <f t="shared" si="11"/>
        <v>16.099999999999994</v>
      </c>
      <c r="AV16">
        <v>40</v>
      </c>
    </row>
    <row r="17" spans="8:48" x14ac:dyDescent="0.3">
      <c r="H17">
        <f t="shared" si="12"/>
        <v>14.800000000000004</v>
      </c>
      <c r="I17">
        <f t="shared" si="0"/>
        <v>1.5555555555555578</v>
      </c>
      <c r="J17">
        <v>21</v>
      </c>
      <c r="U17">
        <f t="shared" si="9"/>
        <v>13.799999999999994</v>
      </c>
      <c r="V17">
        <v>30</v>
      </c>
      <c r="W17">
        <f t="shared" ref="W17:W46" si="14">W16-0.1</f>
        <v>14.400000000000009</v>
      </c>
      <c r="X17">
        <f t="shared" si="1"/>
        <v>1.6666666666666716</v>
      </c>
      <c r="Y17">
        <v>29</v>
      </c>
      <c r="AH17">
        <f t="shared" si="13"/>
        <v>13.799999999999992</v>
      </c>
      <c r="AI17">
        <f t="shared" si="2"/>
        <v>1.3333333333333286</v>
      </c>
      <c r="AJ17">
        <v>55</v>
      </c>
      <c r="AR17">
        <f t="shared" si="10"/>
        <v>13.999999999999993</v>
      </c>
      <c r="AS17">
        <f t="shared" si="3"/>
        <v>1.1111111111111072</v>
      </c>
      <c r="AT17">
        <v>37</v>
      </c>
      <c r="AU17">
        <f t="shared" si="11"/>
        <v>15.999999999999995</v>
      </c>
      <c r="AV17">
        <v>41</v>
      </c>
    </row>
    <row r="18" spans="8:48" x14ac:dyDescent="0.3">
      <c r="H18">
        <f t="shared" si="12"/>
        <v>14.600000000000005</v>
      </c>
      <c r="I18">
        <f t="shared" si="0"/>
        <v>1.4444444444444471</v>
      </c>
      <c r="J18">
        <v>21</v>
      </c>
      <c r="U18">
        <f t="shared" si="9"/>
        <v>13.899999999999993</v>
      </c>
      <c r="V18">
        <v>33</v>
      </c>
      <c r="W18">
        <f t="shared" si="14"/>
        <v>14.30000000000001</v>
      </c>
      <c r="X18">
        <f t="shared" si="1"/>
        <v>1.6111111111111163</v>
      </c>
      <c r="Y18">
        <v>30</v>
      </c>
      <c r="AH18">
        <f t="shared" si="13"/>
        <v>13.899999999999991</v>
      </c>
      <c r="AI18">
        <f t="shared" si="2"/>
        <v>1.388888888888884</v>
      </c>
      <c r="AJ18">
        <v>52</v>
      </c>
      <c r="AR18">
        <f t="shared" si="10"/>
        <v>14.099999999999993</v>
      </c>
      <c r="AS18">
        <f t="shared" si="3"/>
        <v>1.1666666666666625</v>
      </c>
      <c r="AT18">
        <v>37</v>
      </c>
      <c r="AU18">
        <f t="shared" si="11"/>
        <v>15.899999999999995</v>
      </c>
      <c r="AV18">
        <v>40</v>
      </c>
    </row>
    <row r="19" spans="8:48" x14ac:dyDescent="0.3">
      <c r="H19">
        <f t="shared" si="12"/>
        <v>14.400000000000006</v>
      </c>
      <c r="I19">
        <f t="shared" si="0"/>
        <v>1.3333333333333364</v>
      </c>
      <c r="J19">
        <v>20</v>
      </c>
      <c r="U19">
        <f t="shared" si="9"/>
        <v>13.999999999999993</v>
      </c>
      <c r="V19">
        <v>35</v>
      </c>
      <c r="W19">
        <f t="shared" si="14"/>
        <v>14.20000000000001</v>
      </c>
      <c r="X19">
        <f t="shared" si="1"/>
        <v>1.5555555555555609</v>
      </c>
      <c r="Y19">
        <v>32</v>
      </c>
      <c r="AH19">
        <f t="shared" si="13"/>
        <v>13.999999999999991</v>
      </c>
      <c r="AI19">
        <f t="shared" si="2"/>
        <v>1.4444444444444393</v>
      </c>
      <c r="AJ19">
        <v>45</v>
      </c>
      <c r="AR19">
        <f t="shared" si="10"/>
        <v>14.199999999999992</v>
      </c>
      <c r="AS19">
        <f t="shared" si="3"/>
        <v>1.2222222222222179</v>
      </c>
      <c r="AT19">
        <v>35</v>
      </c>
      <c r="AU19">
        <f t="shared" si="11"/>
        <v>15.799999999999995</v>
      </c>
      <c r="AV19">
        <v>38</v>
      </c>
    </row>
    <row r="20" spans="8:48" x14ac:dyDescent="0.3">
      <c r="H20">
        <f t="shared" si="12"/>
        <v>14.200000000000006</v>
      </c>
      <c r="I20">
        <f t="shared" si="0"/>
        <v>1.2222222222222257</v>
      </c>
      <c r="J20">
        <v>20</v>
      </c>
      <c r="U20">
        <f t="shared" si="9"/>
        <v>14.099999999999993</v>
      </c>
      <c r="V20">
        <v>35</v>
      </c>
      <c r="W20">
        <f t="shared" si="14"/>
        <v>14.10000000000001</v>
      </c>
      <c r="X20">
        <f t="shared" si="1"/>
        <v>1.5000000000000056</v>
      </c>
      <c r="Y20">
        <v>35</v>
      </c>
      <c r="AH20">
        <f t="shared" si="13"/>
        <v>14.099999999999991</v>
      </c>
      <c r="AI20">
        <f t="shared" si="2"/>
        <v>1.4999999999999947</v>
      </c>
      <c r="AJ20">
        <v>42</v>
      </c>
      <c r="AR20">
        <f t="shared" si="10"/>
        <v>14.299999999999992</v>
      </c>
      <c r="AS20">
        <f t="shared" si="3"/>
        <v>1.2777777777777732</v>
      </c>
      <c r="AT20">
        <v>37</v>
      </c>
      <c r="AU20">
        <f t="shared" si="11"/>
        <v>15.699999999999996</v>
      </c>
      <c r="AV20">
        <v>35</v>
      </c>
    </row>
    <row r="21" spans="8:48" x14ac:dyDescent="0.3">
      <c r="H21">
        <f t="shared" si="12"/>
        <v>14.000000000000007</v>
      </c>
      <c r="I21">
        <f t="shared" si="0"/>
        <v>1.1111111111111149</v>
      </c>
      <c r="J21">
        <v>20</v>
      </c>
      <c r="U21">
        <f t="shared" si="9"/>
        <v>14.199999999999992</v>
      </c>
      <c r="V21">
        <v>35</v>
      </c>
      <c r="W21">
        <f t="shared" si="14"/>
        <v>14.000000000000011</v>
      </c>
      <c r="X21">
        <f t="shared" si="1"/>
        <v>1.4444444444444502</v>
      </c>
      <c r="Y21">
        <v>39</v>
      </c>
      <c r="AH21">
        <f t="shared" si="13"/>
        <v>14.19999999999999</v>
      </c>
      <c r="AI21">
        <f t="shared" si="2"/>
        <v>1.55555555555555</v>
      </c>
      <c r="AJ21">
        <v>36</v>
      </c>
      <c r="AR21">
        <f t="shared" si="10"/>
        <v>14.399999999999991</v>
      </c>
      <c r="AS21">
        <f t="shared" si="3"/>
        <v>1.3333333333333286</v>
      </c>
      <c r="AT21">
        <v>37</v>
      </c>
      <c r="AU21">
        <f t="shared" si="11"/>
        <v>15.599999999999996</v>
      </c>
      <c r="AV21">
        <v>35</v>
      </c>
    </row>
    <row r="22" spans="8:48" x14ac:dyDescent="0.3">
      <c r="H22">
        <f t="shared" si="12"/>
        <v>13.800000000000008</v>
      </c>
      <c r="I22">
        <f t="shared" si="0"/>
        <v>1.0000000000000042</v>
      </c>
      <c r="J22">
        <v>70</v>
      </c>
      <c r="U22">
        <f t="shared" si="9"/>
        <v>14.299999999999992</v>
      </c>
      <c r="V22">
        <v>35</v>
      </c>
      <c r="W22">
        <f t="shared" si="14"/>
        <v>13.900000000000011</v>
      </c>
      <c r="X22">
        <f t="shared" si="1"/>
        <v>1.3888888888888948</v>
      </c>
      <c r="Y22">
        <v>41</v>
      </c>
      <c r="AH22">
        <f t="shared" si="13"/>
        <v>14.29999999999999</v>
      </c>
      <c r="AI22">
        <f t="shared" si="2"/>
        <v>1.6111111111111054</v>
      </c>
      <c r="AJ22">
        <v>31</v>
      </c>
      <c r="AR22">
        <f t="shared" si="10"/>
        <v>14.499999999999991</v>
      </c>
      <c r="AS22">
        <f t="shared" si="3"/>
        <v>1.388888888888884</v>
      </c>
      <c r="AT22">
        <v>37</v>
      </c>
      <c r="AU22">
        <f t="shared" si="11"/>
        <v>15.499999999999996</v>
      </c>
      <c r="AV22">
        <v>32</v>
      </c>
    </row>
    <row r="23" spans="8:48" x14ac:dyDescent="0.3">
      <c r="H23">
        <f>H22-0.1</f>
        <v>13.700000000000008</v>
      </c>
      <c r="I23">
        <f t="shared" si="0"/>
        <v>0.94444444444444897</v>
      </c>
      <c r="J23">
        <v>90</v>
      </c>
      <c r="U23">
        <f t="shared" si="9"/>
        <v>14.399999999999991</v>
      </c>
      <c r="V23">
        <v>35</v>
      </c>
      <c r="W23">
        <f t="shared" si="14"/>
        <v>13.800000000000011</v>
      </c>
      <c r="X23">
        <f t="shared" si="1"/>
        <v>1.3333333333333395</v>
      </c>
      <c r="Y23">
        <v>41</v>
      </c>
      <c r="AH23">
        <f t="shared" si="13"/>
        <v>14.39999999999999</v>
      </c>
      <c r="AI23">
        <f t="shared" si="2"/>
        <v>1.6666666666666607</v>
      </c>
      <c r="AJ23">
        <v>30</v>
      </c>
      <c r="AR23">
        <f t="shared" si="10"/>
        <v>14.599999999999991</v>
      </c>
      <c r="AS23">
        <f t="shared" si="3"/>
        <v>1.4444444444444393</v>
      </c>
      <c r="AT23">
        <v>37</v>
      </c>
      <c r="AU23">
        <f t="shared" si="11"/>
        <v>15.399999999999997</v>
      </c>
      <c r="AV23">
        <v>30</v>
      </c>
    </row>
    <row r="24" spans="8:48" x14ac:dyDescent="0.3">
      <c r="H24">
        <f t="shared" ref="H24:H39" si="15">H23-0.1</f>
        <v>13.600000000000009</v>
      </c>
      <c r="I24">
        <f t="shared" si="0"/>
        <v>0.88888888888889361</v>
      </c>
      <c r="J24">
        <v>95</v>
      </c>
      <c r="U24">
        <f t="shared" si="9"/>
        <v>14.499999999999991</v>
      </c>
      <c r="V24">
        <v>35</v>
      </c>
      <c r="W24">
        <f t="shared" si="14"/>
        <v>13.700000000000012</v>
      </c>
      <c r="X24">
        <f t="shared" si="1"/>
        <v>1.2777777777777841</v>
      </c>
      <c r="Y24">
        <v>42</v>
      </c>
      <c r="AH24">
        <f t="shared" si="13"/>
        <v>14.499999999999989</v>
      </c>
      <c r="AI24">
        <f t="shared" si="2"/>
        <v>1.7222222222222161</v>
      </c>
      <c r="AJ24">
        <v>29</v>
      </c>
      <c r="AR24">
        <f t="shared" si="10"/>
        <v>14.69999999999999</v>
      </c>
      <c r="AS24">
        <f t="shared" si="3"/>
        <v>1.4999999999999947</v>
      </c>
      <c r="AT24">
        <v>37</v>
      </c>
      <c r="AU24">
        <f t="shared" si="11"/>
        <v>15.299999999999997</v>
      </c>
      <c r="AV24">
        <v>29</v>
      </c>
    </row>
    <row r="25" spans="8:48" x14ac:dyDescent="0.3">
      <c r="H25">
        <f t="shared" si="15"/>
        <v>13.500000000000009</v>
      </c>
      <c r="I25">
        <f t="shared" si="0"/>
        <v>0.83333333333333826</v>
      </c>
      <c r="J25">
        <v>95</v>
      </c>
      <c r="U25">
        <f t="shared" si="9"/>
        <v>14.599999999999991</v>
      </c>
      <c r="V25">
        <v>35</v>
      </c>
      <c r="W25">
        <f t="shared" si="14"/>
        <v>13.600000000000012</v>
      </c>
      <c r="X25">
        <f t="shared" si="1"/>
        <v>1.2222222222222288</v>
      </c>
      <c r="Y25">
        <v>43</v>
      </c>
      <c r="AH25">
        <f t="shared" si="13"/>
        <v>14.599999999999989</v>
      </c>
      <c r="AI25">
        <f t="shared" si="2"/>
        <v>1.7777777777777715</v>
      </c>
      <c r="AJ25">
        <v>29</v>
      </c>
      <c r="AR25">
        <f t="shared" si="10"/>
        <v>14.79999999999999</v>
      </c>
      <c r="AS25">
        <f t="shared" si="3"/>
        <v>1.55555555555555</v>
      </c>
      <c r="AT25">
        <v>37</v>
      </c>
      <c r="AU25">
        <f t="shared" si="11"/>
        <v>15.199999999999998</v>
      </c>
      <c r="AV25">
        <v>30</v>
      </c>
    </row>
    <row r="26" spans="8:48" x14ac:dyDescent="0.3">
      <c r="H26">
        <f t="shared" si="15"/>
        <v>13.400000000000009</v>
      </c>
      <c r="I26">
        <f t="shared" si="0"/>
        <v>0.7777777777777829</v>
      </c>
      <c r="J26">
        <v>100</v>
      </c>
      <c r="U26">
        <f t="shared" si="9"/>
        <v>14.69999999999999</v>
      </c>
      <c r="V26">
        <v>35</v>
      </c>
      <c r="W26">
        <f t="shared" si="14"/>
        <v>13.500000000000012</v>
      </c>
      <c r="X26">
        <f t="shared" si="1"/>
        <v>1.1666666666666734</v>
      </c>
      <c r="Y26">
        <v>42</v>
      </c>
      <c r="AH26">
        <f t="shared" si="13"/>
        <v>14.699999999999989</v>
      </c>
      <c r="AI26">
        <f t="shared" si="2"/>
        <v>1.8333333333333268</v>
      </c>
      <c r="AJ26">
        <v>29</v>
      </c>
      <c r="AR26">
        <f t="shared" si="10"/>
        <v>14.89999999999999</v>
      </c>
      <c r="AS26">
        <f t="shared" si="3"/>
        <v>1.6111111111111054</v>
      </c>
      <c r="AT26">
        <v>37</v>
      </c>
      <c r="AU26">
        <f t="shared" si="11"/>
        <v>15.099999999999998</v>
      </c>
      <c r="AV26">
        <v>29</v>
      </c>
    </row>
    <row r="27" spans="8:48" x14ac:dyDescent="0.3">
      <c r="H27">
        <f t="shared" si="15"/>
        <v>13.30000000000001</v>
      </c>
      <c r="I27">
        <f t="shared" si="0"/>
        <v>0.72222222222222754</v>
      </c>
      <c r="J27">
        <v>116</v>
      </c>
      <c r="U27">
        <f t="shared" si="9"/>
        <v>14.79999999999999</v>
      </c>
      <c r="V27">
        <v>35</v>
      </c>
      <c r="W27">
        <f t="shared" si="14"/>
        <v>13.400000000000013</v>
      </c>
      <c r="X27">
        <f t="shared" si="1"/>
        <v>1.111111111111118</v>
      </c>
      <c r="Y27">
        <v>41</v>
      </c>
      <c r="AH27">
        <f t="shared" si="13"/>
        <v>14.799999999999988</v>
      </c>
      <c r="AI27">
        <f t="shared" si="2"/>
        <v>1.8888888888888822</v>
      </c>
      <c r="AJ27">
        <v>26</v>
      </c>
      <c r="AR27">
        <f t="shared" si="10"/>
        <v>14.999999999999989</v>
      </c>
      <c r="AS27">
        <f t="shared" si="3"/>
        <v>1.6666666666666607</v>
      </c>
      <c r="AT27">
        <v>37</v>
      </c>
      <c r="AU27">
        <f t="shared" si="11"/>
        <v>14.999999999999998</v>
      </c>
      <c r="AV27">
        <v>29</v>
      </c>
    </row>
    <row r="28" spans="8:48" x14ac:dyDescent="0.3">
      <c r="H28">
        <f t="shared" si="15"/>
        <v>13.20000000000001</v>
      </c>
      <c r="I28">
        <f t="shared" si="0"/>
        <v>0.66666666666667218</v>
      </c>
      <c r="J28">
        <v>110</v>
      </c>
      <c r="U28">
        <f t="shared" si="9"/>
        <v>14.89999999999999</v>
      </c>
      <c r="V28">
        <v>35</v>
      </c>
      <c r="W28">
        <f t="shared" si="14"/>
        <v>13.300000000000013</v>
      </c>
      <c r="X28">
        <f t="shared" si="1"/>
        <v>1.0555555555555627</v>
      </c>
      <c r="Y28">
        <v>41</v>
      </c>
      <c r="AH28">
        <f t="shared" si="13"/>
        <v>14.899999999999988</v>
      </c>
      <c r="AI28">
        <f t="shared" si="2"/>
        <v>1.9444444444444375</v>
      </c>
      <c r="AJ28">
        <v>25</v>
      </c>
      <c r="AR28">
        <f t="shared" si="10"/>
        <v>15.099999999999989</v>
      </c>
      <c r="AS28">
        <f t="shared" si="3"/>
        <v>1.7222222222222161</v>
      </c>
      <c r="AT28">
        <v>37</v>
      </c>
      <c r="AU28">
        <f t="shared" si="11"/>
        <v>14.899999999999999</v>
      </c>
      <c r="AV28">
        <v>29</v>
      </c>
    </row>
    <row r="29" spans="8:48" x14ac:dyDescent="0.3">
      <c r="H29">
        <f t="shared" si="15"/>
        <v>13.10000000000001</v>
      </c>
      <c r="I29">
        <f t="shared" si="0"/>
        <v>0.61111111111111682</v>
      </c>
      <c r="J29">
        <v>80</v>
      </c>
      <c r="U29">
        <f t="shared" si="9"/>
        <v>14.999999999999989</v>
      </c>
      <c r="V29">
        <v>31</v>
      </c>
      <c r="W29">
        <f t="shared" si="14"/>
        <v>13.200000000000014</v>
      </c>
      <c r="X29">
        <f t="shared" si="1"/>
        <v>1.0000000000000073</v>
      </c>
      <c r="Y29">
        <v>30</v>
      </c>
      <c r="AH29">
        <f t="shared" si="13"/>
        <v>14.999999999999988</v>
      </c>
      <c r="AI29">
        <f t="shared" si="2"/>
        <v>1.9999999999999929</v>
      </c>
      <c r="AJ29">
        <v>23</v>
      </c>
      <c r="AR29">
        <f t="shared" si="10"/>
        <v>15.199999999999989</v>
      </c>
      <c r="AS29">
        <f t="shared" si="3"/>
        <v>1.7777777777777715</v>
      </c>
      <c r="AT29">
        <v>37</v>
      </c>
      <c r="AU29">
        <f t="shared" si="11"/>
        <v>14.799999999999999</v>
      </c>
      <c r="AV29">
        <v>28</v>
      </c>
    </row>
    <row r="30" spans="8:48" x14ac:dyDescent="0.3">
      <c r="H30">
        <f t="shared" si="15"/>
        <v>13.000000000000011</v>
      </c>
      <c r="I30">
        <f t="shared" si="0"/>
        <v>0.55555555555556146</v>
      </c>
      <c r="J30">
        <v>50</v>
      </c>
      <c r="U30">
        <f t="shared" si="9"/>
        <v>15.099999999999989</v>
      </c>
      <c r="V30">
        <v>25</v>
      </c>
      <c r="W30">
        <f t="shared" si="14"/>
        <v>13.100000000000014</v>
      </c>
      <c r="X30">
        <f t="shared" si="1"/>
        <v>0.94444444444445197</v>
      </c>
      <c r="Y30">
        <v>30</v>
      </c>
      <c r="AH30">
        <f t="shared" si="13"/>
        <v>15.099999999999987</v>
      </c>
      <c r="AI30">
        <f t="shared" si="2"/>
        <v>2.0555555555555483</v>
      </c>
      <c r="AJ30">
        <v>25</v>
      </c>
      <c r="AR30">
        <f t="shared" si="10"/>
        <v>15.299999999999988</v>
      </c>
      <c r="AS30">
        <f t="shared" si="3"/>
        <v>1.8333333333333268</v>
      </c>
      <c r="AT30">
        <v>37</v>
      </c>
      <c r="AU30">
        <f t="shared" si="11"/>
        <v>14.7</v>
      </c>
      <c r="AV30">
        <v>28</v>
      </c>
    </row>
    <row r="31" spans="8:48" x14ac:dyDescent="0.3">
      <c r="H31">
        <f t="shared" si="15"/>
        <v>12.900000000000011</v>
      </c>
      <c r="I31">
        <f t="shared" si="0"/>
        <v>0.50000000000000611</v>
      </c>
      <c r="J31">
        <v>35</v>
      </c>
      <c r="U31">
        <f t="shared" si="9"/>
        <v>15.199999999999989</v>
      </c>
      <c r="V31">
        <v>24</v>
      </c>
      <c r="W31">
        <f t="shared" si="14"/>
        <v>13.000000000000014</v>
      </c>
      <c r="X31">
        <f t="shared" si="1"/>
        <v>0.88888888888889661</v>
      </c>
      <c r="Y31">
        <v>30</v>
      </c>
      <c r="AR31">
        <f t="shared" si="10"/>
        <v>15.399999999999988</v>
      </c>
      <c r="AS31">
        <f t="shared" si="3"/>
        <v>1.8888888888888822</v>
      </c>
      <c r="AT31">
        <v>32</v>
      </c>
      <c r="AU31">
        <f t="shared" si="11"/>
        <v>14.6</v>
      </c>
      <c r="AV31">
        <v>29</v>
      </c>
    </row>
    <row r="32" spans="8:48" x14ac:dyDescent="0.3">
      <c r="H32">
        <f t="shared" si="15"/>
        <v>12.800000000000011</v>
      </c>
      <c r="I32">
        <f t="shared" si="0"/>
        <v>0.44444444444445075</v>
      </c>
      <c r="J32">
        <v>28</v>
      </c>
      <c r="U32">
        <f t="shared" si="9"/>
        <v>15.299999999999988</v>
      </c>
      <c r="V32">
        <v>22</v>
      </c>
      <c r="W32">
        <f t="shared" si="14"/>
        <v>12.900000000000015</v>
      </c>
      <c r="X32">
        <f t="shared" si="1"/>
        <v>0.83333333333334125</v>
      </c>
      <c r="Y32">
        <v>29</v>
      </c>
      <c r="AR32">
        <f t="shared" si="10"/>
        <v>15.499999999999988</v>
      </c>
      <c r="AS32">
        <f t="shared" si="3"/>
        <v>1.9444444444444375</v>
      </c>
      <c r="AT32">
        <v>30</v>
      </c>
      <c r="AU32">
        <f t="shared" si="11"/>
        <v>14.5</v>
      </c>
      <c r="AV32">
        <v>29</v>
      </c>
    </row>
    <row r="33" spans="8:48" x14ac:dyDescent="0.3">
      <c r="H33">
        <f t="shared" si="15"/>
        <v>12.700000000000012</v>
      </c>
      <c r="I33">
        <f t="shared" si="0"/>
        <v>0.38888888888889539</v>
      </c>
      <c r="J33">
        <v>25</v>
      </c>
      <c r="U33">
        <f t="shared" si="9"/>
        <v>15.399999999999988</v>
      </c>
      <c r="V33">
        <v>21</v>
      </c>
      <c r="W33">
        <f t="shared" si="14"/>
        <v>12.800000000000015</v>
      </c>
      <c r="X33">
        <f t="shared" si="1"/>
        <v>0.77777777777778589</v>
      </c>
      <c r="Y33">
        <v>31</v>
      </c>
      <c r="AR33">
        <f t="shared" si="10"/>
        <v>15.599999999999987</v>
      </c>
      <c r="AS33">
        <f t="shared" si="3"/>
        <v>1.9999999999999929</v>
      </c>
      <c r="AT33">
        <v>30</v>
      </c>
      <c r="AU33">
        <f t="shared" si="11"/>
        <v>14.4</v>
      </c>
      <c r="AV33">
        <v>29</v>
      </c>
    </row>
    <row r="34" spans="8:48" x14ac:dyDescent="0.3">
      <c r="H34">
        <f t="shared" si="15"/>
        <v>12.600000000000012</v>
      </c>
      <c r="I34">
        <f t="shared" si="0"/>
        <v>0.33333333333334003</v>
      </c>
      <c r="J34">
        <v>21</v>
      </c>
      <c r="U34">
        <f t="shared" si="9"/>
        <v>15.499999999999988</v>
      </c>
      <c r="V34">
        <v>20</v>
      </c>
      <c r="W34">
        <f t="shared" si="14"/>
        <v>12.700000000000015</v>
      </c>
      <c r="X34">
        <f t="shared" si="1"/>
        <v>0.72222222222223054</v>
      </c>
      <c r="Y34">
        <v>31</v>
      </c>
      <c r="AR34">
        <f t="shared" si="10"/>
        <v>15.699999999999987</v>
      </c>
      <c r="AS34">
        <f t="shared" si="3"/>
        <v>2.0555555555555483</v>
      </c>
      <c r="AT34">
        <v>30</v>
      </c>
      <c r="AU34">
        <f t="shared" si="11"/>
        <v>14.3</v>
      </c>
      <c r="AV34">
        <v>30</v>
      </c>
    </row>
    <row r="35" spans="8:48" x14ac:dyDescent="0.3">
      <c r="H35">
        <f t="shared" si="15"/>
        <v>12.500000000000012</v>
      </c>
      <c r="I35">
        <f t="shared" si="0"/>
        <v>0.27777777777778467</v>
      </c>
      <c r="J35">
        <v>20</v>
      </c>
      <c r="U35">
        <f t="shared" si="9"/>
        <v>15.599999999999987</v>
      </c>
      <c r="V35">
        <v>20</v>
      </c>
      <c r="W35">
        <f t="shared" si="14"/>
        <v>12.600000000000016</v>
      </c>
      <c r="X35">
        <f t="shared" si="1"/>
        <v>0.66666666666667518</v>
      </c>
      <c r="Y35">
        <v>43</v>
      </c>
      <c r="AR35">
        <f t="shared" si="10"/>
        <v>15.799999999999986</v>
      </c>
      <c r="AS35">
        <f t="shared" si="3"/>
        <v>2.1111111111111036</v>
      </c>
      <c r="AT35">
        <v>30</v>
      </c>
      <c r="AU35">
        <f t="shared" si="11"/>
        <v>14.200000000000001</v>
      </c>
      <c r="AV35">
        <v>29</v>
      </c>
    </row>
    <row r="36" spans="8:48" x14ac:dyDescent="0.3">
      <c r="H36">
        <f t="shared" si="15"/>
        <v>12.400000000000013</v>
      </c>
      <c r="I36">
        <f t="shared" si="0"/>
        <v>0.22222222222222932</v>
      </c>
      <c r="J36">
        <v>20</v>
      </c>
      <c r="U36">
        <f t="shared" si="9"/>
        <v>15.699999999999987</v>
      </c>
      <c r="V36">
        <v>20</v>
      </c>
      <c r="W36">
        <f t="shared" si="14"/>
        <v>12.500000000000016</v>
      </c>
      <c r="X36">
        <f t="shared" si="1"/>
        <v>0.61111111111111982</v>
      </c>
      <c r="Y36">
        <v>43</v>
      </c>
      <c r="AR36">
        <f t="shared" si="10"/>
        <v>15.899999999999986</v>
      </c>
      <c r="AS36">
        <f t="shared" si="3"/>
        <v>2.166666666666659</v>
      </c>
      <c r="AT36">
        <v>30</v>
      </c>
      <c r="AU36">
        <f t="shared" si="11"/>
        <v>14.100000000000001</v>
      </c>
      <c r="AV36">
        <v>30</v>
      </c>
    </row>
    <row r="37" spans="8:48" x14ac:dyDescent="0.3">
      <c r="H37">
        <f t="shared" si="15"/>
        <v>12.300000000000013</v>
      </c>
      <c r="I37">
        <f t="shared" si="0"/>
        <v>0.16666666666667396</v>
      </c>
      <c r="J37">
        <v>20</v>
      </c>
      <c r="U37">
        <f t="shared" si="9"/>
        <v>15.799999999999986</v>
      </c>
      <c r="V37">
        <v>20</v>
      </c>
      <c r="W37">
        <f t="shared" si="14"/>
        <v>12.400000000000016</v>
      </c>
      <c r="X37">
        <f t="shared" si="1"/>
        <v>0.55555555555556446</v>
      </c>
      <c r="Y37">
        <v>45</v>
      </c>
      <c r="AR37">
        <f t="shared" si="10"/>
        <v>15.999999999999986</v>
      </c>
      <c r="AS37">
        <f t="shared" si="3"/>
        <v>2.2222222222222143</v>
      </c>
      <c r="AT37">
        <v>30</v>
      </c>
      <c r="AU37">
        <f t="shared" si="11"/>
        <v>14.000000000000002</v>
      </c>
      <c r="AV37">
        <v>30</v>
      </c>
    </row>
    <row r="38" spans="8:48" x14ac:dyDescent="0.3">
      <c r="H38">
        <f t="shared" si="15"/>
        <v>12.200000000000014</v>
      </c>
      <c r="I38">
        <f t="shared" si="0"/>
        <v>0.11111111111111861</v>
      </c>
      <c r="J38">
        <v>20</v>
      </c>
      <c r="U38">
        <f t="shared" si="9"/>
        <v>15.899999999999986</v>
      </c>
      <c r="V38">
        <v>20</v>
      </c>
      <c r="W38">
        <f t="shared" si="14"/>
        <v>12.300000000000017</v>
      </c>
      <c r="X38">
        <f t="shared" si="1"/>
        <v>0.5000000000000091</v>
      </c>
      <c r="Y38">
        <v>50</v>
      </c>
      <c r="AR38">
        <f t="shared" si="10"/>
        <v>16.099999999999987</v>
      </c>
      <c r="AS38">
        <f t="shared" si="3"/>
        <v>2.2777777777777706</v>
      </c>
      <c r="AT38">
        <v>30</v>
      </c>
      <c r="AU38">
        <f t="shared" si="11"/>
        <v>13.900000000000002</v>
      </c>
      <c r="AV38">
        <v>30</v>
      </c>
    </row>
    <row r="39" spans="8:48" x14ac:dyDescent="0.3">
      <c r="H39">
        <f t="shared" si="15"/>
        <v>12.100000000000014</v>
      </c>
      <c r="I39">
        <f t="shared" si="0"/>
        <v>5.5555555555563255E-2</v>
      </c>
      <c r="J39">
        <v>20</v>
      </c>
      <c r="U39">
        <f t="shared" si="9"/>
        <v>15.999999999999986</v>
      </c>
      <c r="V39">
        <v>20</v>
      </c>
      <c r="W39">
        <f t="shared" si="14"/>
        <v>12.200000000000017</v>
      </c>
      <c r="X39">
        <f t="shared" si="1"/>
        <v>0.44444444444445369</v>
      </c>
      <c r="Y39">
        <v>50</v>
      </c>
      <c r="AR39">
        <f t="shared" si="10"/>
        <v>16.199999999999989</v>
      </c>
      <c r="AS39">
        <f t="shared" si="3"/>
        <v>2.3333333333333268</v>
      </c>
      <c r="AT39">
        <v>30</v>
      </c>
      <c r="AU39">
        <f t="shared" si="11"/>
        <v>13.800000000000002</v>
      </c>
      <c r="AV39">
        <v>32</v>
      </c>
    </row>
    <row r="40" spans="8:48" x14ac:dyDescent="0.3">
      <c r="H40">
        <v>12</v>
      </c>
      <c r="I40">
        <f t="shared" si="0"/>
        <v>0</v>
      </c>
      <c r="J40">
        <v>20</v>
      </c>
      <c r="U40">
        <f t="shared" si="9"/>
        <v>16.099999999999987</v>
      </c>
      <c r="V40">
        <v>20</v>
      </c>
      <c r="W40">
        <f t="shared" si="14"/>
        <v>12.100000000000017</v>
      </c>
      <c r="X40">
        <f t="shared" si="1"/>
        <v>0.38888888888889833</v>
      </c>
      <c r="Y40">
        <v>51</v>
      </c>
      <c r="AR40">
        <f t="shared" si="10"/>
        <v>16.29999999999999</v>
      </c>
      <c r="AS40">
        <f t="shared" si="3"/>
        <v>2.3888888888888835</v>
      </c>
      <c r="AT40">
        <v>30</v>
      </c>
      <c r="AU40">
        <f t="shared" si="11"/>
        <v>13.700000000000003</v>
      </c>
      <c r="AV40">
        <v>32</v>
      </c>
    </row>
    <row r="41" spans="8:48" x14ac:dyDescent="0.3">
      <c r="U41">
        <f t="shared" si="9"/>
        <v>16.199999999999989</v>
      </c>
      <c r="V41">
        <v>20</v>
      </c>
      <c r="W41">
        <f t="shared" si="14"/>
        <v>12.000000000000018</v>
      </c>
      <c r="X41">
        <f t="shared" si="1"/>
        <v>0.33333333333334297</v>
      </c>
      <c r="Y41">
        <v>52</v>
      </c>
      <c r="AR41">
        <f t="shared" si="10"/>
        <v>16.399999999999991</v>
      </c>
      <c r="AS41">
        <f t="shared" si="3"/>
        <v>2.4444444444444398</v>
      </c>
      <c r="AT41">
        <v>30</v>
      </c>
      <c r="AU41">
        <f t="shared" si="11"/>
        <v>13.600000000000003</v>
      </c>
      <c r="AV41">
        <v>32</v>
      </c>
    </row>
    <row r="42" spans="8:48" x14ac:dyDescent="0.3">
      <c r="U42">
        <f t="shared" si="9"/>
        <v>16.29999999999999</v>
      </c>
      <c r="W42">
        <f t="shared" si="14"/>
        <v>11.900000000000018</v>
      </c>
      <c r="X42">
        <f t="shared" si="1"/>
        <v>0.27777777777778762</v>
      </c>
      <c r="Y42">
        <v>50</v>
      </c>
      <c r="AR42">
        <f t="shared" si="10"/>
        <v>16.499999999999993</v>
      </c>
      <c r="AS42">
        <f t="shared" si="3"/>
        <v>2.499999999999996</v>
      </c>
      <c r="AT42">
        <v>30</v>
      </c>
      <c r="AU42">
        <f t="shared" si="11"/>
        <v>13.500000000000004</v>
      </c>
      <c r="AV42">
        <v>32</v>
      </c>
    </row>
    <row r="43" spans="8:48" x14ac:dyDescent="0.3">
      <c r="W43">
        <f t="shared" si="14"/>
        <v>11.800000000000018</v>
      </c>
      <c r="X43">
        <f t="shared" si="1"/>
        <v>0.22222222222223229</v>
      </c>
      <c r="Y43">
        <v>50</v>
      </c>
      <c r="AD43">
        <v>446</v>
      </c>
      <c r="AM43">
        <v>12493</v>
      </c>
      <c r="AR43">
        <f t="shared" si="10"/>
        <v>16.599999999999994</v>
      </c>
      <c r="AS43">
        <f t="shared" si="3"/>
        <v>2.5555555555555522</v>
      </c>
      <c r="AT43">
        <v>30</v>
      </c>
      <c r="AU43">
        <f t="shared" si="11"/>
        <v>13.400000000000004</v>
      </c>
      <c r="AV43">
        <v>35</v>
      </c>
    </row>
    <row r="44" spans="8:48" x14ac:dyDescent="0.3">
      <c r="W44">
        <f t="shared" si="14"/>
        <v>11.700000000000019</v>
      </c>
      <c r="X44">
        <f t="shared" si="1"/>
        <v>0.16666666666667693</v>
      </c>
      <c r="Y44">
        <v>45</v>
      </c>
      <c r="AD44">
        <v>1255</v>
      </c>
      <c r="AM44">
        <v>2570</v>
      </c>
      <c r="AR44">
        <f t="shared" si="10"/>
        <v>16.699999999999996</v>
      </c>
      <c r="AS44">
        <f t="shared" si="3"/>
        <v>2.6111111111111085</v>
      </c>
      <c r="AT44">
        <v>30</v>
      </c>
      <c r="AU44">
        <f t="shared" si="11"/>
        <v>13.300000000000004</v>
      </c>
      <c r="AV44">
        <v>35</v>
      </c>
    </row>
    <row r="45" spans="8:48" x14ac:dyDescent="0.3">
      <c r="W45">
        <f>W44-0.1</f>
        <v>11.600000000000019</v>
      </c>
      <c r="X45">
        <f t="shared" si="1"/>
        <v>0.11111111111112157</v>
      </c>
      <c r="Y45">
        <v>42</v>
      </c>
      <c r="AR45">
        <f t="shared" si="10"/>
        <v>16.799999999999997</v>
      </c>
      <c r="AS45">
        <f t="shared" si="3"/>
        <v>2.6666666666666652</v>
      </c>
      <c r="AT45">
        <v>30</v>
      </c>
      <c r="AU45">
        <f t="shared" si="11"/>
        <v>13.200000000000005</v>
      </c>
      <c r="AV45">
        <v>36</v>
      </c>
    </row>
    <row r="46" spans="8:48" x14ac:dyDescent="0.3">
      <c r="I46">
        <v>236</v>
      </c>
      <c r="W46">
        <f t="shared" si="14"/>
        <v>11.50000000000002</v>
      </c>
      <c r="X46">
        <f t="shared" si="1"/>
        <v>5.5555555555566211E-2</v>
      </c>
      <c r="Y46">
        <v>39</v>
      </c>
      <c r="AR46">
        <f t="shared" si="10"/>
        <v>16.899999999999999</v>
      </c>
      <c r="AS46">
        <f t="shared" si="3"/>
        <v>2.7222222222222214</v>
      </c>
      <c r="AT46">
        <v>30</v>
      </c>
      <c r="AU46">
        <f t="shared" si="11"/>
        <v>13.100000000000005</v>
      </c>
      <c r="AV46">
        <v>35</v>
      </c>
    </row>
    <row r="47" spans="8:48" x14ac:dyDescent="0.3">
      <c r="I47">
        <v>1361</v>
      </c>
      <c r="W47">
        <v>11.4</v>
      </c>
      <c r="X47">
        <f>(W47-11.4)/1.8</f>
        <v>0</v>
      </c>
      <c r="Y47">
        <v>36</v>
      </c>
      <c r="AR47">
        <f t="shared" si="10"/>
        <v>17</v>
      </c>
      <c r="AS47">
        <f t="shared" si="3"/>
        <v>2.7777777777777777</v>
      </c>
      <c r="AT47">
        <v>30</v>
      </c>
      <c r="AU47">
        <f t="shared" si="11"/>
        <v>13.000000000000005</v>
      </c>
      <c r="AV47">
        <v>35</v>
      </c>
    </row>
    <row r="48" spans="8:48" x14ac:dyDescent="0.3">
      <c r="AR48">
        <f t="shared" si="10"/>
        <v>17.100000000000001</v>
      </c>
      <c r="AS48">
        <f t="shared" si="3"/>
        <v>2.8333333333333339</v>
      </c>
      <c r="AT48">
        <v>30</v>
      </c>
      <c r="AU48">
        <f t="shared" si="11"/>
        <v>12.900000000000006</v>
      </c>
      <c r="AV48">
        <v>30</v>
      </c>
    </row>
    <row r="49" spans="44:66" x14ac:dyDescent="0.3">
      <c r="AR49">
        <f t="shared" si="10"/>
        <v>17.200000000000003</v>
      </c>
      <c r="AS49">
        <f t="shared" si="3"/>
        <v>2.8888888888888906</v>
      </c>
      <c r="AT49">
        <v>30</v>
      </c>
      <c r="AU49">
        <f t="shared" si="11"/>
        <v>12.800000000000006</v>
      </c>
      <c r="AV49">
        <v>28</v>
      </c>
    </row>
    <row r="50" spans="44:66" x14ac:dyDescent="0.3">
      <c r="AR50">
        <f t="shared" si="10"/>
        <v>17.300000000000004</v>
      </c>
      <c r="AS50">
        <f t="shared" si="3"/>
        <v>2.9444444444444469</v>
      </c>
      <c r="AT50">
        <v>29</v>
      </c>
      <c r="AU50">
        <f t="shared" si="11"/>
        <v>12.700000000000006</v>
      </c>
      <c r="AV50">
        <v>28</v>
      </c>
      <c r="BN50" t="s">
        <v>26</v>
      </c>
    </row>
    <row r="51" spans="44:66" x14ac:dyDescent="0.3">
      <c r="AR51">
        <f t="shared" si="10"/>
        <v>17.400000000000006</v>
      </c>
      <c r="AS51">
        <f t="shared" si="3"/>
        <v>3.0000000000000031</v>
      </c>
      <c r="AT51">
        <v>28</v>
      </c>
      <c r="AU51">
        <f t="shared" si="11"/>
        <v>12.600000000000007</v>
      </c>
      <c r="AV51">
        <v>28</v>
      </c>
    </row>
    <row r="52" spans="44:66" x14ac:dyDescent="0.3">
      <c r="AR52">
        <f t="shared" si="10"/>
        <v>17.500000000000007</v>
      </c>
      <c r="AS52">
        <f t="shared" si="3"/>
        <v>3.0555555555555594</v>
      </c>
      <c r="AU52">
        <f t="shared" si="11"/>
        <v>12.500000000000007</v>
      </c>
      <c r="AV52">
        <v>24</v>
      </c>
    </row>
    <row r="53" spans="44:66" x14ac:dyDescent="0.3">
      <c r="AU53">
        <f t="shared" si="11"/>
        <v>12.400000000000007</v>
      </c>
      <c r="AV53">
        <v>22</v>
      </c>
    </row>
    <row r="54" spans="44:66" x14ac:dyDescent="0.3">
      <c r="AU54">
        <f t="shared" si="11"/>
        <v>12.300000000000008</v>
      </c>
      <c r="AV54">
        <v>20</v>
      </c>
    </row>
    <row r="55" spans="44:66" x14ac:dyDescent="0.3">
      <c r="AU55">
        <f t="shared" si="11"/>
        <v>12.200000000000008</v>
      </c>
      <c r="AV55">
        <v>20</v>
      </c>
    </row>
    <row r="56" spans="44:66" x14ac:dyDescent="0.3">
      <c r="AU56">
        <f t="shared" si="11"/>
        <v>12.100000000000009</v>
      </c>
    </row>
    <row r="57" spans="44:66" x14ac:dyDescent="0.3">
      <c r="AU57">
        <f t="shared" si="11"/>
        <v>12.000000000000009</v>
      </c>
    </row>
    <row r="58" spans="44:66" x14ac:dyDescent="0.3">
      <c r="AU58">
        <f t="shared" si="11"/>
        <v>11.900000000000009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18</xdr:col>
                    <xdr:colOff>487680</xdr:colOff>
                    <xdr:row>21</xdr:row>
                    <xdr:rowOff>144780</xdr:rowOff>
                  </from>
                  <to>
                    <xdr:col>21</xdr:col>
                    <xdr:colOff>609600</xdr:colOff>
                    <xdr:row>26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croll Bar 2">
              <controlPr defaultSize="0" autoPict="0">
                <anchor moveWithCells="1">
                  <from>
                    <xdr:col>18</xdr:col>
                    <xdr:colOff>464820</xdr:colOff>
                    <xdr:row>27</xdr:row>
                    <xdr:rowOff>167640</xdr:rowOff>
                  </from>
                  <to>
                    <xdr:col>21</xdr:col>
                    <xdr:colOff>525780</xdr:colOff>
                    <xdr:row>32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Scroll Bar 3">
              <controlPr defaultSize="0" autoPict="0">
                <anchor moveWithCells="1">
                  <from>
                    <xdr:col>33</xdr:col>
                    <xdr:colOff>30480</xdr:colOff>
                    <xdr:row>41</xdr:row>
                    <xdr:rowOff>0</xdr:rowOff>
                  </from>
                  <to>
                    <xdr:col>34</xdr:col>
                    <xdr:colOff>556260</xdr:colOff>
                    <xdr:row>44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Scroll Bar 4">
              <controlPr defaultSize="0" autoPict="0">
                <anchor moveWithCells="1">
                  <from>
                    <xdr:col>33</xdr:col>
                    <xdr:colOff>7620</xdr:colOff>
                    <xdr:row>46</xdr:row>
                    <xdr:rowOff>0</xdr:rowOff>
                  </from>
                  <to>
                    <xdr:col>34</xdr:col>
                    <xdr:colOff>563880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Scroll Bar 5">
              <controlPr defaultSize="0" autoPict="0">
                <anchor moveWithCells="1">
                  <from>
                    <xdr:col>54</xdr:col>
                    <xdr:colOff>419100</xdr:colOff>
                    <xdr:row>33</xdr:row>
                    <xdr:rowOff>160020</xdr:rowOff>
                  </from>
                  <to>
                    <xdr:col>58</xdr:col>
                    <xdr:colOff>114300</xdr:colOff>
                    <xdr:row>37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Scroll Bar 6">
              <controlPr defaultSize="0" autoPict="0">
                <anchor moveWithCells="1">
                  <from>
                    <xdr:col>54</xdr:col>
                    <xdr:colOff>426720</xdr:colOff>
                    <xdr:row>38</xdr:row>
                    <xdr:rowOff>60960</xdr:rowOff>
                  </from>
                  <to>
                    <xdr:col>58</xdr:col>
                    <xdr:colOff>236220</xdr:colOff>
                    <xdr:row>42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Queens University Belfast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Cameron Shaw</dc:creator>
  <cp:keywords/>
  <dc:description/>
  <cp:lastModifiedBy>BR</cp:lastModifiedBy>
  <cp:revision/>
  <dcterms:created xsi:type="dcterms:W3CDTF">2021-11-18T10:12:34Z</dcterms:created>
  <dcterms:modified xsi:type="dcterms:W3CDTF">2021-11-23T21:11:23Z</dcterms:modified>
  <cp:category/>
  <cp:contentStatus/>
</cp:coreProperties>
</file>