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0730" windowHeight="11760" activeTab="2"/>
  </bookViews>
  <sheets>
    <sheet name="Production Backlog" sheetId="5" r:id="rId1"/>
    <sheet name="Sprint #1 Chart" sheetId="2" r:id="rId2"/>
    <sheet name="Sprint #2 Chart" sheetId="6" r:id="rId3"/>
    <sheet name="Sprint #3 Chart" sheetId="3" r:id="rId4"/>
    <sheet name="Sprint Chart Form" sheetId="4" r:id="rId5"/>
  </sheets>
  <calcPr calcId="145621"/>
</workbook>
</file>

<file path=xl/calcChain.xml><?xml version="1.0" encoding="utf-8"?>
<calcChain xmlns="http://schemas.openxmlformats.org/spreadsheetml/2006/main">
  <c r="G25" i="6" l="1"/>
  <c r="G26" i="6" s="1"/>
  <c r="G27" i="6" s="1"/>
  <c r="G28" i="6" s="1"/>
  <c r="G29" i="6" s="1"/>
  <c r="G30" i="6" s="1"/>
  <c r="G31" i="6" s="1"/>
  <c r="D31" i="6"/>
  <c r="D30" i="6"/>
  <c r="D29" i="6"/>
  <c r="D28" i="6"/>
  <c r="D27" i="6"/>
  <c r="D26" i="6"/>
  <c r="D25" i="6"/>
  <c r="E25" i="6" s="1"/>
  <c r="E26" i="6" s="1"/>
  <c r="E27" i="6" s="1"/>
  <c r="E28" i="6" s="1"/>
  <c r="E29" i="6" s="1"/>
  <c r="E30" i="6" s="1"/>
  <c r="E31" i="6" s="1"/>
  <c r="F28" i="5" l="1"/>
  <c r="F31" i="5" s="1"/>
  <c r="F34" i="5" s="1"/>
  <c r="F37" i="5" s="1"/>
  <c r="G25" i="5"/>
  <c r="E25" i="5"/>
  <c r="H22" i="5"/>
  <c r="H21" i="5"/>
  <c r="H20" i="5"/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</calcChain>
</file>

<file path=xl/sharedStrings.xml><?xml version="1.0" encoding="utf-8"?>
<sst xmlns="http://schemas.openxmlformats.org/spreadsheetml/2006/main" count="1148" uniqueCount="297">
  <si>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</si>
  <si>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</si>
  <si>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</si>
  <si>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</si>
  <si>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</si>
  <si>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</si>
  <si>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</si>
  <si>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</si>
  <si>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</si>
  <si>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</si>
  <si>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</si>
  <si>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</si>
  <si>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</si>
  <si>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</si>
  <si>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</si>
  <si>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</si>
  <si>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</si>
  <si>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</si>
  <si>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</si>
  <si>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</si>
  <si>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</si>
  <si>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</si>
  <si>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</si>
  <si>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</si>
  <si>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</si>
  <si>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</si>
  <si>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</si>
  <si>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</si>
  <si>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</si>
  <si>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</si>
  <si>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</si>
  <si>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</si>
  <si>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</si>
  <si>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</si>
  <si>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</si>
  <si>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</si>
  <si>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</si>
  <si>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</si>
  <si>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</si>
  <si>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</si>
  <si>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</si>
  <si>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</si>
  <si>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</si>
  <si>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</si>
  <si>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</si>
  <si>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</si>
  <si>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</si>
  <si>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</si>
  <si>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</si>
  <si>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</si>
  <si>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</si>
  <si>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</si>
  <si>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</si>
  <si>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</si>
  <si>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</si>
  <si>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</si>
  <si>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</si>
  <si>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</si>
  <si>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</si>
  <si>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</si>
  <si>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</si>
  <si>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</si>
  <si>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</si>
  <si>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</si>
  <si>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</si>
  <si>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</si>
  <si>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</si>
  <si>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</si>
  <si>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</si>
  <si>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</si>
  <si>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</si>
  <si>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</si>
  <si>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</si>
  <si>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</si>
  <si>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</si>
  <si>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</si>
  <si>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</si>
  <si>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</si>
  <si>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</si>
  <si>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</si>
  <si>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</si>
  <si>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</si>
  <si>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</si>
  <si>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</si>
  <si>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</si>
  <si>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</si>
  <si>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</si>
  <si>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</si>
  <si>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</si>
  <si>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</si>
  <si>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</si>
  <si>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</si>
  <si>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</si>
  <si>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</si>
  <si>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</si>
  <si>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</si>
  <si>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</si>
  <si>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</si>
  <si>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</si>
  <si>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</si>
  <si>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</si>
  <si>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</si>
  <si>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</si>
  <si>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</si>
  <si>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</si>
  <si>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</si>
  <si>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</si>
  <si>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</si>
  <si>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</si>
  <si>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</si>
  <si>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</si>
  <si>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</si>
  <si>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</si>
  <si>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</si>
  <si>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</si>
  <si>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</si>
  <si>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</si>
  <si>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</si>
  <si>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</si>
  <si>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</si>
  <si>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</si>
  <si>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</si>
  <si>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</si>
  <si>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</si>
  <si>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</si>
  <si>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</si>
  <si>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</si>
  <si>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</si>
  <si>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</si>
  <si>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</si>
  <si>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</si>
  <si>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</si>
  <si>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</si>
  <si>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</si>
  <si>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</si>
  <si>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</si>
  <si>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</si>
  <si>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</si>
  <si>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</si>
  <si>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</si>
  <si>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</si>
  <si>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</si>
  <si>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</si>
  <si>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</si>
  <si>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</si>
  <si>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</si>
  <si>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</si>
  <si>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</si>
  <si>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</si>
  <si>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</si>
  <si>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</si>
  <si>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</si>
  <si>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</si>
  <si>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</si>
  <si>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</si>
  <si>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</si>
  <si>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</si>
  <si>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</si>
  <si>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</si>
  <si>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</si>
  <si>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</si>
  <si>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</si>
  <si>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</si>
  <si>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</si>
  <si>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</si>
  <si>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</si>
  <si>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</si>
  <si>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</si>
  <si>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</si>
  <si>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</si>
  <si>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</si>
  <si>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</si>
  <si>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</si>
  <si>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</si>
  <si>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</si>
  <si>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</si>
  <si>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</si>
  <si>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</si>
  <si>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</si>
  <si>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</si>
  <si>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</si>
  <si>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</si>
  <si>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</si>
  <si>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</si>
  <si>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</si>
  <si>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</si>
  <si>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</si>
  <si>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</si>
  <si>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</si>
  <si>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</si>
  <si>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</si>
  <si>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</si>
  <si>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</si>
  <si>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</si>
  <si>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</si>
  <si>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</si>
  <si>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</si>
  <si>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</si>
  <si>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</si>
  <si>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</si>
  <si>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</si>
  <si>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</si>
  <si>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</si>
  <si>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</si>
  <si>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</si>
  <si>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</si>
  <si>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</si>
  <si>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</si>
  <si>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</si>
  <si>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</si>
  <si>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</si>
  <si>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</si>
  <si>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</si>
  <si>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</si>
  <si>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</si>
  <si>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</si>
  <si>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</si>
  <si>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</si>
  <si>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</si>
  <si>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</si>
  <si>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</si>
  <si>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</si>
  <si>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</si>
  <si>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</si>
  <si>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</si>
  <si>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</si>
  <si>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</si>
  <si>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</si>
  <si>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</si>
  <si>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</si>
  <si>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</si>
  <si>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</si>
  <si>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</si>
  <si>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</si>
  <si>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</si>
  <si>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</si>
  <si>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</si>
  <si>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</si>
  <si>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</si>
  <si>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</si>
  <si>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</si>
  <si>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</si>
  <si>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</si>
  <si>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</si>
  <si>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</si>
  <si>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</si>
  <si>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</si>
  <si>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</si>
  <si>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</si>
  <si>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</si>
  <si>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</si>
  <si>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</si>
  <si>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</si>
  <si>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</si>
  <si>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</si>
  <si>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</si>
  <si>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</si>
  <si>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</si>
  <si>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</si>
  <si>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</si>
  <si>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</si>
  <si>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</si>
  <si>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</si>
  <si>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</si>
  <si>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</si>
  <si>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</si>
  <si>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</si>
  <si>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</si>
  <si>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</si>
  <si>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</si>
  <si>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</si>
  <si>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</si>
  <si>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</si>
  <si>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</si>
  <si>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</si>
  <si>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</si>
  <si>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</si>
  <si>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</si>
  <si>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</si>
  <si>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</si>
  <si>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</si>
  <si>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</si>
  <si>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</si>
  <si>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</si>
  <si>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</si>
  <si>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</si>
  <si>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</si>
  <si>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</si>
  <si>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</si>
  <si>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</si>
  <si>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</si>
  <si>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Sprint 1 Targets/To Go</t>
  </si>
  <si>
    <t>Sprint 2 Targets/To Go</t>
  </si>
  <si>
    <t>Sprint 3 Targets/To Go</t>
  </si>
  <si>
    <t>Sprint 4 Targets/To Go</t>
  </si>
  <si>
    <t>Sprint # Backlog</t>
  </si>
  <si>
    <t>Brewster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</si>
</sst>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41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6" borderId="2" xfId="0" applyFont="1" applyFill="1" applyBorder="1" applyAlignment="1"/>
    <xf numFmtId="0" fontId="10" fillId="0" borderId="1" xfId="0" applyFont="1" applyBorder="1" applyAlignment="1"/>
    <xf numFmtId="0" fontId="8" fillId="6" borderId="1" xfId="0" applyFont="1" applyFill="1" applyBorder="1" applyAlignment="1"/>
    <xf numFmtId="0" fontId="10" fillId="6" borderId="1" xfId="0" applyFont="1" applyFill="1" applyBorder="1" applyAlignment="1"/>
    <xf numFmtId="0" fontId="11" fillId="5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9" fontId="8" fillId="0" borderId="14" xfId="1" applyFont="1" applyBorder="1" applyAlignment="1">
      <alignment horizontal="center"/>
    </xf>
    <xf numFmtId="0" fontId="10" fillId="0" borderId="14" xfId="0" applyFont="1" applyBorder="1" applyAlignment="1"/>
    <xf numFmtId="0" fontId="10" fillId="0" borderId="13" xfId="0" applyFont="1" applyBorder="1" applyAlignment="1">
      <alignment horizontal="right"/>
    </xf>
    <xf numFmtId="0" fontId="10" fillId="0" borderId="13" xfId="0" applyFont="1" applyBorder="1" applyAlignment="1">
      <alignment horizontal="right" vertical="center"/>
    </xf>
    <xf numFmtId="0" fontId="10" fillId="0" borderId="15" xfId="0" applyFont="1" applyBorder="1" applyAlignment="1">
      <alignment horizontal="right"/>
    </xf>
    <xf numFmtId="0" fontId="8" fillId="6" borderId="16" xfId="0" applyFont="1" applyFill="1" applyBorder="1" applyAlignment="1"/>
    <xf numFmtId="0" fontId="8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6" borderId="23" xfId="0" applyFont="1" applyFill="1" applyBorder="1" applyAlignment="1"/>
    <xf numFmtId="0" fontId="11" fillId="5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5" borderId="13" xfId="0" applyFont="1" applyFill="1" applyBorder="1" applyAlignment="1">
      <alignment horizontal="right" vertical="center"/>
    </xf>
    <xf numFmtId="0" fontId="6" fillId="0" borderId="14" xfId="0" applyFont="1" applyBorder="1" applyAlignment="1">
      <alignment horizontal="left" vertical="center"/>
    </xf>
    <xf numFmtId="0" fontId="11" fillId="5" borderId="15" xfId="0" applyFont="1" applyFill="1" applyBorder="1" applyAlignment="1">
      <alignment horizontal="right" vertical="center"/>
    </xf>
    <xf numFmtId="0" fontId="10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1" fillId="5" borderId="25" xfId="0" applyFont="1" applyFill="1" applyBorder="1" applyAlignment="1">
      <alignment horizontal="right" vertical="center"/>
    </xf>
    <xf numFmtId="0" fontId="6" fillId="0" borderId="3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8" fillId="6" borderId="25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8" fillId="6" borderId="26" xfId="0" applyFont="1" applyFill="1" applyBorder="1" applyAlignment="1">
      <alignment horizontal="left"/>
    </xf>
    <xf numFmtId="0" fontId="8" fillId="6" borderId="27" xfId="0" applyFont="1" applyFill="1" applyBorder="1" applyAlignment="1">
      <alignment horizontal="left"/>
    </xf>
    <xf numFmtId="0" fontId="8" fillId="6" borderId="29" xfId="0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5" borderId="1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1" fillId="5" borderId="12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right"/>
    </xf>
    <xf numFmtId="0" fontId="11" fillId="5" borderId="3" xfId="0" applyFont="1" applyFill="1" applyBorder="1" applyAlignment="1">
      <alignment horizontal="right"/>
    </xf>
    <xf numFmtId="0" fontId="11" fillId="5" borderId="19" xfId="0" applyFont="1" applyFill="1" applyBorder="1" applyAlignment="1">
      <alignment horizontal="right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right"/>
    </xf>
    <xf numFmtId="0" fontId="11" fillId="5" borderId="11" xfId="0" applyFont="1" applyFill="1" applyBorder="1" applyAlignment="1">
      <alignment horizontal="righ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11" fillId="5" borderId="15" xfId="0" applyFont="1" applyFill="1" applyBorder="1" applyAlignment="1">
      <alignment horizontal="right"/>
    </xf>
    <xf numFmtId="0" fontId="11" fillId="5" borderId="16" xfId="0" applyFont="1" applyFill="1" applyBorder="1" applyAlignment="1">
      <alignment horizontal="right"/>
    </xf>
    <xf numFmtId="0" fontId="8" fillId="0" borderId="16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10" fillId="3" borderId="18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0" fontId="12" fillId="5" borderId="34" xfId="0" applyFont="1" applyFill="1" applyBorder="1" applyAlignment="1">
      <alignment horizontal="center" vertical="center"/>
    </xf>
    <xf numFmtId="0" fontId="12" fillId="5" borderId="35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22144"/>
        <c:axId val="144300800"/>
      </c:lineChart>
      <c:catAx>
        <c:axId val="622022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300800"/>
        <c:crosses val="autoZero"/>
        <c:auto val="1"/>
        <c:lblAlgn val="ctr"/>
        <c:lblOffset val="100"/>
        <c:noMultiLvlLbl val="0"/>
      </c:catAx>
      <c:valAx>
        <c:axId val="144300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22022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94176"/>
        <c:axId val="622068864"/>
      </c:lineChart>
      <c:catAx>
        <c:axId val="6221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622068864"/>
        <c:crosses val="autoZero"/>
        <c:auto val="1"/>
        <c:lblAlgn val="ctr"/>
        <c:lblOffset val="100"/>
        <c:noMultiLvlLbl val="0"/>
      </c:catAx>
      <c:valAx>
        <c:axId val="6220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19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81536"/>
        <c:axId val="153470656"/>
      </c:lineChart>
      <c:catAx>
        <c:axId val="15488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70656"/>
        <c:crosses val="autoZero"/>
        <c:auto val="1"/>
        <c:lblAlgn val="ctr"/>
        <c:lblOffset val="100"/>
        <c:noMultiLvlLbl val="0"/>
      </c:catAx>
      <c:valAx>
        <c:axId val="1534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#3 Chart'!$E$25:$E$31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#3 Chart'!$G$25:$G$31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#3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#3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001600"/>
        <c:axId val="622071168"/>
      </c:lineChart>
      <c:catAx>
        <c:axId val="62300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22071168"/>
        <c:crosses val="autoZero"/>
        <c:auto val="1"/>
        <c:lblAlgn val="ctr"/>
        <c:lblOffset val="100"/>
        <c:noMultiLvlLbl val="0"/>
      </c:catAx>
      <c:valAx>
        <c:axId val="6220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00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Chart Form'!$E$25:$E$31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Chart Form'!$G$25:$G$31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Chart Form'!$D$25:$D$31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Chart Form'!$F$25:$F$31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005184"/>
        <c:axId val="622073472"/>
      </c:lineChart>
      <c:catAx>
        <c:axId val="6230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22073472"/>
        <c:crosses val="autoZero"/>
        <c:auto val="1"/>
        <c:lblAlgn val="ctr"/>
        <c:lblOffset val="100"/>
        <c:noMultiLvlLbl val="0"/>
      </c:catAx>
      <c:valAx>
        <c:axId val="6220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0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zoomScaleNormal="100" workbookViewId="0">
      <selection activeCell="G9" sqref="G9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115" t="s">
        <v>60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7"/>
    </row>
    <row r="3" spans="2:15" ht="12.75" customHeight="1" thickBot="1" x14ac:dyDescent="0.25">
      <c r="B3" s="118" t="s">
        <v>0</v>
      </c>
      <c r="C3" s="119"/>
      <c r="D3" s="120" t="s">
        <v>5</v>
      </c>
      <c r="E3" s="120"/>
      <c r="F3" s="120"/>
      <c r="G3" s="120"/>
      <c r="H3" s="121"/>
      <c r="I3" s="122" t="s">
        <v>71</v>
      </c>
      <c r="J3" s="123"/>
      <c r="K3" s="123"/>
      <c r="L3" s="123"/>
      <c r="M3" s="123"/>
      <c r="N3" s="123"/>
      <c r="O3" s="124"/>
    </row>
    <row r="4" spans="2:15" ht="12.75" customHeight="1" x14ac:dyDescent="0.2">
      <c r="B4" s="125" t="s">
        <v>1</v>
      </c>
      <c r="C4" s="126"/>
      <c r="D4" s="127" t="s">
        <v>3</v>
      </c>
      <c r="E4" s="127"/>
      <c r="F4" s="127"/>
      <c r="G4" s="127"/>
      <c r="H4" s="128"/>
      <c r="I4" s="75" t="s">
        <v>75</v>
      </c>
      <c r="J4" s="76"/>
      <c r="K4" s="76"/>
      <c r="L4" s="76"/>
      <c r="M4" s="76"/>
      <c r="N4" s="76"/>
      <c r="O4" s="77"/>
    </row>
    <row r="5" spans="2:15" ht="12.75" customHeight="1" thickBot="1" x14ac:dyDescent="0.25">
      <c r="B5" s="129" t="s">
        <v>2</v>
      </c>
      <c r="C5" s="130"/>
      <c r="D5" s="131" t="s">
        <v>4</v>
      </c>
      <c r="E5" s="131"/>
      <c r="F5" s="131"/>
      <c r="G5" s="131"/>
      <c r="H5" s="132"/>
      <c r="I5" s="12" t="s">
        <v>69</v>
      </c>
      <c r="J5" s="31" t="s">
        <v>68</v>
      </c>
      <c r="K5" s="31" t="s">
        <v>70</v>
      </c>
      <c r="L5" s="31" t="s">
        <v>72</v>
      </c>
      <c r="M5" s="31" t="s">
        <v>73</v>
      </c>
      <c r="N5" s="31" t="s">
        <v>74</v>
      </c>
      <c r="O5" s="25" t="s">
        <v>104</v>
      </c>
    </row>
    <row r="6" spans="2:15" x14ac:dyDescent="0.2">
      <c r="B6" s="80" t="s">
        <v>6</v>
      </c>
      <c r="C6" s="81"/>
      <c r="D6" s="81"/>
      <c r="E6" s="81"/>
      <c r="F6" s="81"/>
      <c r="G6" s="81"/>
      <c r="H6" s="105"/>
      <c r="I6" s="74" t="s">
        <v>79</v>
      </c>
      <c r="J6" s="68"/>
      <c r="K6" s="68"/>
      <c r="L6" s="68"/>
      <c r="M6" s="68"/>
      <c r="N6" s="68"/>
      <c r="O6" s="22"/>
    </row>
    <row r="7" spans="2:15" x14ac:dyDescent="0.2">
      <c r="B7" s="12" t="s">
        <v>7</v>
      </c>
      <c r="C7" s="31" t="s">
        <v>8</v>
      </c>
      <c r="D7" s="31" t="s">
        <v>9</v>
      </c>
      <c r="E7" s="38" t="s">
        <v>37</v>
      </c>
      <c r="F7" s="38" t="s">
        <v>38</v>
      </c>
      <c r="G7" s="38" t="s">
        <v>39</v>
      </c>
      <c r="H7" s="39" t="s">
        <v>50</v>
      </c>
      <c r="I7" s="13">
        <v>1</v>
      </c>
      <c r="J7" s="33" t="s">
        <v>80</v>
      </c>
      <c r="K7" s="33" t="s">
        <v>83</v>
      </c>
      <c r="L7" s="33" t="s">
        <v>77</v>
      </c>
      <c r="M7" s="33" t="s">
        <v>126</v>
      </c>
      <c r="N7" s="33">
        <v>1</v>
      </c>
      <c r="O7" s="22">
        <v>3</v>
      </c>
    </row>
    <row r="8" spans="2:15" x14ac:dyDescent="0.2">
      <c r="B8" s="63" t="s">
        <v>296</v>
      </c>
      <c r="C8" s="33" t="s">
        <v>11</v>
      </c>
      <c r="D8" s="33" t="s">
        <v>28</v>
      </c>
      <c r="E8" s="59" t="s">
        <v>40</v>
      </c>
      <c r="F8" s="59" t="s">
        <v>40</v>
      </c>
      <c r="G8" s="33"/>
      <c r="H8" s="22"/>
      <c r="I8" s="13">
        <v>2</v>
      </c>
      <c r="J8" s="33" t="s">
        <v>81</v>
      </c>
      <c r="K8" s="33" t="s">
        <v>83</v>
      </c>
      <c r="L8" s="33" t="s">
        <v>78</v>
      </c>
      <c r="M8" s="33" t="s">
        <v>116</v>
      </c>
      <c r="N8" s="33"/>
      <c r="O8" s="22">
        <v>4</v>
      </c>
    </row>
    <row r="9" spans="2:15" x14ac:dyDescent="0.2">
      <c r="B9" s="13" t="s">
        <v>12</v>
      </c>
      <c r="C9" s="33" t="s">
        <v>13</v>
      </c>
      <c r="D9" s="33" t="s">
        <v>29</v>
      </c>
      <c r="E9" s="59" t="s">
        <v>40</v>
      </c>
      <c r="F9" s="33"/>
      <c r="G9" s="59" t="s">
        <v>40</v>
      </c>
      <c r="H9" s="22"/>
      <c r="I9" s="133" t="s">
        <v>87</v>
      </c>
      <c r="J9" s="113"/>
      <c r="K9" s="113"/>
      <c r="L9" s="113"/>
      <c r="M9" s="113"/>
      <c r="N9" s="114"/>
      <c r="O9" s="22"/>
    </row>
    <row r="10" spans="2:15" x14ac:dyDescent="0.2">
      <c r="B10" s="13" t="s">
        <v>14</v>
      </c>
      <c r="C10" s="33" t="s">
        <v>15</v>
      </c>
      <c r="D10" s="33" t="s">
        <v>30</v>
      </c>
      <c r="E10" s="59" t="s">
        <v>40</v>
      </c>
      <c r="F10" s="59" t="s">
        <v>40</v>
      </c>
      <c r="G10" s="33"/>
      <c r="H10" s="22"/>
      <c r="I10" s="36" t="s">
        <v>88</v>
      </c>
      <c r="J10" s="112" t="s">
        <v>89</v>
      </c>
      <c r="K10" s="113"/>
      <c r="L10" s="113"/>
      <c r="M10" s="113"/>
      <c r="N10" s="114"/>
      <c r="O10" s="22"/>
    </row>
    <row r="11" spans="2:15" x14ac:dyDescent="0.2">
      <c r="B11" s="13" t="s">
        <v>16</v>
      </c>
      <c r="C11" s="33" t="s">
        <v>17</v>
      </c>
      <c r="D11" s="33" t="s">
        <v>31</v>
      </c>
      <c r="E11" s="33"/>
      <c r="F11" s="59" t="s">
        <v>40</v>
      </c>
      <c r="G11" s="33"/>
      <c r="H11" s="22"/>
      <c r="I11" s="13">
        <v>1</v>
      </c>
      <c r="J11" s="96" t="s">
        <v>177</v>
      </c>
      <c r="K11" s="104"/>
      <c r="L11" s="104"/>
      <c r="M11" s="104"/>
      <c r="N11" s="97"/>
      <c r="O11" s="22"/>
    </row>
    <row r="12" spans="2:15" x14ac:dyDescent="0.2">
      <c r="B12" s="13" t="s">
        <v>18</v>
      </c>
      <c r="C12" s="33" t="s">
        <v>19</v>
      </c>
      <c r="D12" s="33" t="s">
        <v>32</v>
      </c>
      <c r="E12" s="33"/>
      <c r="F12" s="59" t="s">
        <v>40</v>
      </c>
      <c r="G12" s="59" t="s">
        <v>40</v>
      </c>
      <c r="H12" s="22"/>
      <c r="I12" s="70" t="s">
        <v>90</v>
      </c>
      <c r="J12" s="71"/>
      <c r="K12" s="71"/>
      <c r="L12" s="71"/>
      <c r="M12" s="71"/>
      <c r="N12" s="71"/>
      <c r="O12" s="22"/>
    </row>
    <row r="13" spans="2:15" x14ac:dyDescent="0.2">
      <c r="B13" s="13" t="s">
        <v>20</v>
      </c>
      <c r="C13" s="33" t="s">
        <v>21</v>
      </c>
      <c r="D13" s="33" t="s">
        <v>33</v>
      </c>
      <c r="E13" s="59" t="s">
        <v>40</v>
      </c>
      <c r="F13" s="33"/>
      <c r="G13" s="33"/>
      <c r="H13" s="60" t="s">
        <v>40</v>
      </c>
      <c r="I13" s="13">
        <v>1</v>
      </c>
      <c r="J13" s="33" t="s">
        <v>91</v>
      </c>
      <c r="K13" s="33" t="s">
        <v>83</v>
      </c>
      <c r="L13" s="33" t="s">
        <v>76</v>
      </c>
      <c r="M13" s="33" t="s">
        <v>92</v>
      </c>
      <c r="N13" s="33"/>
      <c r="O13" s="22">
        <v>1</v>
      </c>
    </row>
    <row r="14" spans="2:15" x14ac:dyDescent="0.2">
      <c r="B14" s="13" t="s">
        <v>22</v>
      </c>
      <c r="C14" s="33" t="s">
        <v>23</v>
      </c>
      <c r="D14" s="33" t="s">
        <v>34</v>
      </c>
      <c r="E14" s="59" t="s">
        <v>40</v>
      </c>
      <c r="F14" s="33"/>
      <c r="G14" s="59" t="s">
        <v>40</v>
      </c>
      <c r="H14" s="22"/>
      <c r="I14" s="13">
        <v>2</v>
      </c>
      <c r="J14" s="33" t="s">
        <v>93</v>
      </c>
      <c r="K14" s="33" t="s">
        <v>83</v>
      </c>
      <c r="L14" s="33" t="s">
        <v>127</v>
      </c>
      <c r="M14" s="33" t="s">
        <v>96</v>
      </c>
      <c r="N14" s="33">
        <v>1</v>
      </c>
      <c r="O14" s="22">
        <v>5</v>
      </c>
    </row>
    <row r="15" spans="2:15" x14ac:dyDescent="0.2">
      <c r="B15" s="13" t="s">
        <v>24</v>
      </c>
      <c r="C15" s="33" t="s">
        <v>25</v>
      </c>
      <c r="D15" s="33" t="s">
        <v>35</v>
      </c>
      <c r="E15" s="33"/>
      <c r="F15" s="59" t="s">
        <v>40</v>
      </c>
      <c r="G15" s="33"/>
      <c r="H15" s="22"/>
      <c r="I15" s="13">
        <v>3</v>
      </c>
      <c r="J15" s="33" t="s">
        <v>94</v>
      </c>
      <c r="K15" s="33" t="s">
        <v>83</v>
      </c>
      <c r="L15" s="33" t="s">
        <v>59</v>
      </c>
      <c r="M15" s="33" t="s">
        <v>123</v>
      </c>
      <c r="N15" s="33">
        <v>2</v>
      </c>
      <c r="O15" s="22">
        <v>6</v>
      </c>
    </row>
    <row r="16" spans="2:15" ht="13.5" thickBot="1" x14ac:dyDescent="0.25">
      <c r="B16" s="14" t="s">
        <v>26</v>
      </c>
      <c r="C16" s="32" t="s">
        <v>27</v>
      </c>
      <c r="D16" s="32" t="s">
        <v>36</v>
      </c>
      <c r="E16" s="61" t="s">
        <v>40</v>
      </c>
      <c r="F16" s="61" t="s">
        <v>40</v>
      </c>
      <c r="G16" s="61" t="s">
        <v>40</v>
      </c>
      <c r="H16" s="62" t="s">
        <v>40</v>
      </c>
      <c r="I16" s="70" t="s">
        <v>99</v>
      </c>
      <c r="J16" s="71"/>
      <c r="K16" s="71"/>
      <c r="L16" s="71"/>
      <c r="M16" s="71"/>
      <c r="N16" s="71"/>
      <c r="O16" s="22"/>
    </row>
    <row r="17" spans="2:15" x14ac:dyDescent="0.2">
      <c r="B17" s="80" t="s">
        <v>41</v>
      </c>
      <c r="C17" s="81"/>
      <c r="D17" s="81"/>
      <c r="E17" s="81"/>
      <c r="F17" s="81"/>
      <c r="G17" s="81"/>
      <c r="H17" s="105"/>
      <c r="I17" s="34" t="s">
        <v>88</v>
      </c>
      <c r="J17" s="71" t="s">
        <v>89</v>
      </c>
      <c r="K17" s="71"/>
      <c r="L17" s="71"/>
      <c r="M17" s="71"/>
      <c r="N17" s="71"/>
      <c r="O17" s="22"/>
    </row>
    <row r="18" spans="2:15" ht="12.75" customHeight="1" x14ac:dyDescent="0.2">
      <c r="B18" s="106" t="s">
        <v>49</v>
      </c>
      <c r="C18" s="107"/>
      <c r="D18" s="107"/>
      <c r="E18" s="107"/>
      <c r="F18" s="107"/>
      <c r="G18" s="107"/>
      <c r="H18" s="108"/>
      <c r="I18" s="13">
        <v>1</v>
      </c>
      <c r="J18" s="69" t="s">
        <v>100</v>
      </c>
      <c r="K18" s="69"/>
      <c r="L18" s="69"/>
      <c r="M18" s="69"/>
      <c r="N18" s="69"/>
      <c r="O18" s="22"/>
    </row>
    <row r="19" spans="2:15" x14ac:dyDescent="0.2">
      <c r="B19" s="37" t="s">
        <v>42</v>
      </c>
      <c r="C19" s="38" t="s">
        <v>43</v>
      </c>
      <c r="D19" s="38" t="s">
        <v>44</v>
      </c>
      <c r="E19" s="38" t="s">
        <v>45</v>
      </c>
      <c r="F19" s="38" t="s">
        <v>46</v>
      </c>
      <c r="G19" s="38" t="s">
        <v>47</v>
      </c>
      <c r="H19" s="39" t="s">
        <v>48</v>
      </c>
      <c r="I19" s="13">
        <v>2</v>
      </c>
      <c r="J19" s="69" t="s">
        <v>101</v>
      </c>
      <c r="K19" s="69"/>
      <c r="L19" s="69"/>
      <c r="M19" s="69"/>
      <c r="N19" s="69"/>
      <c r="O19" s="22"/>
    </row>
    <row r="20" spans="2:15" x14ac:dyDescent="0.2">
      <c r="B20" s="15" t="s">
        <v>51</v>
      </c>
      <c r="C20" s="6" t="s">
        <v>52</v>
      </c>
      <c r="D20" s="3" t="s">
        <v>58</v>
      </c>
      <c r="E20" s="4">
        <v>0.7</v>
      </c>
      <c r="F20" s="4">
        <v>0.15</v>
      </c>
      <c r="G20" s="4">
        <v>0.15</v>
      </c>
      <c r="H20" s="16">
        <f>SUM(E20:G20)</f>
        <v>1</v>
      </c>
      <c r="I20" s="72" t="s">
        <v>102</v>
      </c>
      <c r="J20" s="73"/>
      <c r="K20" s="73"/>
      <c r="L20" s="73"/>
      <c r="M20" s="73"/>
      <c r="N20" s="73"/>
      <c r="O20" s="22"/>
    </row>
    <row r="21" spans="2:15" x14ac:dyDescent="0.2">
      <c r="B21" s="15" t="s">
        <v>53</v>
      </c>
      <c r="C21" s="5" t="s">
        <v>54</v>
      </c>
      <c r="D21" s="3" t="s">
        <v>98</v>
      </c>
      <c r="E21" s="4">
        <v>0.2</v>
      </c>
      <c r="F21" s="4">
        <v>0.6</v>
      </c>
      <c r="G21" s="4">
        <v>0.2</v>
      </c>
      <c r="H21" s="16">
        <f>SUM(E21:G21)</f>
        <v>1</v>
      </c>
      <c r="I21" s="13">
        <v>1</v>
      </c>
      <c r="J21" s="33" t="s">
        <v>103</v>
      </c>
      <c r="K21" s="33" t="s">
        <v>83</v>
      </c>
      <c r="L21" s="33" t="s">
        <v>106</v>
      </c>
      <c r="M21" s="33" t="s">
        <v>105</v>
      </c>
      <c r="N21" s="33"/>
      <c r="O21" s="22">
        <v>2</v>
      </c>
    </row>
    <row r="22" spans="2:15" x14ac:dyDescent="0.2">
      <c r="B22" s="15" t="s">
        <v>55</v>
      </c>
      <c r="C22" s="7" t="s">
        <v>56</v>
      </c>
      <c r="D22" s="3" t="s">
        <v>57</v>
      </c>
      <c r="E22" s="4">
        <v>0.3</v>
      </c>
      <c r="F22" s="4">
        <v>0.3</v>
      </c>
      <c r="G22" s="4">
        <v>0.4</v>
      </c>
      <c r="H22" s="16">
        <f>SUM(E22:G22)</f>
        <v>1</v>
      </c>
      <c r="I22" s="13">
        <v>2</v>
      </c>
      <c r="J22" s="33" t="s">
        <v>107</v>
      </c>
      <c r="K22" s="33" t="s">
        <v>83</v>
      </c>
      <c r="L22" s="33" t="s">
        <v>47</v>
      </c>
      <c r="M22" s="33" t="s">
        <v>117</v>
      </c>
      <c r="N22" s="33">
        <v>1</v>
      </c>
      <c r="O22" s="22">
        <v>7</v>
      </c>
    </row>
    <row r="23" spans="2:15" ht="13.5" thickBot="1" x14ac:dyDescent="0.25">
      <c r="B23" s="109"/>
      <c r="C23" s="110"/>
      <c r="D23" s="110"/>
      <c r="E23" s="110"/>
      <c r="F23" s="110"/>
      <c r="G23" s="110"/>
      <c r="H23" s="111"/>
      <c r="I23" s="13">
        <v>3</v>
      </c>
      <c r="J23" s="33" t="s">
        <v>108</v>
      </c>
      <c r="K23" s="33" t="s">
        <v>83</v>
      </c>
      <c r="L23" s="33" t="s">
        <v>47</v>
      </c>
      <c r="M23" s="33" t="s">
        <v>118</v>
      </c>
      <c r="N23" s="33">
        <v>2</v>
      </c>
      <c r="O23" s="22">
        <v>8</v>
      </c>
    </row>
    <row r="24" spans="2:15" x14ac:dyDescent="0.2">
      <c r="B24" s="80" t="s">
        <v>61</v>
      </c>
      <c r="C24" s="81"/>
      <c r="D24" s="81"/>
      <c r="E24" s="81"/>
      <c r="F24" s="81"/>
      <c r="G24" s="81"/>
      <c r="H24" s="105"/>
      <c r="I24" s="72" t="s">
        <v>109</v>
      </c>
      <c r="J24" s="73"/>
      <c r="K24" s="73"/>
      <c r="L24" s="73"/>
      <c r="M24" s="73"/>
      <c r="N24" s="73"/>
      <c r="O24" s="22"/>
    </row>
    <row r="25" spans="2:15" x14ac:dyDescent="0.2">
      <c r="B25" s="102" t="s">
        <v>48</v>
      </c>
      <c r="C25" s="103"/>
      <c r="D25" s="103"/>
      <c r="E25" s="11">
        <f>SUM(E28,E31,E34,E37)</f>
        <v>31</v>
      </c>
      <c r="F25" s="11">
        <v>31</v>
      </c>
      <c r="G25" s="9">
        <f>SUM(G28,G31,G34,G37)</f>
        <v>0</v>
      </c>
      <c r="H25" s="17">
        <v>31</v>
      </c>
      <c r="I25" s="35" t="s">
        <v>88</v>
      </c>
      <c r="J25" s="73" t="s">
        <v>89</v>
      </c>
      <c r="K25" s="73"/>
      <c r="L25" s="73"/>
      <c r="M25" s="73"/>
      <c r="N25" s="73"/>
      <c r="O25" s="22"/>
    </row>
    <row r="26" spans="2:15" x14ac:dyDescent="0.2">
      <c r="B26" s="98" t="s">
        <v>62</v>
      </c>
      <c r="C26" s="99"/>
      <c r="D26" s="99"/>
      <c r="E26" s="99"/>
      <c r="F26" s="99"/>
      <c r="G26" s="99"/>
      <c r="H26" s="100"/>
      <c r="I26" s="13">
        <v>1</v>
      </c>
      <c r="J26" s="69" t="s">
        <v>119</v>
      </c>
      <c r="K26" s="69"/>
      <c r="L26" s="69"/>
      <c r="M26" s="69"/>
      <c r="N26" s="69"/>
      <c r="O26" s="22"/>
    </row>
    <row r="27" spans="2:15" ht="13.5" thickBot="1" x14ac:dyDescent="0.25">
      <c r="B27" s="18" t="s">
        <v>63</v>
      </c>
      <c r="C27" s="89" t="s">
        <v>114</v>
      </c>
      <c r="D27" s="90"/>
      <c r="E27" s="93" t="s">
        <v>291</v>
      </c>
      <c r="F27" s="94"/>
      <c r="G27" s="93" t="s">
        <v>167</v>
      </c>
      <c r="H27" s="101"/>
      <c r="I27" s="14">
        <v>2</v>
      </c>
      <c r="J27" s="67" t="s">
        <v>120</v>
      </c>
      <c r="K27" s="67"/>
      <c r="L27" s="67"/>
      <c r="M27" s="67"/>
      <c r="N27" s="67"/>
      <c r="O27" s="23"/>
    </row>
    <row r="28" spans="2:15" x14ac:dyDescent="0.2">
      <c r="B28" s="18" t="s">
        <v>64</v>
      </c>
      <c r="C28" s="89" t="s">
        <v>115</v>
      </c>
      <c r="D28" s="90"/>
      <c r="E28" s="10">
        <v>8</v>
      </c>
      <c r="F28" s="10">
        <f>E25-E28</f>
        <v>23</v>
      </c>
      <c r="G28" s="10">
        <v>0</v>
      </c>
      <c r="H28" s="8">
        <v>31</v>
      </c>
      <c r="I28" s="75" t="s">
        <v>113</v>
      </c>
      <c r="J28" s="76"/>
      <c r="K28" s="76"/>
      <c r="L28" s="76"/>
      <c r="M28" s="76"/>
      <c r="N28" s="76"/>
      <c r="O28" s="77"/>
    </row>
    <row r="29" spans="2:15" x14ac:dyDescent="0.2">
      <c r="B29" s="91" t="s">
        <v>65</v>
      </c>
      <c r="C29" s="92"/>
      <c r="D29" s="92"/>
      <c r="E29" s="92"/>
      <c r="F29" s="92"/>
      <c r="G29" s="92"/>
      <c r="H29" s="92"/>
      <c r="I29" s="12" t="s">
        <v>69</v>
      </c>
      <c r="J29" s="31" t="s">
        <v>68</v>
      </c>
      <c r="K29" s="31" t="s">
        <v>70</v>
      </c>
      <c r="L29" s="31" t="s">
        <v>72</v>
      </c>
      <c r="M29" s="31" t="s">
        <v>73</v>
      </c>
      <c r="N29" s="31" t="s">
        <v>74</v>
      </c>
      <c r="O29" s="25" t="s">
        <v>104</v>
      </c>
    </row>
    <row r="30" spans="2:15" x14ac:dyDescent="0.2">
      <c r="B30" s="19" t="s">
        <v>63</v>
      </c>
      <c r="C30" s="96" t="s">
        <v>171</v>
      </c>
      <c r="D30" s="97"/>
      <c r="E30" s="93" t="s">
        <v>292</v>
      </c>
      <c r="F30" s="94"/>
      <c r="G30" s="93" t="s">
        <v>168</v>
      </c>
      <c r="H30" s="95"/>
      <c r="I30" s="74" t="s">
        <v>79</v>
      </c>
      <c r="J30" s="68"/>
      <c r="K30" s="68"/>
      <c r="L30" s="68"/>
      <c r="M30" s="68"/>
      <c r="N30" s="68"/>
      <c r="O30" s="22"/>
    </row>
    <row r="31" spans="2:15" x14ac:dyDescent="0.2">
      <c r="B31" s="19" t="s">
        <v>64</v>
      </c>
      <c r="C31" s="96" t="s">
        <v>172</v>
      </c>
      <c r="D31" s="97"/>
      <c r="E31" s="10">
        <v>7</v>
      </c>
      <c r="F31" s="10">
        <f>F28-E31</f>
        <v>16</v>
      </c>
      <c r="G31" s="10">
        <v>0</v>
      </c>
      <c r="H31" s="8">
        <v>31</v>
      </c>
      <c r="I31" s="13">
        <v>1</v>
      </c>
      <c r="J31" s="33" t="s">
        <v>82</v>
      </c>
      <c r="K31" s="33" t="s">
        <v>83</v>
      </c>
      <c r="L31" s="33" t="s">
        <v>121</v>
      </c>
      <c r="M31" s="33" t="s">
        <v>122</v>
      </c>
      <c r="N31" s="33">
        <v>1</v>
      </c>
      <c r="O31" s="22">
        <v>3</v>
      </c>
    </row>
    <row r="32" spans="2:15" x14ac:dyDescent="0.2">
      <c r="B32" s="91" t="s">
        <v>66</v>
      </c>
      <c r="C32" s="92"/>
      <c r="D32" s="92"/>
      <c r="E32" s="92"/>
      <c r="F32" s="92"/>
      <c r="G32" s="92"/>
      <c r="H32" s="92"/>
      <c r="I32" s="13">
        <v>2</v>
      </c>
      <c r="J32" s="33" t="s">
        <v>84</v>
      </c>
      <c r="K32" s="33" t="s">
        <v>83</v>
      </c>
      <c r="L32" s="33" t="s">
        <v>124</v>
      </c>
      <c r="M32" s="33" t="s">
        <v>125</v>
      </c>
      <c r="N32" s="33">
        <v>1</v>
      </c>
      <c r="O32" s="22">
        <v>1</v>
      </c>
    </row>
    <row r="33" spans="2:15" x14ac:dyDescent="0.2">
      <c r="B33" s="18" t="s">
        <v>63</v>
      </c>
      <c r="C33" s="89" t="s">
        <v>173</v>
      </c>
      <c r="D33" s="90"/>
      <c r="E33" s="93" t="s">
        <v>293</v>
      </c>
      <c r="F33" s="94"/>
      <c r="G33" s="93" t="s">
        <v>169</v>
      </c>
      <c r="H33" s="95"/>
      <c r="I33" s="74" t="s">
        <v>87</v>
      </c>
      <c r="J33" s="68"/>
      <c r="K33" s="68"/>
      <c r="L33" s="68"/>
      <c r="M33" s="68"/>
      <c r="N33" s="68"/>
      <c r="O33" s="22"/>
    </row>
    <row r="34" spans="2:15" x14ac:dyDescent="0.2">
      <c r="B34" s="18" t="s">
        <v>64</v>
      </c>
      <c r="C34" s="89" t="s">
        <v>174</v>
      </c>
      <c r="D34" s="90"/>
      <c r="E34" s="10">
        <v>4</v>
      </c>
      <c r="F34" s="10">
        <f>F31-E34</f>
        <v>12</v>
      </c>
      <c r="G34" s="10">
        <v>0</v>
      </c>
      <c r="H34" s="8">
        <v>31</v>
      </c>
      <c r="I34" s="36" t="s">
        <v>88</v>
      </c>
      <c r="J34" s="68" t="s">
        <v>89</v>
      </c>
      <c r="K34" s="68"/>
      <c r="L34" s="68"/>
      <c r="M34" s="68"/>
      <c r="N34" s="68"/>
      <c r="O34" s="22"/>
    </row>
    <row r="35" spans="2:15" x14ac:dyDescent="0.2">
      <c r="B35" s="91" t="s">
        <v>67</v>
      </c>
      <c r="C35" s="92"/>
      <c r="D35" s="92"/>
      <c r="E35" s="92"/>
      <c r="F35" s="92"/>
      <c r="G35" s="92"/>
      <c r="H35" s="92"/>
      <c r="I35" s="13">
        <v>1</v>
      </c>
      <c r="J35" s="69" t="s">
        <v>101</v>
      </c>
      <c r="K35" s="69"/>
      <c r="L35" s="69"/>
      <c r="M35" s="69"/>
      <c r="N35" s="69"/>
      <c r="O35" s="22"/>
    </row>
    <row r="36" spans="2:15" x14ac:dyDescent="0.2">
      <c r="B36" s="18" t="s">
        <v>63</v>
      </c>
      <c r="C36" s="89" t="s">
        <v>175</v>
      </c>
      <c r="D36" s="90"/>
      <c r="E36" s="93" t="s">
        <v>294</v>
      </c>
      <c r="F36" s="94"/>
      <c r="G36" s="93" t="s">
        <v>170</v>
      </c>
      <c r="H36" s="95"/>
      <c r="I36" s="70" t="s">
        <v>90</v>
      </c>
      <c r="J36" s="71"/>
      <c r="K36" s="71"/>
      <c r="L36" s="71"/>
      <c r="M36" s="71"/>
      <c r="N36" s="71"/>
      <c r="O36" s="22"/>
    </row>
    <row r="37" spans="2:15" ht="13.5" thickBot="1" x14ac:dyDescent="0.25">
      <c r="B37" s="20" t="s">
        <v>64</v>
      </c>
      <c r="C37" s="78" t="s">
        <v>176</v>
      </c>
      <c r="D37" s="79"/>
      <c r="E37" s="21">
        <v>12</v>
      </c>
      <c r="F37" s="21">
        <f>F34-E37</f>
        <v>0</v>
      </c>
      <c r="G37" s="21">
        <v>0</v>
      </c>
      <c r="H37" s="24">
        <v>31</v>
      </c>
      <c r="I37" s="13">
        <v>1</v>
      </c>
      <c r="J37" s="33" t="s">
        <v>95</v>
      </c>
      <c r="K37" s="33" t="s">
        <v>83</v>
      </c>
      <c r="L37" s="33" t="s">
        <v>127</v>
      </c>
      <c r="M37" s="33" t="s">
        <v>128</v>
      </c>
      <c r="N37" s="33">
        <v>1</v>
      </c>
      <c r="O37" s="22">
        <v>2</v>
      </c>
    </row>
    <row r="38" spans="2:15" x14ac:dyDescent="0.2">
      <c r="B38" s="80" t="s">
        <v>110</v>
      </c>
      <c r="C38" s="81"/>
      <c r="D38" s="81"/>
      <c r="E38" s="81"/>
      <c r="F38" s="81"/>
      <c r="G38" s="81"/>
      <c r="H38" s="82"/>
      <c r="I38" s="13">
        <v>2</v>
      </c>
      <c r="J38" s="33" t="s">
        <v>97</v>
      </c>
      <c r="K38" s="33" t="s">
        <v>83</v>
      </c>
      <c r="L38" s="33" t="s">
        <v>76</v>
      </c>
      <c r="M38" s="33" t="s">
        <v>129</v>
      </c>
      <c r="N38" s="33">
        <v>2</v>
      </c>
      <c r="O38" s="22">
        <v>4</v>
      </c>
    </row>
    <row r="39" spans="2:15" x14ac:dyDescent="0.2">
      <c r="B39" s="83" t="s">
        <v>111</v>
      </c>
      <c r="C39" s="84"/>
      <c r="D39" s="84"/>
      <c r="E39" s="84"/>
      <c r="F39" s="84"/>
      <c r="G39" s="84"/>
      <c r="H39" s="85"/>
      <c r="I39" s="70" t="s">
        <v>99</v>
      </c>
      <c r="J39" s="71"/>
      <c r="K39" s="71"/>
      <c r="L39" s="71"/>
      <c r="M39" s="71"/>
      <c r="N39" s="71"/>
      <c r="O39" s="22"/>
    </row>
    <row r="40" spans="2:15" ht="13.5" thickBot="1" x14ac:dyDescent="0.25">
      <c r="B40" s="86" t="s">
        <v>112</v>
      </c>
      <c r="C40" s="87"/>
      <c r="D40" s="87"/>
      <c r="E40" s="87"/>
      <c r="F40" s="87"/>
      <c r="G40" s="87"/>
      <c r="H40" s="88"/>
      <c r="I40" s="34" t="s">
        <v>88</v>
      </c>
      <c r="J40" s="71" t="s">
        <v>89</v>
      </c>
      <c r="K40" s="71"/>
      <c r="L40" s="71"/>
      <c r="M40" s="71"/>
      <c r="N40" s="71"/>
      <c r="O40" s="22"/>
    </row>
    <row r="41" spans="2:15" x14ac:dyDescent="0.2">
      <c r="I41" s="13">
        <v>1</v>
      </c>
      <c r="J41" s="69" t="s">
        <v>100</v>
      </c>
      <c r="K41" s="69"/>
      <c r="L41" s="69"/>
      <c r="M41" s="69"/>
      <c r="N41" s="69"/>
      <c r="O41" s="22"/>
    </row>
    <row r="42" spans="2:15" x14ac:dyDescent="0.2">
      <c r="I42" s="13">
        <v>2</v>
      </c>
      <c r="J42" s="69" t="s">
        <v>101</v>
      </c>
      <c r="K42" s="69"/>
      <c r="L42" s="69"/>
      <c r="M42" s="69"/>
      <c r="N42" s="69"/>
      <c r="O42" s="22"/>
    </row>
    <row r="43" spans="2:15" x14ac:dyDescent="0.2">
      <c r="I43" s="72" t="s">
        <v>102</v>
      </c>
      <c r="J43" s="73"/>
      <c r="K43" s="73"/>
      <c r="L43" s="73"/>
      <c r="M43" s="73"/>
      <c r="N43" s="73"/>
      <c r="O43" s="22"/>
    </row>
    <row r="44" spans="2:15" x14ac:dyDescent="0.2">
      <c r="I44" s="13">
        <v>1</v>
      </c>
      <c r="J44" s="33" t="s">
        <v>130</v>
      </c>
      <c r="K44" s="33" t="s">
        <v>83</v>
      </c>
      <c r="L44" s="33" t="s">
        <v>47</v>
      </c>
      <c r="M44" s="33" t="s">
        <v>131</v>
      </c>
      <c r="N44" s="33">
        <v>1</v>
      </c>
      <c r="O44" s="22">
        <v>5</v>
      </c>
    </row>
    <row r="45" spans="2:15" x14ac:dyDescent="0.2">
      <c r="I45" s="13">
        <v>2</v>
      </c>
      <c r="J45" s="33" t="s">
        <v>132</v>
      </c>
      <c r="K45" s="33" t="s">
        <v>83</v>
      </c>
      <c r="L45" s="33" t="s">
        <v>47</v>
      </c>
      <c r="M45" s="33" t="s">
        <v>133</v>
      </c>
      <c r="N45" s="33">
        <v>2</v>
      </c>
      <c r="O45" s="22">
        <v>6</v>
      </c>
    </row>
    <row r="46" spans="2:15" x14ac:dyDescent="0.2">
      <c r="I46" s="13">
        <v>3</v>
      </c>
      <c r="J46" s="33" t="s">
        <v>134</v>
      </c>
      <c r="K46" s="33" t="s">
        <v>83</v>
      </c>
      <c r="L46" s="33" t="s">
        <v>47</v>
      </c>
      <c r="M46" s="33" t="s">
        <v>135</v>
      </c>
      <c r="N46" s="33">
        <v>2</v>
      </c>
      <c r="O46" s="22">
        <v>7</v>
      </c>
    </row>
    <row r="47" spans="2:15" x14ac:dyDescent="0.2">
      <c r="I47" s="72" t="s">
        <v>109</v>
      </c>
      <c r="J47" s="73"/>
      <c r="K47" s="73"/>
      <c r="L47" s="73"/>
      <c r="M47" s="73"/>
      <c r="N47" s="73"/>
      <c r="O47" s="22"/>
    </row>
    <row r="48" spans="2:15" x14ac:dyDescent="0.2">
      <c r="I48" s="35" t="s">
        <v>88</v>
      </c>
      <c r="J48" s="73" t="s">
        <v>89</v>
      </c>
      <c r="K48" s="73"/>
      <c r="L48" s="73"/>
      <c r="M48" s="73"/>
      <c r="N48" s="73"/>
      <c r="O48" s="22"/>
    </row>
    <row r="49" spans="9:15" x14ac:dyDescent="0.2">
      <c r="I49" s="13">
        <v>1</v>
      </c>
      <c r="J49" s="69" t="s">
        <v>119</v>
      </c>
      <c r="K49" s="69"/>
      <c r="L49" s="69"/>
      <c r="M49" s="69"/>
      <c r="N49" s="69"/>
      <c r="O49" s="22"/>
    </row>
    <row r="50" spans="9:15" ht="13.5" thickBot="1" x14ac:dyDescent="0.25">
      <c r="I50" s="14">
        <v>2</v>
      </c>
      <c r="J50" s="67" t="s">
        <v>120</v>
      </c>
      <c r="K50" s="67"/>
      <c r="L50" s="67"/>
      <c r="M50" s="67"/>
      <c r="N50" s="67"/>
      <c r="O50" s="23"/>
    </row>
    <row r="51" spans="9:15" x14ac:dyDescent="0.2">
      <c r="I51" s="75" t="s">
        <v>136</v>
      </c>
      <c r="J51" s="76"/>
      <c r="K51" s="76"/>
      <c r="L51" s="76"/>
      <c r="M51" s="76"/>
      <c r="N51" s="76"/>
      <c r="O51" s="77"/>
    </row>
    <row r="52" spans="9:15" x14ac:dyDescent="0.2">
      <c r="I52" s="12" t="s">
        <v>69</v>
      </c>
      <c r="J52" s="31" t="s">
        <v>68</v>
      </c>
      <c r="K52" s="31" t="s">
        <v>70</v>
      </c>
      <c r="L52" s="31" t="s">
        <v>72</v>
      </c>
      <c r="M52" s="31" t="s">
        <v>73</v>
      </c>
      <c r="N52" s="31" t="s">
        <v>74</v>
      </c>
      <c r="O52" s="25" t="s">
        <v>104</v>
      </c>
    </row>
    <row r="53" spans="9:15" x14ac:dyDescent="0.2">
      <c r="I53" s="74" t="s">
        <v>79</v>
      </c>
      <c r="J53" s="68"/>
      <c r="K53" s="68"/>
      <c r="L53" s="68"/>
      <c r="M53" s="68"/>
      <c r="N53" s="68"/>
      <c r="O53" s="26"/>
    </row>
    <row r="54" spans="9:15" x14ac:dyDescent="0.2">
      <c r="I54" s="13">
        <v>1</v>
      </c>
      <c r="J54" s="33" t="s">
        <v>85</v>
      </c>
      <c r="K54" s="33" t="s">
        <v>83</v>
      </c>
      <c r="L54" s="33" t="s">
        <v>124</v>
      </c>
      <c r="M54" s="33" t="s">
        <v>137</v>
      </c>
      <c r="N54" s="33">
        <v>1</v>
      </c>
      <c r="O54" s="22">
        <v>1</v>
      </c>
    </row>
    <row r="55" spans="9:15" x14ac:dyDescent="0.2">
      <c r="I55" s="74" t="s">
        <v>87</v>
      </c>
      <c r="J55" s="68"/>
      <c r="K55" s="68"/>
      <c r="L55" s="68"/>
      <c r="M55" s="68"/>
      <c r="N55" s="68"/>
      <c r="O55" s="22"/>
    </row>
    <row r="56" spans="9:15" x14ac:dyDescent="0.2">
      <c r="I56" s="36" t="s">
        <v>88</v>
      </c>
      <c r="J56" s="68" t="s">
        <v>89</v>
      </c>
      <c r="K56" s="68"/>
      <c r="L56" s="68"/>
      <c r="M56" s="68"/>
      <c r="N56" s="68"/>
      <c r="O56" s="22"/>
    </row>
    <row r="57" spans="9:15" x14ac:dyDescent="0.2">
      <c r="I57" s="13">
        <v>1</v>
      </c>
      <c r="J57" s="69" t="s">
        <v>101</v>
      </c>
      <c r="K57" s="69"/>
      <c r="L57" s="69"/>
      <c r="M57" s="69"/>
      <c r="N57" s="69"/>
      <c r="O57" s="22"/>
    </row>
    <row r="58" spans="9:15" x14ac:dyDescent="0.2">
      <c r="I58" s="70" t="s">
        <v>90</v>
      </c>
      <c r="J58" s="71"/>
      <c r="K58" s="71"/>
      <c r="L58" s="71"/>
      <c r="M58" s="71"/>
      <c r="N58" s="71"/>
      <c r="O58" s="22"/>
    </row>
    <row r="59" spans="9:15" x14ac:dyDescent="0.2">
      <c r="I59" s="13">
        <v>1</v>
      </c>
      <c r="J59" s="33" t="s">
        <v>138</v>
      </c>
      <c r="K59" s="33" t="s">
        <v>83</v>
      </c>
      <c r="L59" s="33" t="s">
        <v>76</v>
      </c>
      <c r="M59" s="33" t="s">
        <v>139</v>
      </c>
      <c r="N59" s="33">
        <v>1</v>
      </c>
      <c r="O59" s="22">
        <v>2</v>
      </c>
    </row>
    <row r="60" spans="9:15" x14ac:dyDescent="0.2">
      <c r="I60" s="70" t="s">
        <v>99</v>
      </c>
      <c r="J60" s="71"/>
      <c r="K60" s="71"/>
      <c r="L60" s="71"/>
      <c r="M60" s="71"/>
      <c r="N60" s="71"/>
      <c r="O60" s="22"/>
    </row>
    <row r="61" spans="9:15" x14ac:dyDescent="0.2">
      <c r="I61" s="34" t="s">
        <v>88</v>
      </c>
      <c r="J61" s="71" t="s">
        <v>89</v>
      </c>
      <c r="K61" s="71"/>
      <c r="L61" s="71"/>
      <c r="M61" s="71"/>
      <c r="N61" s="71"/>
      <c r="O61" s="22"/>
    </row>
    <row r="62" spans="9:15" x14ac:dyDescent="0.2">
      <c r="I62" s="13">
        <v>1</v>
      </c>
      <c r="J62" s="69" t="s">
        <v>100</v>
      </c>
      <c r="K62" s="69"/>
      <c r="L62" s="69"/>
      <c r="M62" s="69"/>
      <c r="N62" s="69"/>
      <c r="O62" s="22"/>
    </row>
    <row r="63" spans="9:15" x14ac:dyDescent="0.2">
      <c r="I63" s="72" t="s">
        <v>102</v>
      </c>
      <c r="J63" s="73"/>
      <c r="K63" s="73"/>
      <c r="L63" s="73"/>
      <c r="M63" s="73"/>
      <c r="N63" s="73"/>
      <c r="O63" s="22"/>
    </row>
    <row r="64" spans="9:15" x14ac:dyDescent="0.2">
      <c r="I64" s="13">
        <v>1</v>
      </c>
      <c r="J64" s="33" t="s">
        <v>140</v>
      </c>
      <c r="K64" s="33" t="s">
        <v>83</v>
      </c>
      <c r="L64" s="33" t="s">
        <v>47</v>
      </c>
      <c r="M64" s="33" t="s">
        <v>131</v>
      </c>
      <c r="N64" s="33">
        <v>1</v>
      </c>
      <c r="O64" s="22">
        <v>3</v>
      </c>
    </row>
    <row r="65" spans="9:15" x14ac:dyDescent="0.2">
      <c r="I65" s="13">
        <v>2</v>
      </c>
      <c r="J65" s="33" t="s">
        <v>141</v>
      </c>
      <c r="K65" s="33" t="s">
        <v>83</v>
      </c>
      <c r="L65" s="33" t="s">
        <v>47</v>
      </c>
      <c r="M65" s="33" t="s">
        <v>142</v>
      </c>
      <c r="N65" s="33">
        <v>2</v>
      </c>
      <c r="O65" s="22">
        <v>4</v>
      </c>
    </row>
    <row r="66" spans="9:15" x14ac:dyDescent="0.2">
      <c r="I66" s="72" t="s">
        <v>109</v>
      </c>
      <c r="J66" s="73"/>
      <c r="K66" s="73"/>
      <c r="L66" s="73"/>
      <c r="M66" s="73"/>
      <c r="N66" s="73"/>
      <c r="O66" s="22"/>
    </row>
    <row r="67" spans="9:15" x14ac:dyDescent="0.2">
      <c r="I67" s="35" t="s">
        <v>88</v>
      </c>
      <c r="J67" s="73" t="s">
        <v>89</v>
      </c>
      <c r="K67" s="73"/>
      <c r="L67" s="73"/>
      <c r="M67" s="73"/>
      <c r="N67" s="73"/>
      <c r="O67" s="22"/>
    </row>
    <row r="68" spans="9:15" x14ac:dyDescent="0.2">
      <c r="I68" s="13">
        <v>1</v>
      </c>
      <c r="J68" s="69" t="s">
        <v>119</v>
      </c>
      <c r="K68" s="69"/>
      <c r="L68" s="69"/>
      <c r="M68" s="69"/>
      <c r="N68" s="69"/>
      <c r="O68" s="22"/>
    </row>
    <row r="69" spans="9:15" ht="13.5" thickBot="1" x14ac:dyDescent="0.25">
      <c r="I69" s="14">
        <v>2</v>
      </c>
      <c r="J69" s="67" t="s">
        <v>120</v>
      </c>
      <c r="K69" s="67"/>
      <c r="L69" s="67"/>
      <c r="M69" s="67"/>
      <c r="N69" s="67"/>
      <c r="O69" s="23"/>
    </row>
    <row r="70" spans="9:15" x14ac:dyDescent="0.2">
      <c r="I70" s="75" t="s">
        <v>143</v>
      </c>
      <c r="J70" s="76"/>
      <c r="K70" s="76"/>
      <c r="L70" s="76"/>
      <c r="M70" s="76"/>
      <c r="N70" s="76"/>
      <c r="O70" s="77"/>
    </row>
    <row r="71" spans="9:15" x14ac:dyDescent="0.2">
      <c r="I71" s="12" t="s">
        <v>69</v>
      </c>
      <c r="J71" s="31" t="s">
        <v>68</v>
      </c>
      <c r="K71" s="31" t="s">
        <v>70</v>
      </c>
      <c r="L71" s="31" t="s">
        <v>72</v>
      </c>
      <c r="M71" s="31" t="s">
        <v>73</v>
      </c>
      <c r="N71" s="31" t="s">
        <v>74</v>
      </c>
      <c r="O71" s="25" t="s">
        <v>104</v>
      </c>
    </row>
    <row r="72" spans="9:15" x14ac:dyDescent="0.2">
      <c r="I72" s="74" t="s">
        <v>79</v>
      </c>
      <c r="J72" s="68"/>
      <c r="K72" s="68"/>
      <c r="L72" s="68"/>
      <c r="M72" s="68"/>
      <c r="N72" s="68"/>
      <c r="O72" s="22"/>
    </row>
    <row r="73" spans="9:15" x14ac:dyDescent="0.2">
      <c r="I73" s="13">
        <v>1</v>
      </c>
      <c r="J73" s="33" t="s">
        <v>86</v>
      </c>
      <c r="K73" s="33" t="s">
        <v>83</v>
      </c>
      <c r="L73" s="33" t="s">
        <v>124</v>
      </c>
      <c r="M73" s="33" t="s">
        <v>144</v>
      </c>
      <c r="N73" s="33">
        <v>1</v>
      </c>
      <c r="O73" s="22">
        <v>1</v>
      </c>
    </row>
    <row r="74" spans="9:15" x14ac:dyDescent="0.2">
      <c r="I74" s="13">
        <v>2</v>
      </c>
      <c r="J74" s="33" t="s">
        <v>145</v>
      </c>
      <c r="K74" s="33" t="s">
        <v>83</v>
      </c>
      <c r="L74" s="33" t="s">
        <v>124</v>
      </c>
      <c r="M74" s="33" t="s">
        <v>146</v>
      </c>
      <c r="N74" s="33">
        <v>1</v>
      </c>
      <c r="O74" s="22">
        <v>3</v>
      </c>
    </row>
    <row r="75" spans="9:15" x14ac:dyDescent="0.2">
      <c r="I75" s="13">
        <v>3</v>
      </c>
      <c r="J75" s="33" t="s">
        <v>147</v>
      </c>
      <c r="K75" s="33" t="s">
        <v>83</v>
      </c>
      <c r="L75" s="33" t="s">
        <v>78</v>
      </c>
      <c r="M75" s="33" t="s">
        <v>148</v>
      </c>
      <c r="N75" s="33"/>
      <c r="O75" s="22">
        <v>4</v>
      </c>
    </row>
    <row r="76" spans="9:15" x14ac:dyDescent="0.2">
      <c r="I76" s="74" t="s">
        <v>87</v>
      </c>
      <c r="J76" s="68"/>
      <c r="K76" s="68"/>
      <c r="L76" s="68"/>
      <c r="M76" s="68"/>
      <c r="N76" s="68"/>
      <c r="O76" s="22"/>
    </row>
    <row r="77" spans="9:15" x14ac:dyDescent="0.2">
      <c r="I77" s="36" t="s">
        <v>88</v>
      </c>
      <c r="J77" s="68" t="s">
        <v>89</v>
      </c>
      <c r="K77" s="68"/>
      <c r="L77" s="68"/>
      <c r="M77" s="68"/>
      <c r="N77" s="68"/>
      <c r="O77" s="22"/>
    </row>
    <row r="78" spans="9:15" x14ac:dyDescent="0.2">
      <c r="I78" s="13">
        <v>1</v>
      </c>
      <c r="J78" s="69" t="s">
        <v>101</v>
      </c>
      <c r="K78" s="69"/>
      <c r="L78" s="69"/>
      <c r="M78" s="69"/>
      <c r="N78" s="69"/>
      <c r="O78" s="22"/>
    </row>
    <row r="79" spans="9:15" x14ac:dyDescent="0.2">
      <c r="I79" s="70" t="s">
        <v>90</v>
      </c>
      <c r="J79" s="71"/>
      <c r="K79" s="71"/>
      <c r="L79" s="71"/>
      <c r="M79" s="71"/>
      <c r="N79" s="71"/>
      <c r="O79" s="22"/>
    </row>
    <row r="80" spans="9:15" x14ac:dyDescent="0.2">
      <c r="I80" s="13">
        <v>1</v>
      </c>
      <c r="J80" s="33" t="s">
        <v>149</v>
      </c>
      <c r="K80" s="33" t="s">
        <v>83</v>
      </c>
      <c r="L80" s="33" t="s">
        <v>59</v>
      </c>
      <c r="M80" s="33" t="s">
        <v>150</v>
      </c>
      <c r="N80" s="33">
        <v>2</v>
      </c>
      <c r="O80" s="22">
        <v>5</v>
      </c>
    </row>
    <row r="81" spans="9:15" x14ac:dyDescent="0.2">
      <c r="I81" s="13">
        <v>2</v>
      </c>
      <c r="J81" s="33" t="s">
        <v>151</v>
      </c>
      <c r="K81" s="33" t="s">
        <v>83</v>
      </c>
      <c r="L81" s="33" t="s">
        <v>76</v>
      </c>
      <c r="M81" s="33" t="s">
        <v>152</v>
      </c>
      <c r="N81" s="33">
        <v>1</v>
      </c>
      <c r="O81" s="22">
        <v>2</v>
      </c>
    </row>
    <row r="82" spans="9:15" x14ac:dyDescent="0.2">
      <c r="I82" s="70" t="s">
        <v>99</v>
      </c>
      <c r="J82" s="71"/>
      <c r="K82" s="71"/>
      <c r="L82" s="71"/>
      <c r="M82" s="71"/>
      <c r="N82" s="71"/>
      <c r="O82" s="22"/>
    </row>
    <row r="83" spans="9:15" x14ac:dyDescent="0.2">
      <c r="I83" s="34" t="s">
        <v>88</v>
      </c>
      <c r="J83" s="71" t="s">
        <v>89</v>
      </c>
      <c r="K83" s="71"/>
      <c r="L83" s="71"/>
      <c r="M83" s="71"/>
      <c r="N83" s="71"/>
      <c r="O83" s="22"/>
    </row>
    <row r="84" spans="9:15" x14ac:dyDescent="0.2">
      <c r="I84" s="13">
        <v>1</v>
      </c>
      <c r="J84" s="69" t="s">
        <v>100</v>
      </c>
      <c r="K84" s="69"/>
      <c r="L84" s="69"/>
      <c r="M84" s="69"/>
      <c r="N84" s="69"/>
      <c r="O84" s="22"/>
    </row>
    <row r="85" spans="9:15" x14ac:dyDescent="0.2">
      <c r="I85" s="13">
        <v>2</v>
      </c>
      <c r="J85" s="69" t="s">
        <v>101</v>
      </c>
      <c r="K85" s="69"/>
      <c r="L85" s="69"/>
      <c r="M85" s="69"/>
      <c r="N85" s="69"/>
      <c r="O85" s="22"/>
    </row>
    <row r="86" spans="9:15" x14ac:dyDescent="0.2">
      <c r="I86" s="72" t="s">
        <v>102</v>
      </c>
      <c r="J86" s="73"/>
      <c r="K86" s="73"/>
      <c r="L86" s="73"/>
      <c r="M86" s="73"/>
      <c r="N86" s="73"/>
      <c r="O86" s="22"/>
    </row>
    <row r="87" spans="9:15" x14ac:dyDescent="0.2">
      <c r="I87" s="13">
        <v>1</v>
      </c>
      <c r="J87" s="33" t="s">
        <v>153</v>
      </c>
      <c r="K87" s="33" t="s">
        <v>83</v>
      </c>
      <c r="L87" s="33" t="s">
        <v>47</v>
      </c>
      <c r="M87" s="33" t="s">
        <v>154</v>
      </c>
      <c r="N87" s="33">
        <v>1</v>
      </c>
      <c r="O87" s="22">
        <v>6</v>
      </c>
    </row>
    <row r="88" spans="9:15" x14ac:dyDescent="0.2">
      <c r="I88" s="13">
        <v>2</v>
      </c>
      <c r="J88" s="33" t="s">
        <v>155</v>
      </c>
      <c r="K88" s="33" t="s">
        <v>83</v>
      </c>
      <c r="L88" s="33" t="s">
        <v>47</v>
      </c>
      <c r="M88" s="33" t="s">
        <v>156</v>
      </c>
      <c r="N88" s="33">
        <v>1</v>
      </c>
      <c r="O88" s="22">
        <v>7</v>
      </c>
    </row>
    <row r="89" spans="9:15" x14ac:dyDescent="0.2">
      <c r="I89" s="13">
        <v>3</v>
      </c>
      <c r="J89" s="33" t="s">
        <v>157</v>
      </c>
      <c r="K89" s="33" t="s">
        <v>83</v>
      </c>
      <c r="L89" s="33" t="s">
        <v>47</v>
      </c>
      <c r="M89" s="33" t="s">
        <v>117</v>
      </c>
      <c r="N89" s="33">
        <v>1</v>
      </c>
      <c r="O89" s="22">
        <v>8</v>
      </c>
    </row>
    <row r="90" spans="9:15" x14ac:dyDescent="0.2">
      <c r="I90" s="13">
        <v>4</v>
      </c>
      <c r="J90" s="33" t="s">
        <v>158</v>
      </c>
      <c r="K90" s="33" t="s">
        <v>83</v>
      </c>
      <c r="L90" s="33" t="s">
        <v>47</v>
      </c>
      <c r="M90" s="33" t="s">
        <v>159</v>
      </c>
      <c r="N90" s="33">
        <v>2</v>
      </c>
      <c r="O90" s="22">
        <v>9</v>
      </c>
    </row>
    <row r="91" spans="9:15" x14ac:dyDescent="0.2">
      <c r="I91" s="13">
        <v>5</v>
      </c>
      <c r="J91" s="33" t="s">
        <v>160</v>
      </c>
      <c r="K91" s="33" t="s">
        <v>83</v>
      </c>
      <c r="L91" s="33" t="s">
        <v>47</v>
      </c>
      <c r="M91" s="33" t="s">
        <v>161</v>
      </c>
      <c r="N91" s="33">
        <v>2</v>
      </c>
      <c r="O91" s="22">
        <v>10</v>
      </c>
    </row>
    <row r="92" spans="9:15" x14ac:dyDescent="0.2">
      <c r="I92" s="13">
        <v>6</v>
      </c>
      <c r="J92" s="33" t="s">
        <v>162</v>
      </c>
      <c r="K92" s="33" t="s">
        <v>83</v>
      </c>
      <c r="L92" s="33" t="s">
        <v>163</v>
      </c>
      <c r="M92" s="33" t="s">
        <v>164</v>
      </c>
      <c r="N92" s="33"/>
      <c r="O92" s="22">
        <v>11</v>
      </c>
    </row>
    <row r="93" spans="9:15" x14ac:dyDescent="0.2">
      <c r="I93" s="13">
        <v>7</v>
      </c>
      <c r="J93" s="33" t="s">
        <v>165</v>
      </c>
      <c r="K93" s="33" t="s">
        <v>83</v>
      </c>
      <c r="L93" s="33" t="s">
        <v>163</v>
      </c>
      <c r="M93" s="33" t="s">
        <v>166</v>
      </c>
      <c r="N93" s="33"/>
      <c r="O93" s="22">
        <v>12</v>
      </c>
    </row>
    <row r="94" spans="9:15" x14ac:dyDescent="0.2">
      <c r="I94" s="72" t="s">
        <v>109</v>
      </c>
      <c r="J94" s="73"/>
      <c r="K94" s="73"/>
      <c r="L94" s="73"/>
      <c r="M94" s="73"/>
      <c r="N94" s="73"/>
      <c r="O94" s="22"/>
    </row>
    <row r="95" spans="9:15" x14ac:dyDescent="0.2">
      <c r="I95" s="35" t="s">
        <v>88</v>
      </c>
      <c r="J95" s="73" t="s">
        <v>89</v>
      </c>
      <c r="K95" s="73"/>
      <c r="L95" s="73"/>
      <c r="M95" s="73"/>
      <c r="N95" s="73"/>
      <c r="O95" s="22"/>
    </row>
    <row r="96" spans="9:15" x14ac:dyDescent="0.2">
      <c r="I96" s="13">
        <v>1</v>
      </c>
      <c r="J96" s="69" t="s">
        <v>119</v>
      </c>
      <c r="K96" s="69"/>
      <c r="L96" s="69"/>
      <c r="M96" s="69"/>
      <c r="N96" s="69"/>
      <c r="O96" s="22"/>
    </row>
    <row r="97" spans="9:15" ht="13.5" thickBot="1" x14ac:dyDescent="0.25">
      <c r="I97" s="14">
        <v>2</v>
      </c>
      <c r="J97" s="67" t="s">
        <v>120</v>
      </c>
      <c r="K97" s="67"/>
      <c r="L97" s="67"/>
      <c r="M97" s="67"/>
      <c r="N97" s="67"/>
      <c r="O97" s="23"/>
    </row>
  </sheetData>
  <mergeCells count="96">
    <mergeCell ref="J10:N10"/>
    <mergeCell ref="B2:O2"/>
    <mergeCell ref="B3:C3"/>
    <mergeCell ref="D3:H3"/>
    <mergeCell ref="I3:O3"/>
    <mergeCell ref="B4:C4"/>
    <mergeCell ref="D4:H4"/>
    <mergeCell ref="I4:O4"/>
    <mergeCell ref="B5:C5"/>
    <mergeCell ref="D5:H5"/>
    <mergeCell ref="B6:H6"/>
    <mergeCell ref="I6:N6"/>
    <mergeCell ref="I9:N9"/>
    <mergeCell ref="B25:D25"/>
    <mergeCell ref="J25:N25"/>
    <mergeCell ref="J11:N11"/>
    <mergeCell ref="I12:N12"/>
    <mergeCell ref="I16:N16"/>
    <mergeCell ref="B17:H17"/>
    <mergeCell ref="J17:N17"/>
    <mergeCell ref="B18:H18"/>
    <mergeCell ref="J18:N18"/>
    <mergeCell ref="J19:N19"/>
    <mergeCell ref="I20:N20"/>
    <mergeCell ref="B23:H23"/>
    <mergeCell ref="B24:H24"/>
    <mergeCell ref="I24:N24"/>
    <mergeCell ref="B26:H26"/>
    <mergeCell ref="J26:N26"/>
    <mergeCell ref="C27:D27"/>
    <mergeCell ref="E27:F27"/>
    <mergeCell ref="G27:H27"/>
    <mergeCell ref="J27:N27"/>
    <mergeCell ref="I33:N33"/>
    <mergeCell ref="C28:D28"/>
    <mergeCell ref="I28:O28"/>
    <mergeCell ref="B29:H29"/>
    <mergeCell ref="C30:D30"/>
    <mergeCell ref="E30:F30"/>
    <mergeCell ref="G30:H30"/>
    <mergeCell ref="I30:N30"/>
    <mergeCell ref="C31:D31"/>
    <mergeCell ref="B32:H32"/>
    <mergeCell ref="C33:D33"/>
    <mergeCell ref="E33:F33"/>
    <mergeCell ref="G33:H33"/>
    <mergeCell ref="C34:D34"/>
    <mergeCell ref="J34:N34"/>
    <mergeCell ref="B35:H35"/>
    <mergeCell ref="J35:N35"/>
    <mergeCell ref="C36:D36"/>
    <mergeCell ref="E36:F36"/>
    <mergeCell ref="G36:H36"/>
    <mergeCell ref="I36:N36"/>
    <mergeCell ref="C37:D37"/>
    <mergeCell ref="B38:H38"/>
    <mergeCell ref="B39:H39"/>
    <mergeCell ref="I39:N39"/>
    <mergeCell ref="B40:H40"/>
    <mergeCell ref="J40:N40"/>
    <mergeCell ref="J57:N57"/>
    <mergeCell ref="J41:N41"/>
    <mergeCell ref="J42:N42"/>
    <mergeCell ref="I43:N43"/>
    <mergeCell ref="I47:N47"/>
    <mergeCell ref="J48:N48"/>
    <mergeCell ref="J49:N49"/>
    <mergeCell ref="J50:N50"/>
    <mergeCell ref="I51:O51"/>
    <mergeCell ref="I53:N53"/>
    <mergeCell ref="I55:N55"/>
    <mergeCell ref="J56:N56"/>
    <mergeCell ref="I76:N76"/>
    <mergeCell ref="I58:N58"/>
    <mergeCell ref="I60:N60"/>
    <mergeCell ref="J61:N61"/>
    <mergeCell ref="J62:N62"/>
    <mergeCell ref="I63:N63"/>
    <mergeCell ref="I66:N66"/>
    <mergeCell ref="J67:N67"/>
    <mergeCell ref="J68:N68"/>
    <mergeCell ref="J69:N69"/>
    <mergeCell ref="I70:O70"/>
    <mergeCell ref="I72:N72"/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</mergeCells>
  <conditionalFormatting sqref="H20:H22">
    <cfRule type="cellIs" dxfId="56" priority="1" operator="between">
      <formula>1</formula>
      <formula>0.9</formula>
    </cfRule>
    <cfRule type="cellIs" dxfId="55" priority="2" operator="greaterThan">
      <formula>100%</formula>
    </cfRule>
    <cfRule type="cellIs" dxfId="54" priority="3" operator="lessThan">
      <formula>0.7</formula>
    </cfRule>
    <cfRule type="cellIs" dxfId="53" priority="4" operator="between">
      <formula>0.89</formula>
      <formula>0.7</formula>
    </cfRule>
    <cfRule type="cellIs" dxfId="52" priority="5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S14" sqref="S14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4" t="s">
        <v>178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/>
    </row>
    <row r="3" spans="2:19" x14ac:dyDescent="0.25">
      <c r="B3" s="75" t="s">
        <v>179</v>
      </c>
      <c r="C3" s="137"/>
      <c r="D3" s="75" t="s">
        <v>205</v>
      </c>
      <c r="E3" s="76"/>
      <c r="F3" s="77"/>
      <c r="H3" s="75" t="s">
        <v>218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7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202</v>
      </c>
      <c r="D5" s="47" t="s">
        <v>10</v>
      </c>
      <c r="E5" s="30" t="s">
        <v>11</v>
      </c>
      <c r="F5" s="48" t="s">
        <v>28</v>
      </c>
      <c r="H5" s="47" t="s">
        <v>230</v>
      </c>
      <c r="I5" s="30" t="s">
        <v>91</v>
      </c>
      <c r="J5" s="30" t="s">
        <v>54</v>
      </c>
      <c r="K5" s="30" t="s">
        <v>231</v>
      </c>
      <c r="L5" s="40" t="s">
        <v>35</v>
      </c>
      <c r="M5" s="30">
        <v>4</v>
      </c>
      <c r="N5" s="30" t="s">
        <v>229</v>
      </c>
      <c r="O5" s="138" t="s">
        <v>229</v>
      </c>
      <c r="P5" s="138" t="s">
        <v>229</v>
      </c>
      <c r="Q5" s="138" t="s">
        <v>229</v>
      </c>
      <c r="R5" s="138" t="s">
        <v>229</v>
      </c>
      <c r="S5" s="43" t="s">
        <v>235</v>
      </c>
    </row>
    <row r="6" spans="2:19" x14ac:dyDescent="0.25">
      <c r="B6" s="42" t="s">
        <v>64</v>
      </c>
      <c r="C6" s="55" t="s">
        <v>203</v>
      </c>
      <c r="D6" s="47" t="s">
        <v>12</v>
      </c>
      <c r="E6" s="30" t="s">
        <v>13</v>
      </c>
      <c r="F6" s="48" t="s">
        <v>29</v>
      </c>
      <c r="H6" s="47" t="s">
        <v>236</v>
      </c>
      <c r="I6" s="30" t="s">
        <v>91</v>
      </c>
      <c r="J6" s="30" t="s">
        <v>54</v>
      </c>
      <c r="K6" s="30" t="s">
        <v>231</v>
      </c>
      <c r="L6" s="40" t="s">
        <v>33</v>
      </c>
      <c r="M6" s="30">
        <v>2</v>
      </c>
      <c r="N6" s="30" t="s">
        <v>229</v>
      </c>
      <c r="O6" s="138" t="s">
        <v>229</v>
      </c>
      <c r="P6" s="138" t="s">
        <v>229</v>
      </c>
      <c r="Q6" s="138" t="s">
        <v>229</v>
      </c>
      <c r="R6" s="138" t="s">
        <v>229</v>
      </c>
      <c r="S6" s="43" t="s">
        <v>234</v>
      </c>
    </row>
    <row r="7" spans="2:19" ht="13.5" thickBot="1" x14ac:dyDescent="0.3">
      <c r="B7" s="44" t="s">
        <v>181</v>
      </c>
      <c r="C7" s="56" t="s">
        <v>204</v>
      </c>
      <c r="D7" s="47" t="s">
        <v>14</v>
      </c>
      <c r="E7" s="30" t="s">
        <v>15</v>
      </c>
      <c r="F7" s="48" t="s">
        <v>30</v>
      </c>
      <c r="H7" s="47" t="s">
        <v>237</v>
      </c>
      <c r="I7" s="30" t="s">
        <v>91</v>
      </c>
      <c r="J7" s="30" t="s">
        <v>54</v>
      </c>
      <c r="K7" s="30" t="s">
        <v>231</v>
      </c>
      <c r="L7" s="40" t="s">
        <v>35</v>
      </c>
      <c r="M7" s="30">
        <v>4</v>
      </c>
      <c r="N7" s="30" t="s">
        <v>229</v>
      </c>
      <c r="O7" s="138" t="s">
        <v>229</v>
      </c>
      <c r="P7" s="138" t="s">
        <v>229</v>
      </c>
      <c r="Q7" s="138" t="s">
        <v>229</v>
      </c>
      <c r="R7" s="138" t="s">
        <v>229</v>
      </c>
      <c r="S7" s="43" t="s">
        <v>233</v>
      </c>
    </row>
    <row r="8" spans="2:19" x14ac:dyDescent="0.25">
      <c r="B8" s="75" t="s">
        <v>182</v>
      </c>
      <c r="C8" s="137"/>
      <c r="D8" s="47" t="s">
        <v>16</v>
      </c>
      <c r="E8" s="30" t="s">
        <v>17</v>
      </c>
      <c r="F8" s="48" t="s">
        <v>31</v>
      </c>
      <c r="H8" s="47" t="s">
        <v>238</v>
      </c>
      <c r="I8" s="30" t="s">
        <v>93</v>
      </c>
      <c r="J8" s="30" t="s">
        <v>54</v>
      </c>
      <c r="K8" s="30" t="s">
        <v>231</v>
      </c>
      <c r="L8" s="40" t="s">
        <v>36</v>
      </c>
      <c r="M8" s="30">
        <v>2</v>
      </c>
      <c r="N8" s="30" t="s">
        <v>229</v>
      </c>
      <c r="O8" s="66" t="s">
        <v>229</v>
      </c>
      <c r="P8" s="66" t="s">
        <v>229</v>
      </c>
      <c r="Q8" s="66" t="s">
        <v>229</v>
      </c>
      <c r="R8" s="66" t="s">
        <v>229</v>
      </c>
      <c r="S8" s="43" t="s">
        <v>239</v>
      </c>
    </row>
    <row r="9" spans="2:19" x14ac:dyDescent="0.25">
      <c r="B9" s="42" t="s">
        <v>183</v>
      </c>
      <c r="C9" s="55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94</v>
      </c>
      <c r="J9" s="30" t="s">
        <v>54</v>
      </c>
      <c r="K9" s="30" t="s">
        <v>231</v>
      </c>
      <c r="L9" s="40" t="s">
        <v>30</v>
      </c>
      <c r="M9" s="30">
        <v>4</v>
      </c>
      <c r="N9" s="30" t="s">
        <v>229</v>
      </c>
      <c r="O9" s="138" t="s">
        <v>229</v>
      </c>
      <c r="P9" s="138" t="s">
        <v>229</v>
      </c>
      <c r="Q9" s="138" t="s">
        <v>229</v>
      </c>
      <c r="R9" s="138" t="s">
        <v>229</v>
      </c>
      <c r="S9" s="43" t="s">
        <v>241</v>
      </c>
    </row>
    <row r="10" spans="2:19" x14ac:dyDescent="0.25">
      <c r="B10" s="42" t="s">
        <v>184</v>
      </c>
      <c r="C10" s="55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94</v>
      </c>
      <c r="J10" s="30" t="s">
        <v>54</v>
      </c>
      <c r="K10" s="30" t="s">
        <v>231</v>
      </c>
      <c r="L10" s="40" t="s">
        <v>30</v>
      </c>
      <c r="M10" s="30">
        <v>4</v>
      </c>
      <c r="N10" s="30" t="s">
        <v>229</v>
      </c>
      <c r="O10" s="138" t="s">
        <v>229</v>
      </c>
      <c r="P10" s="138" t="s">
        <v>229</v>
      </c>
      <c r="Q10" s="138" t="s">
        <v>229</v>
      </c>
      <c r="R10" s="138" t="s">
        <v>229</v>
      </c>
      <c r="S10" s="43" t="s">
        <v>242</v>
      </c>
    </row>
    <row r="11" spans="2:19" ht="13.5" thickBot="1" x14ac:dyDescent="0.3">
      <c r="B11" s="44" t="s">
        <v>185</v>
      </c>
      <c r="C11" s="57" t="s">
        <v>55</v>
      </c>
      <c r="D11" s="47" t="s">
        <v>22</v>
      </c>
      <c r="E11" s="30" t="s">
        <v>23</v>
      </c>
      <c r="F11" s="48" t="s">
        <v>34</v>
      </c>
      <c r="H11" s="47" t="s">
        <v>244</v>
      </c>
      <c r="I11" s="30" t="s">
        <v>80</v>
      </c>
      <c r="J11" s="30" t="s">
        <v>52</v>
      </c>
      <c r="K11" s="30" t="s">
        <v>245</v>
      </c>
      <c r="L11" s="40" t="s">
        <v>29</v>
      </c>
      <c r="M11" s="30">
        <v>4</v>
      </c>
      <c r="N11" s="30" t="s">
        <v>229</v>
      </c>
      <c r="O11" s="30"/>
      <c r="P11" s="40"/>
      <c r="Q11" s="30"/>
      <c r="R11" s="30"/>
      <c r="S11" s="43" t="s">
        <v>246</v>
      </c>
    </row>
    <row r="12" spans="2:19" x14ac:dyDescent="0.25">
      <c r="B12" s="75" t="s">
        <v>186</v>
      </c>
      <c r="C12" s="77"/>
      <c r="D12" s="41" t="s">
        <v>24</v>
      </c>
      <c r="E12" s="30" t="s">
        <v>25</v>
      </c>
      <c r="F12" s="48" t="s">
        <v>35</v>
      </c>
      <c r="H12" s="47" t="s">
        <v>247</v>
      </c>
      <c r="I12" s="30" t="s">
        <v>80</v>
      </c>
      <c r="J12" s="30" t="s">
        <v>52</v>
      </c>
      <c r="K12" s="30" t="s">
        <v>245</v>
      </c>
      <c r="L12" s="40" t="s">
        <v>34</v>
      </c>
      <c r="M12" s="30">
        <v>4</v>
      </c>
      <c r="N12" s="30" t="s">
        <v>229</v>
      </c>
      <c r="O12" s="138" t="s">
        <v>229</v>
      </c>
      <c r="P12" s="40"/>
      <c r="Q12" s="40"/>
      <c r="R12" s="30"/>
      <c r="S12" s="43" t="s">
        <v>248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250</v>
      </c>
      <c r="I13" s="30" t="s">
        <v>80</v>
      </c>
      <c r="J13" s="30" t="s">
        <v>52</v>
      </c>
      <c r="K13" s="30" t="s">
        <v>245</v>
      </c>
      <c r="L13" s="40" t="s">
        <v>29</v>
      </c>
      <c r="M13" s="30">
        <v>4</v>
      </c>
      <c r="N13" s="30" t="s">
        <v>229</v>
      </c>
      <c r="O13" s="30"/>
      <c r="P13" s="30"/>
      <c r="Q13" s="30"/>
      <c r="R13" s="30"/>
      <c r="S13" s="43" t="s">
        <v>249</v>
      </c>
    </row>
    <row r="14" spans="2:19" x14ac:dyDescent="0.25">
      <c r="B14" s="42" t="s">
        <v>189</v>
      </c>
      <c r="C14" s="43" t="s">
        <v>197</v>
      </c>
      <c r="H14" s="47" t="s">
        <v>254</v>
      </c>
      <c r="I14" s="30" t="s">
        <v>81</v>
      </c>
      <c r="J14" s="30" t="s">
        <v>52</v>
      </c>
      <c r="K14" s="30" t="s">
        <v>231</v>
      </c>
      <c r="L14" s="40" t="s">
        <v>33</v>
      </c>
      <c r="M14" s="30">
        <v>2</v>
      </c>
      <c r="N14" s="30" t="s">
        <v>229</v>
      </c>
      <c r="O14" s="40"/>
      <c r="P14" s="30"/>
      <c r="Q14" s="30"/>
      <c r="R14" s="40"/>
      <c r="S14" s="43" t="s">
        <v>252</v>
      </c>
    </row>
    <row r="15" spans="2:19" x14ac:dyDescent="0.25">
      <c r="B15" s="42" t="s">
        <v>190</v>
      </c>
      <c r="C15" s="43" t="s">
        <v>47</v>
      </c>
      <c r="H15" s="47" t="s">
        <v>255</v>
      </c>
      <c r="I15" s="30" t="s">
        <v>82</v>
      </c>
      <c r="J15" s="30" t="s">
        <v>52</v>
      </c>
      <c r="K15" s="30" t="s">
        <v>231</v>
      </c>
      <c r="L15" s="40" t="s">
        <v>28</v>
      </c>
      <c r="M15" s="30">
        <v>2</v>
      </c>
      <c r="N15" s="30" t="s">
        <v>229</v>
      </c>
      <c r="O15" s="138" t="s">
        <v>229</v>
      </c>
      <c r="P15" s="30"/>
      <c r="Q15" s="30"/>
      <c r="R15" s="30"/>
      <c r="S15" s="43" t="s">
        <v>251</v>
      </c>
    </row>
    <row r="16" spans="2:19" x14ac:dyDescent="0.25">
      <c r="B16" s="42" t="s">
        <v>191</v>
      </c>
      <c r="C16" s="43" t="s">
        <v>198</v>
      </c>
      <c r="H16" s="47" t="s">
        <v>256</v>
      </c>
      <c r="I16" s="30" t="s">
        <v>84</v>
      </c>
      <c r="J16" s="30" t="s">
        <v>52</v>
      </c>
      <c r="K16" s="30" t="s">
        <v>231</v>
      </c>
      <c r="L16" s="40" t="s">
        <v>36</v>
      </c>
      <c r="M16" s="30">
        <v>3</v>
      </c>
      <c r="N16" s="30" t="s">
        <v>229</v>
      </c>
      <c r="O16" s="30"/>
      <c r="P16" s="30"/>
      <c r="Q16" s="30"/>
      <c r="R16" s="30"/>
      <c r="S16" s="43" t="s">
        <v>253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103</v>
      </c>
      <c r="J17" s="30" t="s">
        <v>56</v>
      </c>
      <c r="K17" s="30" t="s">
        <v>245</v>
      </c>
      <c r="L17" s="40" t="s">
        <v>36</v>
      </c>
      <c r="M17" s="30">
        <v>2</v>
      </c>
      <c r="N17" s="30" t="s">
        <v>229</v>
      </c>
      <c r="O17" s="64" t="s">
        <v>229</v>
      </c>
      <c r="P17" s="65" t="s">
        <v>229</v>
      </c>
      <c r="Q17" s="65" t="s">
        <v>229</v>
      </c>
      <c r="R17" s="65" t="s">
        <v>229</v>
      </c>
      <c r="S17" s="43" t="s">
        <v>258</v>
      </c>
    </row>
    <row r="18" spans="2:19" x14ac:dyDescent="0.25">
      <c r="B18" s="75" t="s">
        <v>193</v>
      </c>
      <c r="C18" s="77"/>
      <c r="H18" s="47" t="s">
        <v>259</v>
      </c>
      <c r="I18" s="30" t="s">
        <v>103</v>
      </c>
      <c r="J18" s="30" t="s">
        <v>56</v>
      </c>
      <c r="K18" s="30" t="s">
        <v>231</v>
      </c>
      <c r="L18" s="40" t="s">
        <v>36</v>
      </c>
      <c r="M18" s="30">
        <v>5</v>
      </c>
      <c r="N18" s="30" t="s">
        <v>229</v>
      </c>
      <c r="O18" s="64" t="s">
        <v>229</v>
      </c>
      <c r="P18" s="65" t="s">
        <v>229</v>
      </c>
      <c r="Q18" s="65" t="s">
        <v>229</v>
      </c>
      <c r="R18" s="65" t="s">
        <v>229</v>
      </c>
      <c r="S18" s="43" t="s">
        <v>260</v>
      </c>
    </row>
    <row r="19" spans="2:19" x14ac:dyDescent="0.25">
      <c r="B19" s="42" t="s">
        <v>200</v>
      </c>
      <c r="C19" s="43" t="s">
        <v>45</v>
      </c>
      <c r="H19" s="47" t="s">
        <v>261</v>
      </c>
      <c r="I19" s="30" t="s">
        <v>107</v>
      </c>
      <c r="J19" s="30" t="s">
        <v>56</v>
      </c>
      <c r="K19" s="30" t="s">
        <v>262</v>
      </c>
      <c r="L19" s="40" t="s">
        <v>34</v>
      </c>
      <c r="M19" s="30">
        <v>7</v>
      </c>
      <c r="N19" s="30" t="s">
        <v>229</v>
      </c>
      <c r="O19" s="30" t="s">
        <v>83</v>
      </c>
      <c r="P19" s="40"/>
      <c r="Q19" s="30" t="s">
        <v>83</v>
      </c>
      <c r="R19" s="40"/>
      <c r="S19" s="43" t="s">
        <v>265</v>
      </c>
    </row>
    <row r="20" spans="2:19" x14ac:dyDescent="0.25">
      <c r="B20" s="42" t="s">
        <v>195</v>
      </c>
      <c r="C20" s="43" t="s">
        <v>46</v>
      </c>
      <c r="H20" s="47" t="s">
        <v>266</v>
      </c>
      <c r="I20" s="30" t="s">
        <v>107</v>
      </c>
      <c r="J20" s="30" t="s">
        <v>56</v>
      </c>
      <c r="K20" s="30" t="s">
        <v>263</v>
      </c>
      <c r="L20" s="40" t="s">
        <v>34</v>
      </c>
      <c r="M20" s="30">
        <v>7</v>
      </c>
      <c r="N20" s="30" t="s">
        <v>229</v>
      </c>
      <c r="O20" s="30"/>
      <c r="P20" s="30"/>
      <c r="Q20" s="30"/>
      <c r="R20" s="30"/>
      <c r="S20" s="43" t="s">
        <v>264</v>
      </c>
    </row>
    <row r="21" spans="2:19" x14ac:dyDescent="0.25">
      <c r="B21" s="42" t="s">
        <v>194</v>
      </c>
      <c r="C21" s="43" t="s">
        <v>57</v>
      </c>
      <c r="H21" s="47" t="s">
        <v>267</v>
      </c>
      <c r="I21" s="30" t="s">
        <v>108</v>
      </c>
      <c r="J21" s="30" t="s">
        <v>56</v>
      </c>
      <c r="K21" s="30" t="s">
        <v>262</v>
      </c>
      <c r="L21" s="40" t="s">
        <v>36</v>
      </c>
      <c r="M21" s="30">
        <v>7</v>
      </c>
      <c r="N21" s="30" t="s">
        <v>229</v>
      </c>
      <c r="O21" s="30" t="s">
        <v>83</v>
      </c>
      <c r="P21" s="40"/>
      <c r="Q21" s="30" t="s">
        <v>83</v>
      </c>
      <c r="R21" s="40"/>
      <c r="S21" s="43" t="s">
        <v>268</v>
      </c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75" t="s">
        <v>206</v>
      </c>
      <c r="C23" s="76"/>
      <c r="D23" s="76"/>
      <c r="E23" s="76"/>
      <c r="F23" s="76"/>
      <c r="G23" s="77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202</v>
      </c>
      <c r="D25" s="30">
        <f>COUNTIF($M$5:$M$21,B25)</f>
        <v>0</v>
      </c>
      <c r="E25" s="30">
        <f>COUNTA(H5:H21)-D25</f>
        <v>17</v>
      </c>
      <c r="F25" s="30">
        <v>0</v>
      </c>
      <c r="G25" s="48">
        <f>COUNTA(H5:H21)</f>
        <v>17</v>
      </c>
    </row>
    <row r="26" spans="2:19" x14ac:dyDescent="0.25">
      <c r="B26" s="47">
        <v>2</v>
      </c>
      <c r="C26" s="30" t="s">
        <v>213</v>
      </c>
      <c r="D26" s="30">
        <f t="shared" ref="D26:D31" si="0">COUNTIF($M$5:$M$21,B26)</f>
        <v>5</v>
      </c>
      <c r="E26" s="30">
        <f>E25-D26</f>
        <v>12</v>
      </c>
      <c r="F26" s="30">
        <v>0</v>
      </c>
      <c r="G26" s="48">
        <f>G25-F26</f>
        <v>17</v>
      </c>
    </row>
    <row r="27" spans="2:19" x14ac:dyDescent="0.25">
      <c r="B27" s="47">
        <v>3</v>
      </c>
      <c r="C27" s="30" t="s">
        <v>214</v>
      </c>
      <c r="D27" s="30">
        <f t="shared" si="0"/>
        <v>1</v>
      </c>
      <c r="E27" s="30">
        <f t="shared" ref="E27:E31" si="1">E26-D27</f>
        <v>11</v>
      </c>
      <c r="F27" s="30">
        <v>3</v>
      </c>
      <c r="G27" s="48">
        <f t="shared" ref="G27:G31" si="2">G26-F27</f>
        <v>14</v>
      </c>
    </row>
    <row r="28" spans="2:19" x14ac:dyDescent="0.25">
      <c r="B28" s="47">
        <v>4</v>
      </c>
      <c r="C28" s="30" t="s">
        <v>215</v>
      </c>
      <c r="D28" s="30">
        <f t="shared" si="0"/>
        <v>7</v>
      </c>
      <c r="E28" s="30">
        <f t="shared" si="1"/>
        <v>4</v>
      </c>
      <c r="F28" s="30">
        <v>0</v>
      </c>
      <c r="G28" s="48">
        <f t="shared" si="2"/>
        <v>14</v>
      </c>
    </row>
    <row r="29" spans="2:19" x14ac:dyDescent="0.25">
      <c r="B29" s="47">
        <v>5</v>
      </c>
      <c r="C29" s="30" t="s">
        <v>216</v>
      </c>
      <c r="D29" s="30">
        <f t="shared" si="0"/>
        <v>1</v>
      </c>
      <c r="E29" s="30">
        <f t="shared" si="1"/>
        <v>3</v>
      </c>
      <c r="F29" s="30">
        <v>0</v>
      </c>
      <c r="G29" s="48">
        <f t="shared" si="2"/>
        <v>14</v>
      </c>
    </row>
    <row r="30" spans="2:19" x14ac:dyDescent="0.25">
      <c r="B30" s="47">
        <v>6</v>
      </c>
      <c r="C30" s="30" t="s">
        <v>217</v>
      </c>
      <c r="D30" s="30">
        <f t="shared" si="0"/>
        <v>0</v>
      </c>
      <c r="E30" s="30">
        <f t="shared" si="1"/>
        <v>3</v>
      </c>
      <c r="F30" s="30">
        <v>0</v>
      </c>
      <c r="G30" s="48">
        <f t="shared" si="2"/>
        <v>14</v>
      </c>
    </row>
    <row r="31" spans="2:19" ht="13.5" thickBot="1" x14ac:dyDescent="0.3">
      <c r="B31" s="49">
        <v>7</v>
      </c>
      <c r="C31" s="50" t="s">
        <v>203</v>
      </c>
      <c r="D31" s="50">
        <f t="shared" si="0"/>
        <v>3</v>
      </c>
      <c r="E31" s="50">
        <f t="shared" si="1"/>
        <v>0</v>
      </c>
      <c r="F31" s="50">
        <v>0</v>
      </c>
      <c r="G31" s="51">
        <f t="shared" si="2"/>
        <v>14</v>
      </c>
    </row>
  </sheetData>
  <mergeCells count="8">
    <mergeCell ref="B2:S2"/>
    <mergeCell ref="B23:G23"/>
    <mergeCell ref="H3:S3"/>
    <mergeCell ref="B8:C8"/>
    <mergeCell ref="B12:C12"/>
    <mergeCell ref="B18:C18"/>
    <mergeCell ref="B3:C3"/>
    <mergeCell ref="D3:F3"/>
  </mergeCells>
  <conditionalFormatting sqref="N1 N3:N1048576">
    <cfRule type="containsText" dxfId="51" priority="15" operator="containsText" text="O">
      <formula>NOT(ISERROR(SEARCH("O",N1)))</formula>
    </cfRule>
  </conditionalFormatting>
  <conditionalFormatting sqref="O1 O3:O1048576">
    <cfRule type="containsText" dxfId="50" priority="14" operator="containsText" text="O">
      <formula>NOT(ISERROR(SEARCH("O",O1)))</formula>
    </cfRule>
  </conditionalFormatting>
  <conditionalFormatting sqref="R1 R3:R1048576">
    <cfRule type="containsText" dxfId="49" priority="11" operator="containsText" text="O">
      <formula>NOT(ISERROR(SEARCH("O",R1)))</formula>
    </cfRule>
  </conditionalFormatting>
  <conditionalFormatting sqref="P1:Q1 P3:Q1048576">
    <cfRule type="containsText" dxfId="48" priority="10" operator="containsText" text="O">
      <formula>NOT(ISERROR(SEARCH("O",P1)))</formula>
    </cfRule>
  </conditionalFormatting>
  <conditionalFormatting sqref="L1 L3:L1048576">
    <cfRule type="endsWith" dxfId="47" priority="9" operator="endsWith" text="?">
      <formula>RIGHT(L1,LEN("?"))="?"</formula>
    </cfRule>
  </conditionalFormatting>
  <conditionalFormatting sqref="J1 J3:J1048576">
    <cfRule type="containsText" dxfId="46" priority="6" operator="containsText" text="QA">
      <formula>NOT(ISERROR(SEARCH("QA",J1)))</formula>
    </cfRule>
    <cfRule type="containsText" dxfId="45" priority="7" operator="containsText" text="BE">
      <formula>NOT(ISERROR(SEARCH("BE",J1)))</formula>
    </cfRule>
    <cfRule type="containsText" dxfId="44" priority="8" operator="containsText" text="FE">
      <formula>NOT(ISERROR(SEARCH("FE",J1)))</formula>
    </cfRule>
  </conditionalFormatting>
  <conditionalFormatting sqref="K1 K3:K1048576">
    <cfRule type="containsText" dxfId="43" priority="2" operator="containsText" text="TS">
      <formula>NOT(ISERROR(SEARCH("TS",K1)))</formula>
    </cfRule>
    <cfRule type="containsText" dxfId="42" priority="3" operator="containsText" text="DB">
      <formula>NOT(ISERROR(SEARCH("DB",K1)))</formula>
    </cfRule>
    <cfRule type="containsText" dxfId="41" priority="4" operator="containsText" text="ED">
      <formula>NOT(ISERROR(SEARCH("ED",K1)))</formula>
    </cfRule>
    <cfRule type="containsText" dxfId="40" priority="5" operator="containsText" text="PR">
      <formula>NOT(ISERROR(SEARCH("PR",K1)))</formula>
    </cfRule>
  </conditionalFormatting>
  <conditionalFormatting sqref="M1 M3:M1048576">
    <cfRule type="beginsWith" dxfId="39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abSelected="1" workbookViewId="0">
      <selection activeCell="U7" sqref="U7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4" t="s">
        <v>269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/>
    </row>
    <row r="3" spans="2:19" x14ac:dyDescent="0.25">
      <c r="B3" s="75" t="s">
        <v>179</v>
      </c>
      <c r="C3" s="137"/>
      <c r="D3" s="75" t="s">
        <v>205</v>
      </c>
      <c r="E3" s="76"/>
      <c r="F3" s="77"/>
      <c r="H3" s="75" t="s">
        <v>218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7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139" t="s">
        <v>204</v>
      </c>
      <c r="D5" s="47" t="s">
        <v>10</v>
      </c>
      <c r="E5" s="30" t="s">
        <v>11</v>
      </c>
      <c r="F5" s="48" t="s">
        <v>28</v>
      </c>
      <c r="H5" s="47" t="s">
        <v>230</v>
      </c>
      <c r="I5" s="30" t="s">
        <v>91</v>
      </c>
      <c r="J5" s="30" t="s">
        <v>54</v>
      </c>
      <c r="K5" s="30" t="s">
        <v>231</v>
      </c>
      <c r="L5" s="40" t="s">
        <v>35</v>
      </c>
      <c r="M5" s="30">
        <v>4</v>
      </c>
      <c r="N5" s="30" t="s">
        <v>229</v>
      </c>
      <c r="O5" s="138" t="s">
        <v>229</v>
      </c>
      <c r="P5" s="138" t="s">
        <v>229</v>
      </c>
      <c r="Q5" s="138" t="s">
        <v>229</v>
      </c>
      <c r="R5" s="138" t="s">
        <v>229</v>
      </c>
      <c r="S5" s="43" t="s">
        <v>235</v>
      </c>
    </row>
    <row r="6" spans="2:19" x14ac:dyDescent="0.25">
      <c r="B6" s="42" t="s">
        <v>64</v>
      </c>
      <c r="C6" s="139" t="s">
        <v>270</v>
      </c>
      <c r="D6" s="47" t="s">
        <v>12</v>
      </c>
      <c r="E6" s="30" t="s">
        <v>13</v>
      </c>
      <c r="F6" s="48" t="s">
        <v>29</v>
      </c>
      <c r="H6" s="47" t="s">
        <v>236</v>
      </c>
      <c r="I6" s="30" t="s">
        <v>91</v>
      </c>
      <c r="J6" s="30" t="s">
        <v>54</v>
      </c>
      <c r="K6" s="30" t="s">
        <v>231</v>
      </c>
      <c r="L6" s="40" t="s">
        <v>33</v>
      </c>
      <c r="M6" s="30">
        <v>2</v>
      </c>
      <c r="N6" s="30" t="s">
        <v>229</v>
      </c>
      <c r="O6" s="138" t="s">
        <v>229</v>
      </c>
      <c r="P6" s="138" t="s">
        <v>229</v>
      </c>
      <c r="Q6" s="138" t="s">
        <v>229</v>
      </c>
      <c r="R6" s="138" t="s">
        <v>229</v>
      </c>
      <c r="S6" s="43" t="s">
        <v>234</v>
      </c>
    </row>
    <row r="7" spans="2:19" ht="13.5" thickBot="1" x14ac:dyDescent="0.3">
      <c r="B7" s="44" t="s">
        <v>181</v>
      </c>
      <c r="C7" s="56" t="s">
        <v>271</v>
      </c>
      <c r="D7" s="47" t="s">
        <v>14</v>
      </c>
      <c r="E7" s="30" t="s">
        <v>15</v>
      </c>
      <c r="F7" s="48" t="s">
        <v>30</v>
      </c>
      <c r="H7" s="47" t="s">
        <v>237</v>
      </c>
      <c r="I7" s="30" t="s">
        <v>91</v>
      </c>
      <c r="J7" s="30" t="s">
        <v>54</v>
      </c>
      <c r="K7" s="30" t="s">
        <v>231</v>
      </c>
      <c r="L7" s="40" t="s">
        <v>35</v>
      </c>
      <c r="M7" s="30">
        <v>4</v>
      </c>
      <c r="N7" s="30" t="s">
        <v>229</v>
      </c>
      <c r="O7" s="138" t="s">
        <v>229</v>
      </c>
      <c r="P7" s="138" t="s">
        <v>229</v>
      </c>
      <c r="Q7" s="138" t="s">
        <v>229</v>
      </c>
      <c r="R7" s="138" t="s">
        <v>229</v>
      </c>
      <c r="S7" s="43" t="s">
        <v>233</v>
      </c>
    </row>
    <row r="8" spans="2:19" x14ac:dyDescent="0.25">
      <c r="B8" s="75" t="s">
        <v>182</v>
      </c>
      <c r="C8" s="137"/>
      <c r="D8" s="47" t="s">
        <v>16</v>
      </c>
      <c r="E8" s="30" t="s">
        <v>17</v>
      </c>
      <c r="F8" s="48" t="s">
        <v>31</v>
      </c>
      <c r="H8" s="47" t="s">
        <v>238</v>
      </c>
      <c r="I8" s="30" t="s">
        <v>93</v>
      </c>
      <c r="J8" s="30" t="s">
        <v>54</v>
      </c>
      <c r="K8" s="30" t="s">
        <v>231</v>
      </c>
      <c r="L8" s="40" t="s">
        <v>36</v>
      </c>
      <c r="M8" s="30">
        <v>2</v>
      </c>
      <c r="N8" s="30" t="s">
        <v>229</v>
      </c>
      <c r="O8" s="66" t="s">
        <v>229</v>
      </c>
      <c r="P8" s="66" t="s">
        <v>229</v>
      </c>
      <c r="Q8" s="66" t="s">
        <v>229</v>
      </c>
      <c r="R8" s="66" t="s">
        <v>229</v>
      </c>
      <c r="S8" s="43" t="s">
        <v>239</v>
      </c>
    </row>
    <row r="9" spans="2:19" x14ac:dyDescent="0.25">
      <c r="B9" s="42" t="s">
        <v>183</v>
      </c>
      <c r="C9" s="55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94</v>
      </c>
      <c r="J9" s="30" t="s">
        <v>54</v>
      </c>
      <c r="K9" s="30" t="s">
        <v>231</v>
      </c>
      <c r="L9" s="40" t="s">
        <v>30</v>
      </c>
      <c r="M9" s="30">
        <v>4</v>
      </c>
      <c r="N9" s="30" t="s">
        <v>229</v>
      </c>
      <c r="O9" s="138" t="s">
        <v>229</v>
      </c>
      <c r="P9" s="138" t="s">
        <v>229</v>
      </c>
      <c r="Q9" s="138" t="s">
        <v>229</v>
      </c>
      <c r="R9" s="138" t="s">
        <v>229</v>
      </c>
      <c r="S9" s="43" t="s">
        <v>241</v>
      </c>
    </row>
    <row r="10" spans="2:19" x14ac:dyDescent="0.25">
      <c r="B10" s="42" t="s">
        <v>184</v>
      </c>
      <c r="C10" s="55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94</v>
      </c>
      <c r="J10" s="30" t="s">
        <v>54</v>
      </c>
      <c r="K10" s="30" t="s">
        <v>231</v>
      </c>
      <c r="L10" s="40" t="s">
        <v>30</v>
      </c>
      <c r="M10" s="30">
        <v>4</v>
      </c>
      <c r="N10" s="30" t="s">
        <v>229</v>
      </c>
      <c r="O10" s="138" t="s">
        <v>229</v>
      </c>
      <c r="P10" s="138" t="s">
        <v>229</v>
      </c>
      <c r="Q10" s="138" t="s">
        <v>229</v>
      </c>
      <c r="R10" s="138" t="s">
        <v>229</v>
      </c>
      <c r="S10" s="43" t="s">
        <v>242</v>
      </c>
    </row>
    <row r="11" spans="2:19" ht="13.5" thickBot="1" x14ac:dyDescent="0.3">
      <c r="B11" s="44" t="s">
        <v>185</v>
      </c>
      <c r="C11" s="57" t="s">
        <v>55</v>
      </c>
      <c r="D11" s="47" t="s">
        <v>22</v>
      </c>
      <c r="E11" s="30" t="s">
        <v>23</v>
      </c>
      <c r="F11" s="48" t="s">
        <v>34</v>
      </c>
      <c r="H11" s="47" t="s">
        <v>244</v>
      </c>
      <c r="I11" s="30" t="s">
        <v>80</v>
      </c>
      <c r="J11" s="30" t="s">
        <v>52</v>
      </c>
      <c r="K11" s="30" t="s">
        <v>245</v>
      </c>
      <c r="L11" s="138" t="s">
        <v>36</v>
      </c>
      <c r="M11" s="30">
        <v>4</v>
      </c>
      <c r="N11" s="30" t="s">
        <v>229</v>
      </c>
      <c r="O11" s="30"/>
      <c r="P11" s="40"/>
      <c r="Q11" s="30"/>
      <c r="R11" s="30"/>
      <c r="S11" s="43" t="s">
        <v>246</v>
      </c>
    </row>
    <row r="12" spans="2:19" x14ac:dyDescent="0.25">
      <c r="B12" s="75" t="s">
        <v>186</v>
      </c>
      <c r="C12" s="77"/>
      <c r="D12" s="41" t="s">
        <v>24</v>
      </c>
      <c r="E12" s="30" t="s">
        <v>25</v>
      </c>
      <c r="F12" s="48" t="s">
        <v>35</v>
      </c>
      <c r="H12" s="47" t="s">
        <v>247</v>
      </c>
      <c r="I12" s="30" t="s">
        <v>80</v>
      </c>
      <c r="J12" s="30" t="s">
        <v>52</v>
      </c>
      <c r="K12" s="30" t="s">
        <v>245</v>
      </c>
      <c r="L12" s="40" t="s">
        <v>34</v>
      </c>
      <c r="M12" s="30">
        <v>4</v>
      </c>
      <c r="N12" s="30" t="s">
        <v>229</v>
      </c>
      <c r="O12" s="138" t="s">
        <v>229</v>
      </c>
      <c r="P12" s="40"/>
      <c r="Q12" s="40"/>
      <c r="R12" s="30"/>
      <c r="S12" s="43" t="s">
        <v>248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250</v>
      </c>
      <c r="I13" s="30" t="s">
        <v>80</v>
      </c>
      <c r="J13" s="30" t="s">
        <v>52</v>
      </c>
      <c r="K13" s="30" t="s">
        <v>245</v>
      </c>
      <c r="L13" s="138" t="s">
        <v>36</v>
      </c>
      <c r="M13" s="30">
        <v>4</v>
      </c>
      <c r="N13" s="30" t="s">
        <v>229</v>
      </c>
      <c r="O13" s="30"/>
      <c r="P13" s="30"/>
      <c r="Q13" s="30"/>
      <c r="R13" s="30"/>
      <c r="S13" s="43" t="s">
        <v>249</v>
      </c>
    </row>
    <row r="14" spans="2:19" x14ac:dyDescent="0.25">
      <c r="B14" s="42" t="s">
        <v>189</v>
      </c>
      <c r="C14" s="43" t="s">
        <v>197</v>
      </c>
      <c r="H14" s="47" t="s">
        <v>254</v>
      </c>
      <c r="I14" s="30" t="s">
        <v>81</v>
      </c>
      <c r="J14" s="30" t="s">
        <v>52</v>
      </c>
      <c r="K14" s="30" t="s">
        <v>231</v>
      </c>
      <c r="L14" s="138" t="s">
        <v>36</v>
      </c>
      <c r="M14" s="30">
        <v>2</v>
      </c>
      <c r="N14" s="30" t="s">
        <v>229</v>
      </c>
      <c r="O14" s="40"/>
      <c r="P14" s="30"/>
      <c r="Q14" s="30"/>
      <c r="R14" s="40"/>
      <c r="S14" s="43" t="s">
        <v>252</v>
      </c>
    </row>
    <row r="15" spans="2:19" x14ac:dyDescent="0.25">
      <c r="B15" s="42" t="s">
        <v>190</v>
      </c>
      <c r="C15" s="43" t="s">
        <v>47</v>
      </c>
      <c r="H15" s="47" t="s">
        <v>255</v>
      </c>
      <c r="I15" s="30" t="s">
        <v>82</v>
      </c>
      <c r="J15" s="30" t="s">
        <v>52</v>
      </c>
      <c r="K15" s="30" t="s">
        <v>231</v>
      </c>
      <c r="L15" s="40" t="s">
        <v>28</v>
      </c>
      <c r="M15" s="30">
        <v>2</v>
      </c>
      <c r="N15" s="30" t="s">
        <v>229</v>
      </c>
      <c r="O15" s="138" t="s">
        <v>229</v>
      </c>
      <c r="P15" s="30"/>
      <c r="Q15" s="30"/>
      <c r="R15" s="30"/>
      <c r="S15" s="43" t="s">
        <v>251</v>
      </c>
    </row>
    <row r="16" spans="2:19" x14ac:dyDescent="0.25">
      <c r="B16" s="42" t="s">
        <v>191</v>
      </c>
      <c r="C16" s="43" t="s">
        <v>198</v>
      </c>
      <c r="H16" s="47" t="s">
        <v>256</v>
      </c>
      <c r="I16" s="30" t="s">
        <v>84</v>
      </c>
      <c r="J16" s="30" t="s">
        <v>52</v>
      </c>
      <c r="K16" s="30" t="s">
        <v>231</v>
      </c>
      <c r="L16" s="40" t="s">
        <v>36</v>
      </c>
      <c r="M16" s="30">
        <v>3</v>
      </c>
      <c r="N16" s="30" t="s">
        <v>229</v>
      </c>
      <c r="O16" s="30"/>
      <c r="P16" s="30"/>
      <c r="Q16" s="30"/>
      <c r="R16" s="30"/>
      <c r="S16" s="43" t="s">
        <v>253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103</v>
      </c>
      <c r="J17" s="30" t="s">
        <v>56</v>
      </c>
      <c r="K17" s="30" t="s">
        <v>245</v>
      </c>
      <c r="L17" s="40" t="s">
        <v>36</v>
      </c>
      <c r="M17" s="30">
        <v>2</v>
      </c>
      <c r="N17" s="30" t="s">
        <v>229</v>
      </c>
      <c r="O17" s="64" t="s">
        <v>229</v>
      </c>
      <c r="P17" s="65" t="s">
        <v>229</v>
      </c>
      <c r="Q17" s="65" t="s">
        <v>229</v>
      </c>
      <c r="R17" s="65" t="s">
        <v>229</v>
      </c>
      <c r="S17" s="43" t="s">
        <v>258</v>
      </c>
    </row>
    <row r="18" spans="2:19" x14ac:dyDescent="0.25">
      <c r="B18" s="75" t="s">
        <v>193</v>
      </c>
      <c r="C18" s="77"/>
      <c r="H18" s="47" t="s">
        <v>259</v>
      </c>
      <c r="I18" s="30" t="s">
        <v>103</v>
      </c>
      <c r="J18" s="30" t="s">
        <v>56</v>
      </c>
      <c r="K18" s="30" t="s">
        <v>231</v>
      </c>
      <c r="L18" s="40" t="s">
        <v>36</v>
      </c>
      <c r="M18" s="30">
        <v>5</v>
      </c>
      <c r="N18" s="30" t="s">
        <v>229</v>
      </c>
      <c r="O18" s="64" t="s">
        <v>229</v>
      </c>
      <c r="P18" s="65" t="s">
        <v>229</v>
      </c>
      <c r="Q18" s="65" t="s">
        <v>229</v>
      </c>
      <c r="R18" s="65" t="s">
        <v>229</v>
      </c>
      <c r="S18" s="43" t="s">
        <v>260</v>
      </c>
    </row>
    <row r="19" spans="2:19" x14ac:dyDescent="0.25">
      <c r="B19" s="42" t="s">
        <v>200</v>
      </c>
      <c r="C19" s="43" t="s">
        <v>45</v>
      </c>
      <c r="H19" s="47" t="s">
        <v>261</v>
      </c>
      <c r="I19" s="30" t="s">
        <v>107</v>
      </c>
      <c r="J19" s="30" t="s">
        <v>56</v>
      </c>
      <c r="K19" s="30" t="s">
        <v>262</v>
      </c>
      <c r="L19" s="40" t="s">
        <v>34</v>
      </c>
      <c r="M19" s="30">
        <v>7</v>
      </c>
      <c r="N19" s="30" t="s">
        <v>229</v>
      </c>
      <c r="O19" s="30" t="s">
        <v>83</v>
      </c>
      <c r="P19" s="40"/>
      <c r="Q19" s="30" t="s">
        <v>83</v>
      </c>
      <c r="R19" s="40"/>
      <c r="S19" s="43" t="s">
        <v>265</v>
      </c>
    </row>
    <row r="20" spans="2:19" x14ac:dyDescent="0.25">
      <c r="B20" s="42" t="s">
        <v>195</v>
      </c>
      <c r="C20" s="43" t="s">
        <v>46</v>
      </c>
      <c r="H20" s="47" t="s">
        <v>266</v>
      </c>
      <c r="I20" s="30" t="s">
        <v>107</v>
      </c>
      <c r="J20" s="30" t="s">
        <v>56</v>
      </c>
      <c r="K20" s="30" t="s">
        <v>263</v>
      </c>
      <c r="L20" s="40" t="s">
        <v>34</v>
      </c>
      <c r="M20" s="30">
        <v>7</v>
      </c>
      <c r="N20" s="30" t="s">
        <v>229</v>
      </c>
      <c r="O20" s="30"/>
      <c r="P20" s="30"/>
      <c r="Q20" s="30"/>
      <c r="R20" s="30"/>
      <c r="S20" s="43" t="s">
        <v>264</v>
      </c>
    </row>
    <row r="21" spans="2:19" x14ac:dyDescent="0.25">
      <c r="B21" s="42" t="s">
        <v>194</v>
      </c>
      <c r="C21" s="43" t="s">
        <v>57</v>
      </c>
      <c r="H21" s="47" t="s">
        <v>267</v>
      </c>
      <c r="I21" s="30" t="s">
        <v>108</v>
      </c>
      <c r="J21" s="30" t="s">
        <v>56</v>
      </c>
      <c r="K21" s="30" t="s">
        <v>262</v>
      </c>
      <c r="L21" s="40" t="s">
        <v>36</v>
      </c>
      <c r="M21" s="30">
        <v>7</v>
      </c>
      <c r="N21" s="30" t="s">
        <v>229</v>
      </c>
      <c r="O21" s="30" t="s">
        <v>83</v>
      </c>
      <c r="P21" s="40"/>
      <c r="Q21" s="30" t="s">
        <v>83</v>
      </c>
      <c r="R21" s="40"/>
      <c r="S21" s="43" t="s">
        <v>268</v>
      </c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75" t="s">
        <v>206</v>
      </c>
      <c r="C23" s="76"/>
      <c r="D23" s="76"/>
      <c r="E23" s="76"/>
      <c r="F23" s="76"/>
      <c r="G23" s="77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138" t="s">
        <v>204</v>
      </c>
      <c r="D25" s="30">
        <f>COUNTIF($M$5:$M$21,B25)</f>
        <v>0</v>
      </c>
      <c r="E25" s="30">
        <f>COUNTA(H5:H21)-D25</f>
        <v>17</v>
      </c>
      <c r="F25" s="30">
        <v>8</v>
      </c>
      <c r="G25" s="48">
        <f>COUNTA(H5:H21)-F25</f>
        <v>9</v>
      </c>
    </row>
    <row r="26" spans="2:19" x14ac:dyDescent="0.25">
      <c r="B26" s="47">
        <v>2</v>
      </c>
      <c r="C26" s="138" t="s">
        <v>272</v>
      </c>
      <c r="D26" s="30">
        <f t="shared" ref="D26:D31" si="0">COUNTIF($M$5:$M$21,B26)</f>
        <v>5</v>
      </c>
      <c r="E26" s="30">
        <f>E25-D26</f>
        <v>12</v>
      </c>
      <c r="F26" s="30">
        <v>0</v>
      </c>
      <c r="G26" s="48">
        <f>G25-F26</f>
        <v>9</v>
      </c>
    </row>
    <row r="27" spans="2:19" x14ac:dyDescent="0.25">
      <c r="B27" s="47">
        <v>3</v>
      </c>
      <c r="C27" s="138" t="s">
        <v>273</v>
      </c>
      <c r="D27" s="30">
        <f t="shared" si="0"/>
        <v>1</v>
      </c>
      <c r="E27" s="30">
        <f t="shared" ref="E27:E31" si="1">E26-D27</f>
        <v>11</v>
      </c>
      <c r="F27" s="30">
        <v>0</v>
      </c>
      <c r="G27" s="48">
        <f t="shared" ref="G27:G31" si="2">G26-F27</f>
        <v>9</v>
      </c>
    </row>
    <row r="28" spans="2:19" x14ac:dyDescent="0.25">
      <c r="B28" s="47">
        <v>4</v>
      </c>
      <c r="C28" s="138" t="s">
        <v>274</v>
      </c>
      <c r="D28" s="30">
        <f t="shared" si="0"/>
        <v>7</v>
      </c>
      <c r="E28" s="30">
        <f t="shared" si="1"/>
        <v>4</v>
      </c>
      <c r="F28" s="30">
        <v>0</v>
      </c>
      <c r="G28" s="48">
        <f t="shared" si="2"/>
        <v>9</v>
      </c>
    </row>
    <row r="29" spans="2:19" x14ac:dyDescent="0.25">
      <c r="B29" s="47">
        <v>5</v>
      </c>
      <c r="C29" s="138" t="s">
        <v>275</v>
      </c>
      <c r="D29" s="30">
        <f t="shared" si="0"/>
        <v>1</v>
      </c>
      <c r="E29" s="30">
        <f t="shared" si="1"/>
        <v>3</v>
      </c>
      <c r="F29" s="30">
        <v>0</v>
      </c>
      <c r="G29" s="48">
        <f t="shared" si="2"/>
        <v>9</v>
      </c>
    </row>
    <row r="30" spans="2:19" x14ac:dyDescent="0.25">
      <c r="B30" s="47">
        <v>6</v>
      </c>
      <c r="C30" s="138" t="s">
        <v>276</v>
      </c>
      <c r="D30" s="30">
        <f t="shared" si="0"/>
        <v>0</v>
      </c>
      <c r="E30" s="30">
        <f t="shared" si="1"/>
        <v>3</v>
      </c>
      <c r="F30" s="30">
        <v>0</v>
      </c>
      <c r="G30" s="48">
        <f t="shared" si="2"/>
        <v>9</v>
      </c>
    </row>
    <row r="31" spans="2:19" ht="13.5" thickBot="1" x14ac:dyDescent="0.3">
      <c r="B31" s="49">
        <v>7</v>
      </c>
      <c r="C31" s="140" t="s">
        <v>270</v>
      </c>
      <c r="D31" s="50">
        <f t="shared" si="0"/>
        <v>3</v>
      </c>
      <c r="E31" s="50">
        <f t="shared" si="1"/>
        <v>0</v>
      </c>
      <c r="F31" s="50">
        <v>0</v>
      </c>
      <c r="G31" s="51">
        <f t="shared" si="2"/>
        <v>9</v>
      </c>
    </row>
  </sheetData>
  <mergeCells count="8">
    <mergeCell ref="B18:C18"/>
    <mergeCell ref="B23:G23"/>
    <mergeCell ref="B2:S2"/>
    <mergeCell ref="B3:C3"/>
    <mergeCell ref="D3:F3"/>
    <mergeCell ref="H3:S3"/>
    <mergeCell ref="B8:C8"/>
    <mergeCell ref="B12:C12"/>
  </mergeCells>
  <conditionalFormatting sqref="N1 N3:N1048576">
    <cfRule type="containsText" dxfId="12" priority="13" operator="containsText" text="O">
      <formula>NOT(ISERROR(SEARCH("O",N1)))</formula>
    </cfRule>
  </conditionalFormatting>
  <conditionalFormatting sqref="O1 O3:O1048576">
    <cfRule type="containsText" dxfId="11" priority="12" operator="containsText" text="O">
      <formula>NOT(ISERROR(SEARCH("O",O1)))</formula>
    </cfRule>
  </conditionalFormatting>
  <conditionalFormatting sqref="R1 R3:R1048576">
    <cfRule type="containsText" dxfId="10" priority="11" operator="containsText" text="O">
      <formula>NOT(ISERROR(SEARCH("O",R1)))</formula>
    </cfRule>
  </conditionalFormatting>
  <conditionalFormatting sqref="P1:Q1 P3:Q1048576">
    <cfRule type="containsText" dxfId="9" priority="10" operator="containsText" text="O">
      <formula>NOT(ISERROR(SEARCH("O",P1)))</formula>
    </cfRule>
  </conditionalFormatting>
  <conditionalFormatting sqref="L1 L3:L1048576">
    <cfRule type="endsWith" dxfId="8" priority="9" operator="endsWith" text="?">
      <formula>RIGHT(L1,LEN("?"))="?"</formula>
    </cfRule>
  </conditionalFormatting>
  <conditionalFormatting sqref="J1 J3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 K3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 M3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T1" sqref="T1:T1048576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4" t="s">
        <v>269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/>
    </row>
    <row r="3" spans="2:19" x14ac:dyDescent="0.25">
      <c r="B3" s="75" t="s">
        <v>179</v>
      </c>
      <c r="C3" s="137"/>
      <c r="D3" s="75" t="s">
        <v>205</v>
      </c>
      <c r="E3" s="76"/>
      <c r="F3" s="77"/>
      <c r="H3" s="75" t="s">
        <v>218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7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204</v>
      </c>
      <c r="D5" s="47" t="s">
        <v>10</v>
      </c>
      <c r="E5" s="30" t="s">
        <v>11</v>
      </c>
      <c r="F5" s="48" t="s">
        <v>28</v>
      </c>
      <c r="H5" s="47" t="s">
        <v>244</v>
      </c>
      <c r="I5" s="30" t="s">
        <v>82</v>
      </c>
      <c r="J5" s="30" t="s">
        <v>52</v>
      </c>
      <c r="K5" s="30" t="s">
        <v>245</v>
      </c>
      <c r="L5" s="30" t="s">
        <v>232</v>
      </c>
      <c r="M5" s="30">
        <v>1</v>
      </c>
      <c r="N5" s="30" t="s">
        <v>229</v>
      </c>
      <c r="O5" s="30"/>
      <c r="P5" s="30"/>
      <c r="Q5" s="30"/>
      <c r="R5" s="30"/>
      <c r="S5" s="43" t="s">
        <v>277</v>
      </c>
    </row>
    <row r="6" spans="2:19" x14ac:dyDescent="0.25">
      <c r="B6" s="42" t="s">
        <v>64</v>
      </c>
      <c r="C6" s="55" t="s">
        <v>270</v>
      </c>
      <c r="D6" s="47" t="s">
        <v>12</v>
      </c>
      <c r="E6" s="30" t="s">
        <v>13</v>
      </c>
      <c r="F6" s="48" t="s">
        <v>29</v>
      </c>
      <c r="H6" s="47" t="s">
        <v>247</v>
      </c>
      <c r="I6" s="30" t="s">
        <v>82</v>
      </c>
      <c r="J6" s="30" t="s">
        <v>52</v>
      </c>
      <c r="K6" s="30" t="s">
        <v>245</v>
      </c>
      <c r="L6" s="30" t="s">
        <v>232</v>
      </c>
      <c r="M6" s="30">
        <v>2</v>
      </c>
      <c r="N6" s="30" t="s">
        <v>229</v>
      </c>
      <c r="O6" s="30"/>
      <c r="P6" s="30"/>
      <c r="Q6" s="30"/>
      <c r="R6" s="30"/>
      <c r="S6" s="43" t="s">
        <v>278</v>
      </c>
    </row>
    <row r="7" spans="2:19" ht="13.5" thickBot="1" x14ac:dyDescent="0.3">
      <c r="B7" s="44" t="s">
        <v>181</v>
      </c>
      <c r="C7" s="56" t="s">
        <v>271</v>
      </c>
      <c r="D7" s="47" t="s">
        <v>14</v>
      </c>
      <c r="E7" s="30" t="s">
        <v>15</v>
      </c>
      <c r="F7" s="48" t="s">
        <v>30</v>
      </c>
      <c r="H7" s="47" t="s">
        <v>250</v>
      </c>
      <c r="I7" s="30" t="s">
        <v>84</v>
      </c>
      <c r="J7" s="30" t="s">
        <v>52</v>
      </c>
      <c r="K7" s="30" t="s">
        <v>231</v>
      </c>
      <c r="L7" s="30" t="s">
        <v>232</v>
      </c>
      <c r="M7" s="30">
        <v>3</v>
      </c>
      <c r="N7" s="30" t="s">
        <v>229</v>
      </c>
      <c r="O7" s="30"/>
      <c r="P7" s="30"/>
      <c r="Q7" s="30"/>
      <c r="R7" s="30"/>
      <c r="S7" s="43" t="s">
        <v>279</v>
      </c>
    </row>
    <row r="8" spans="2:19" x14ac:dyDescent="0.25">
      <c r="B8" s="75" t="s">
        <v>182</v>
      </c>
      <c r="C8" s="77"/>
      <c r="D8" s="47" t="s">
        <v>16</v>
      </c>
      <c r="E8" s="30" t="s">
        <v>17</v>
      </c>
      <c r="F8" s="48" t="s">
        <v>31</v>
      </c>
      <c r="H8" s="47" t="s">
        <v>254</v>
      </c>
      <c r="I8" s="30" t="s">
        <v>84</v>
      </c>
      <c r="J8" s="30" t="s">
        <v>52</v>
      </c>
      <c r="K8" s="30" t="s">
        <v>245</v>
      </c>
      <c r="L8" s="30" t="s">
        <v>232</v>
      </c>
      <c r="M8" s="30">
        <v>4</v>
      </c>
      <c r="N8" s="30" t="s">
        <v>229</v>
      </c>
      <c r="O8" s="30"/>
      <c r="P8" s="30"/>
      <c r="Q8" s="30"/>
      <c r="R8" s="30"/>
      <c r="S8" s="43" t="s">
        <v>283</v>
      </c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95</v>
      </c>
      <c r="J9" s="30" t="s">
        <v>54</v>
      </c>
      <c r="K9" s="30" t="s">
        <v>231</v>
      </c>
      <c r="L9" s="30" t="s">
        <v>232</v>
      </c>
      <c r="M9" s="30">
        <v>1</v>
      </c>
      <c r="N9" s="30" t="s">
        <v>229</v>
      </c>
      <c r="O9" s="30"/>
      <c r="P9" s="30"/>
      <c r="Q9" s="30"/>
      <c r="R9" s="30"/>
      <c r="S9" s="43" t="s">
        <v>280</v>
      </c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97</v>
      </c>
      <c r="J10" s="30" t="s">
        <v>54</v>
      </c>
      <c r="K10" s="30" t="s">
        <v>231</v>
      </c>
      <c r="L10" s="30" t="s">
        <v>232</v>
      </c>
      <c r="M10" s="30">
        <v>2</v>
      </c>
      <c r="N10" s="30" t="s">
        <v>229</v>
      </c>
      <c r="O10" s="30"/>
      <c r="P10" s="30"/>
      <c r="Q10" s="30"/>
      <c r="R10" s="30"/>
      <c r="S10" s="43" t="s">
        <v>281</v>
      </c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 t="s">
        <v>97</v>
      </c>
      <c r="J11" s="30" t="s">
        <v>54</v>
      </c>
      <c r="K11" s="30" t="s">
        <v>245</v>
      </c>
      <c r="L11" s="30" t="s">
        <v>232</v>
      </c>
      <c r="M11" s="30">
        <v>3</v>
      </c>
      <c r="N11" s="30" t="s">
        <v>229</v>
      </c>
      <c r="O11" s="30"/>
      <c r="P11" s="30"/>
      <c r="Q11" s="30"/>
      <c r="R11" s="30"/>
      <c r="S11" s="43" t="s">
        <v>282</v>
      </c>
    </row>
    <row r="12" spans="2:19" x14ac:dyDescent="0.25">
      <c r="B12" s="75" t="s">
        <v>186</v>
      </c>
      <c r="C12" s="77"/>
      <c r="D12" s="41" t="s">
        <v>24</v>
      </c>
      <c r="E12" s="30" t="s">
        <v>25</v>
      </c>
      <c r="F12" s="48" t="s">
        <v>35</v>
      </c>
      <c r="H12" s="47" t="s">
        <v>259</v>
      </c>
      <c r="I12" s="30" t="s">
        <v>130</v>
      </c>
      <c r="J12" s="30" t="s">
        <v>56</v>
      </c>
      <c r="K12" s="30" t="s">
        <v>262</v>
      </c>
      <c r="L12" s="30" t="s">
        <v>232</v>
      </c>
      <c r="M12" s="30">
        <v>1</v>
      </c>
      <c r="N12" s="30" t="s">
        <v>229</v>
      </c>
      <c r="O12" s="30" t="s">
        <v>83</v>
      </c>
      <c r="P12" s="30"/>
      <c r="Q12" s="30" t="s">
        <v>83</v>
      </c>
      <c r="R12" s="30"/>
      <c r="S12" s="43" t="s">
        <v>284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261</v>
      </c>
      <c r="I13" s="30" t="s">
        <v>130</v>
      </c>
      <c r="J13" s="30" t="s">
        <v>56</v>
      </c>
      <c r="K13" s="30" t="s">
        <v>263</v>
      </c>
      <c r="L13" s="30" t="s">
        <v>232</v>
      </c>
      <c r="M13" s="30">
        <v>2</v>
      </c>
      <c r="N13" s="30" t="s">
        <v>229</v>
      </c>
      <c r="O13" s="30"/>
      <c r="P13" s="30"/>
      <c r="Q13" s="30"/>
      <c r="R13" s="30"/>
      <c r="S13" s="43" t="s">
        <v>285</v>
      </c>
    </row>
    <row r="14" spans="2:19" x14ac:dyDescent="0.25">
      <c r="B14" s="42" t="s">
        <v>189</v>
      </c>
      <c r="C14" s="43" t="s">
        <v>197</v>
      </c>
      <c r="H14" s="47" t="s">
        <v>266</v>
      </c>
      <c r="I14" s="30" t="s">
        <v>132</v>
      </c>
      <c r="J14" s="30" t="s">
        <v>56</v>
      </c>
      <c r="K14" s="30" t="s">
        <v>262</v>
      </c>
      <c r="L14" s="30" t="s">
        <v>232</v>
      </c>
      <c r="M14" s="30">
        <v>3</v>
      </c>
      <c r="N14" s="30" t="s">
        <v>229</v>
      </c>
      <c r="O14" s="30" t="s">
        <v>83</v>
      </c>
      <c r="P14" s="30"/>
      <c r="Q14" s="30" t="s">
        <v>83</v>
      </c>
      <c r="R14" s="30"/>
      <c r="S14" s="43" t="s">
        <v>287</v>
      </c>
    </row>
    <row r="15" spans="2:19" x14ac:dyDescent="0.25">
      <c r="B15" s="42" t="s">
        <v>190</v>
      </c>
      <c r="C15" s="43" t="s">
        <v>47</v>
      </c>
      <c r="H15" s="47" t="s">
        <v>267</v>
      </c>
      <c r="I15" s="30" t="s">
        <v>132</v>
      </c>
      <c r="J15" s="30" t="s">
        <v>56</v>
      </c>
      <c r="K15" s="30" t="s">
        <v>263</v>
      </c>
      <c r="L15" s="30" t="s">
        <v>232</v>
      </c>
      <c r="M15" s="30">
        <v>4</v>
      </c>
      <c r="N15" s="30" t="s">
        <v>229</v>
      </c>
      <c r="O15" s="30"/>
      <c r="P15" s="30"/>
      <c r="Q15" s="30"/>
      <c r="R15" s="30"/>
      <c r="S15" s="43" t="s">
        <v>286</v>
      </c>
    </row>
    <row r="16" spans="2:19" x14ac:dyDescent="0.25">
      <c r="B16" s="42" t="s">
        <v>191</v>
      </c>
      <c r="C16" s="43" t="s">
        <v>198</v>
      </c>
      <c r="H16" s="47" t="s">
        <v>290</v>
      </c>
      <c r="I16" s="30" t="s">
        <v>134</v>
      </c>
      <c r="J16" s="30" t="s">
        <v>56</v>
      </c>
      <c r="K16" s="30" t="s">
        <v>262</v>
      </c>
      <c r="L16" s="30" t="s">
        <v>232</v>
      </c>
      <c r="M16" s="30">
        <v>5</v>
      </c>
      <c r="N16" s="30" t="s">
        <v>229</v>
      </c>
      <c r="O16" s="30" t="s">
        <v>83</v>
      </c>
      <c r="P16" s="30"/>
      <c r="Q16" s="30" t="s">
        <v>83</v>
      </c>
      <c r="R16" s="30"/>
      <c r="S16" s="43" t="s">
        <v>288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134</v>
      </c>
      <c r="J17" s="30" t="s">
        <v>56</v>
      </c>
      <c r="K17" s="30" t="s">
        <v>263</v>
      </c>
      <c r="L17" s="30" t="s">
        <v>232</v>
      </c>
      <c r="M17" s="30">
        <v>6</v>
      </c>
      <c r="N17" s="30" t="s">
        <v>229</v>
      </c>
      <c r="O17" s="30"/>
      <c r="P17" s="30"/>
      <c r="Q17" s="30"/>
      <c r="R17" s="30"/>
      <c r="S17" s="43" t="s">
        <v>289</v>
      </c>
    </row>
    <row r="18" spans="2:19" x14ac:dyDescent="0.25">
      <c r="B18" s="75" t="s">
        <v>193</v>
      </c>
      <c r="C18" s="77"/>
      <c r="H18" s="47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43"/>
    </row>
    <row r="19" spans="2:19" x14ac:dyDescent="0.25">
      <c r="B19" s="42" t="s">
        <v>200</v>
      </c>
      <c r="C19" s="43" t="s">
        <v>45</v>
      </c>
      <c r="H19" s="47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43"/>
    </row>
    <row r="20" spans="2:19" x14ac:dyDescent="0.25">
      <c r="B20" s="42" t="s">
        <v>195</v>
      </c>
      <c r="C20" s="43" t="s">
        <v>46</v>
      </c>
      <c r="H20" s="47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43"/>
    </row>
    <row r="21" spans="2:19" x14ac:dyDescent="0.25">
      <c r="B21" s="42" t="s">
        <v>194</v>
      </c>
      <c r="C21" s="43" t="s">
        <v>57</v>
      </c>
      <c r="H21" s="4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43"/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75" t="s">
        <v>206</v>
      </c>
      <c r="C23" s="76"/>
      <c r="D23" s="76"/>
      <c r="E23" s="76"/>
      <c r="F23" s="76"/>
      <c r="G23" s="77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204</v>
      </c>
      <c r="D25" s="30">
        <f>COUNTIF($M$5:$M$21,B25)</f>
        <v>3</v>
      </c>
      <c r="E25" s="30">
        <f>COUNTA(H5:H21)-D25</f>
        <v>10</v>
      </c>
      <c r="F25" s="30">
        <v>0</v>
      </c>
      <c r="G25" s="48">
        <f>COUNTA(H5:H21)</f>
        <v>13</v>
      </c>
    </row>
    <row r="26" spans="2:19" x14ac:dyDescent="0.25">
      <c r="B26" s="47">
        <v>2</v>
      </c>
      <c r="C26" s="30" t="s">
        <v>272</v>
      </c>
      <c r="D26" s="30">
        <f t="shared" ref="D26:D31" si="0">COUNTIF($M$5:$M$21,B26)</f>
        <v>3</v>
      </c>
      <c r="E26" s="30">
        <f>E25-D26</f>
        <v>7</v>
      </c>
      <c r="F26" s="30">
        <v>0</v>
      </c>
      <c r="G26" s="48">
        <f>G25-F26</f>
        <v>13</v>
      </c>
    </row>
    <row r="27" spans="2:19" x14ac:dyDescent="0.25">
      <c r="B27" s="47">
        <v>3</v>
      </c>
      <c r="C27" s="30" t="s">
        <v>273</v>
      </c>
      <c r="D27" s="30">
        <f t="shared" si="0"/>
        <v>3</v>
      </c>
      <c r="E27" s="30">
        <f t="shared" ref="E27:E31" si="1">E26-D27</f>
        <v>4</v>
      </c>
      <c r="F27" s="30">
        <v>0</v>
      </c>
      <c r="G27" s="48">
        <f t="shared" ref="G27:G31" si="2">G26-F27</f>
        <v>13</v>
      </c>
    </row>
    <row r="28" spans="2:19" x14ac:dyDescent="0.25">
      <c r="B28" s="47">
        <v>4</v>
      </c>
      <c r="C28" s="30" t="s">
        <v>274</v>
      </c>
      <c r="D28" s="30">
        <f t="shared" si="0"/>
        <v>2</v>
      </c>
      <c r="E28" s="30">
        <f t="shared" si="1"/>
        <v>2</v>
      </c>
      <c r="F28" s="30">
        <v>0</v>
      </c>
      <c r="G28" s="48">
        <f t="shared" si="2"/>
        <v>13</v>
      </c>
    </row>
    <row r="29" spans="2:19" x14ac:dyDescent="0.25">
      <c r="B29" s="47">
        <v>5</v>
      </c>
      <c r="C29" s="30" t="s">
        <v>275</v>
      </c>
      <c r="D29" s="30">
        <f t="shared" si="0"/>
        <v>1</v>
      </c>
      <c r="E29" s="30">
        <f t="shared" si="1"/>
        <v>1</v>
      </c>
      <c r="F29" s="30">
        <v>0</v>
      </c>
      <c r="G29" s="48">
        <f t="shared" si="2"/>
        <v>13</v>
      </c>
    </row>
    <row r="30" spans="2:19" x14ac:dyDescent="0.25">
      <c r="B30" s="47">
        <v>6</v>
      </c>
      <c r="C30" s="30" t="s">
        <v>276</v>
      </c>
      <c r="D30" s="30">
        <f t="shared" si="0"/>
        <v>1</v>
      </c>
      <c r="E30" s="30">
        <f t="shared" si="1"/>
        <v>0</v>
      </c>
      <c r="F30" s="30">
        <v>0</v>
      </c>
      <c r="G30" s="48">
        <f t="shared" si="2"/>
        <v>13</v>
      </c>
    </row>
    <row r="31" spans="2:19" ht="13.5" thickBot="1" x14ac:dyDescent="0.3">
      <c r="B31" s="49">
        <v>7</v>
      </c>
      <c r="C31" s="50" t="s">
        <v>270</v>
      </c>
      <c r="D31" s="50">
        <f t="shared" si="0"/>
        <v>0</v>
      </c>
      <c r="E31" s="50">
        <f t="shared" si="1"/>
        <v>0</v>
      </c>
      <c r="F31" s="50">
        <v>0</v>
      </c>
      <c r="G31" s="51">
        <f t="shared" si="2"/>
        <v>13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38" priority="13" operator="containsText" text="O">
      <formula>NOT(ISERROR(SEARCH("O",N1)))</formula>
    </cfRule>
  </conditionalFormatting>
  <conditionalFormatting sqref="O1 O3:O1048576">
    <cfRule type="containsText" dxfId="37" priority="12" operator="containsText" text="O">
      <formula>NOT(ISERROR(SEARCH("O",O1)))</formula>
    </cfRule>
  </conditionalFormatting>
  <conditionalFormatting sqref="R1 R3:R1048576">
    <cfRule type="containsText" dxfId="36" priority="11" operator="containsText" text="O">
      <formula>NOT(ISERROR(SEARCH("O",R1)))</formula>
    </cfRule>
  </conditionalFormatting>
  <conditionalFormatting sqref="P1:Q1 P3:Q1048576">
    <cfRule type="containsText" dxfId="35" priority="10" operator="containsText" text="O">
      <formula>NOT(ISERROR(SEARCH("O",P1)))</formula>
    </cfRule>
  </conditionalFormatting>
  <conditionalFormatting sqref="L1 L3:L1048576">
    <cfRule type="endsWith" dxfId="34" priority="9" operator="endsWith" text="?">
      <formula>RIGHT(L1,LEN("?"))="?"</formula>
    </cfRule>
  </conditionalFormatting>
  <conditionalFormatting sqref="J1 J3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 K3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 M3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E33" sqref="E33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4" t="s">
        <v>295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/>
    </row>
    <row r="3" spans="2:19" x14ac:dyDescent="0.25">
      <c r="B3" s="75" t="s">
        <v>179</v>
      </c>
      <c r="C3" s="77"/>
      <c r="D3" s="75" t="s">
        <v>205</v>
      </c>
      <c r="E3" s="76"/>
      <c r="F3" s="77"/>
      <c r="H3" s="75" t="s">
        <v>218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7"/>
    </row>
    <row r="4" spans="2:19" x14ac:dyDescent="0.25">
      <c r="B4" s="42" t="s">
        <v>180</v>
      </c>
      <c r="C4" s="43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43"/>
      <c r="D5" s="47" t="s">
        <v>10</v>
      </c>
      <c r="E5" s="30" t="s">
        <v>11</v>
      </c>
      <c r="F5" s="48" t="s">
        <v>28</v>
      </c>
      <c r="H5" s="47" t="s">
        <v>244</v>
      </c>
      <c r="I5" s="30"/>
      <c r="J5" s="30" t="s">
        <v>52</v>
      </c>
      <c r="K5" s="30"/>
      <c r="L5" s="30"/>
      <c r="M5" s="30"/>
      <c r="N5" s="30"/>
      <c r="O5" s="30"/>
      <c r="P5" s="30"/>
      <c r="Q5" s="30"/>
      <c r="R5" s="40"/>
      <c r="S5" s="43"/>
    </row>
    <row r="6" spans="2:19" x14ac:dyDescent="0.25">
      <c r="B6" s="42" t="s">
        <v>64</v>
      </c>
      <c r="C6" s="43"/>
      <c r="D6" s="47" t="s">
        <v>12</v>
      </c>
      <c r="E6" s="30" t="s">
        <v>13</v>
      </c>
      <c r="F6" s="48" t="s">
        <v>29</v>
      </c>
      <c r="H6" s="47" t="s">
        <v>247</v>
      </c>
      <c r="I6" s="30"/>
      <c r="J6" s="30" t="s">
        <v>52</v>
      </c>
      <c r="K6" s="30"/>
      <c r="L6" s="30"/>
      <c r="M6" s="30"/>
      <c r="N6" s="30"/>
      <c r="O6" s="30"/>
      <c r="P6" s="30"/>
      <c r="Q6" s="30"/>
      <c r="R6" s="40"/>
      <c r="S6" s="43"/>
    </row>
    <row r="7" spans="2:19" ht="13.5" thickBot="1" x14ac:dyDescent="0.3">
      <c r="B7" s="44" t="s">
        <v>181</v>
      </c>
      <c r="C7" s="45"/>
      <c r="D7" s="47" t="s">
        <v>14</v>
      </c>
      <c r="E7" s="30" t="s">
        <v>15</v>
      </c>
      <c r="F7" s="48" t="s">
        <v>30</v>
      </c>
      <c r="H7" s="47" t="s">
        <v>250</v>
      </c>
      <c r="I7" s="30"/>
      <c r="J7" s="30" t="s">
        <v>52</v>
      </c>
      <c r="K7" s="30"/>
      <c r="L7" s="30"/>
      <c r="M7" s="30"/>
      <c r="N7" s="30"/>
      <c r="O7" s="30"/>
      <c r="P7" s="30"/>
      <c r="Q7" s="30"/>
      <c r="R7" s="40"/>
      <c r="S7" s="43"/>
    </row>
    <row r="8" spans="2:19" x14ac:dyDescent="0.25">
      <c r="B8" s="75" t="s">
        <v>182</v>
      </c>
      <c r="C8" s="77"/>
      <c r="D8" s="47" t="s">
        <v>16</v>
      </c>
      <c r="E8" s="30" t="s">
        <v>17</v>
      </c>
      <c r="F8" s="48" t="s">
        <v>31</v>
      </c>
      <c r="H8" s="47" t="s">
        <v>254</v>
      </c>
      <c r="I8" s="30"/>
      <c r="J8" s="30" t="s">
        <v>52</v>
      </c>
      <c r="K8" s="30"/>
      <c r="L8" s="30"/>
      <c r="M8" s="30"/>
      <c r="N8" s="30"/>
      <c r="O8" s="30"/>
      <c r="P8" s="30"/>
      <c r="Q8" s="30"/>
      <c r="R8" s="40"/>
      <c r="S8" s="43"/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255</v>
      </c>
      <c r="I9" s="30"/>
      <c r="J9" s="30" t="s">
        <v>52</v>
      </c>
      <c r="K9" s="30"/>
      <c r="L9" s="30"/>
      <c r="M9" s="30"/>
      <c r="N9" s="30"/>
      <c r="O9" s="30"/>
      <c r="P9" s="30"/>
      <c r="Q9" s="30"/>
      <c r="R9" s="40"/>
      <c r="S9" s="43"/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256</v>
      </c>
      <c r="I10" s="30"/>
      <c r="J10" s="30" t="s">
        <v>52</v>
      </c>
      <c r="K10" s="30"/>
      <c r="L10" s="30"/>
      <c r="M10" s="30"/>
      <c r="N10" s="30"/>
      <c r="O10" s="30"/>
      <c r="P10" s="30"/>
      <c r="Q10" s="30"/>
      <c r="R10" s="40"/>
      <c r="S10" s="43"/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/>
      <c r="J11" s="30" t="s">
        <v>54</v>
      </c>
      <c r="K11" s="30"/>
      <c r="L11" s="30"/>
      <c r="M11" s="30"/>
      <c r="N11" s="30"/>
      <c r="O11" s="30"/>
      <c r="P11" s="30"/>
      <c r="Q11" s="30"/>
      <c r="R11" s="40"/>
      <c r="S11" s="43"/>
    </row>
    <row r="12" spans="2:19" x14ac:dyDescent="0.25">
      <c r="B12" s="75" t="s">
        <v>186</v>
      </c>
      <c r="C12" s="77"/>
      <c r="D12" s="47" t="s">
        <v>24</v>
      </c>
      <c r="E12" s="30" t="s">
        <v>25</v>
      </c>
      <c r="F12" s="48" t="s">
        <v>35</v>
      </c>
      <c r="H12" s="47" t="s">
        <v>236</v>
      </c>
      <c r="I12" s="30"/>
      <c r="J12" s="30" t="s">
        <v>54</v>
      </c>
      <c r="K12" s="30"/>
      <c r="L12" s="30"/>
      <c r="M12" s="30"/>
      <c r="N12" s="30"/>
      <c r="O12" s="30"/>
      <c r="P12" s="30"/>
      <c r="Q12" s="30"/>
      <c r="R12" s="40"/>
      <c r="S12" s="43"/>
    </row>
    <row r="13" spans="2:19" ht="13.5" thickBot="1" x14ac:dyDescent="0.3">
      <c r="B13" s="42" t="s">
        <v>188</v>
      </c>
      <c r="C13" s="43" t="s">
        <v>196</v>
      </c>
      <c r="D13" s="49" t="s">
        <v>26</v>
      </c>
      <c r="E13" s="50" t="s">
        <v>27</v>
      </c>
      <c r="F13" s="51" t="s">
        <v>36</v>
      </c>
      <c r="H13" s="47" t="s">
        <v>237</v>
      </c>
      <c r="I13" s="30"/>
      <c r="J13" s="30" t="s">
        <v>54</v>
      </c>
      <c r="K13" s="30"/>
      <c r="L13" s="30"/>
      <c r="M13" s="30"/>
      <c r="N13" s="30"/>
      <c r="O13" s="30"/>
      <c r="P13" s="30"/>
      <c r="Q13" s="30"/>
      <c r="R13" s="40"/>
      <c r="S13" s="43"/>
    </row>
    <row r="14" spans="2:19" x14ac:dyDescent="0.25">
      <c r="B14" s="42" t="s">
        <v>189</v>
      </c>
      <c r="C14" s="43" t="s">
        <v>197</v>
      </c>
      <c r="H14" s="47" t="s">
        <v>238</v>
      </c>
      <c r="I14" s="30"/>
      <c r="J14" s="30" t="s">
        <v>54</v>
      </c>
      <c r="K14" s="30"/>
      <c r="L14" s="30"/>
      <c r="M14" s="30"/>
      <c r="N14" s="30"/>
      <c r="O14" s="30"/>
      <c r="P14" s="30"/>
      <c r="Q14" s="30"/>
      <c r="R14" s="40"/>
      <c r="S14" s="43"/>
    </row>
    <row r="15" spans="2:19" x14ac:dyDescent="0.25">
      <c r="B15" s="42" t="s">
        <v>190</v>
      </c>
      <c r="C15" s="43" t="s">
        <v>47</v>
      </c>
      <c r="H15" s="47" t="s">
        <v>240</v>
      </c>
      <c r="I15" s="30"/>
      <c r="J15" s="30" t="s">
        <v>54</v>
      </c>
      <c r="K15" s="30"/>
      <c r="L15" s="30"/>
      <c r="M15" s="30"/>
      <c r="N15" s="30"/>
      <c r="O15" s="30"/>
      <c r="P15" s="30"/>
      <c r="Q15" s="30"/>
      <c r="R15" s="40"/>
      <c r="S15" s="43"/>
    </row>
    <row r="16" spans="2:19" x14ac:dyDescent="0.25">
      <c r="B16" s="42" t="s">
        <v>191</v>
      </c>
      <c r="C16" s="43" t="s">
        <v>198</v>
      </c>
      <c r="H16" s="47" t="s">
        <v>243</v>
      </c>
      <c r="I16" s="30"/>
      <c r="J16" s="30" t="s">
        <v>54</v>
      </c>
      <c r="K16" s="30"/>
      <c r="L16" s="30"/>
      <c r="M16" s="30"/>
      <c r="N16" s="30"/>
      <c r="O16" s="30"/>
      <c r="P16" s="30"/>
      <c r="Q16" s="30"/>
      <c r="R16" s="40"/>
      <c r="S16" s="43"/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/>
      <c r="J17" s="30" t="s">
        <v>56</v>
      </c>
      <c r="K17" s="30"/>
      <c r="L17" s="30"/>
      <c r="M17" s="30"/>
      <c r="N17" s="30"/>
      <c r="O17" s="30"/>
      <c r="P17" s="30"/>
      <c r="Q17" s="30"/>
      <c r="R17" s="40"/>
      <c r="S17" s="43"/>
    </row>
    <row r="18" spans="2:19" x14ac:dyDescent="0.25">
      <c r="B18" s="75" t="s">
        <v>193</v>
      </c>
      <c r="C18" s="77"/>
      <c r="H18" s="47" t="s">
        <v>259</v>
      </c>
      <c r="I18" s="30"/>
      <c r="J18" s="30" t="s">
        <v>56</v>
      </c>
      <c r="K18" s="30"/>
      <c r="L18" s="30"/>
      <c r="M18" s="30"/>
      <c r="N18" s="30"/>
      <c r="O18" s="30"/>
      <c r="P18" s="30"/>
      <c r="Q18" s="30"/>
      <c r="R18" s="40"/>
      <c r="S18" s="43"/>
    </row>
    <row r="19" spans="2:19" x14ac:dyDescent="0.25">
      <c r="B19" s="42" t="s">
        <v>200</v>
      </c>
      <c r="C19" s="43" t="s">
        <v>45</v>
      </c>
      <c r="H19" s="47" t="s">
        <v>261</v>
      </c>
      <c r="I19" s="30"/>
      <c r="J19" s="30" t="s">
        <v>56</v>
      </c>
      <c r="K19" s="30"/>
      <c r="L19" s="30"/>
      <c r="M19" s="30"/>
      <c r="N19" s="30"/>
      <c r="O19" s="30"/>
      <c r="P19" s="30"/>
      <c r="Q19" s="30"/>
      <c r="R19" s="40"/>
      <c r="S19" s="43"/>
    </row>
    <row r="20" spans="2:19" x14ac:dyDescent="0.25">
      <c r="B20" s="42" t="s">
        <v>195</v>
      </c>
      <c r="C20" s="43" t="s">
        <v>46</v>
      </c>
      <c r="H20" s="47" t="s">
        <v>266</v>
      </c>
      <c r="I20" s="30"/>
      <c r="J20" s="30" t="s">
        <v>56</v>
      </c>
      <c r="K20" s="30"/>
      <c r="L20" s="30"/>
      <c r="M20" s="30"/>
      <c r="N20" s="30"/>
      <c r="O20" s="30"/>
      <c r="P20" s="30"/>
      <c r="Q20" s="30"/>
      <c r="R20" s="40"/>
      <c r="S20" s="43"/>
    </row>
    <row r="21" spans="2:19" x14ac:dyDescent="0.25">
      <c r="B21" s="42" t="s">
        <v>194</v>
      </c>
      <c r="C21" s="43" t="s">
        <v>57</v>
      </c>
      <c r="H21" s="47" t="s">
        <v>267</v>
      </c>
      <c r="I21" s="30"/>
      <c r="J21" s="30" t="s">
        <v>56</v>
      </c>
      <c r="K21" s="30"/>
      <c r="L21" s="30"/>
      <c r="M21" s="30"/>
      <c r="N21" s="30"/>
      <c r="O21" s="30"/>
      <c r="P21" s="30"/>
      <c r="Q21" s="30"/>
      <c r="R21" s="40"/>
      <c r="S21" s="43"/>
    </row>
    <row r="22" spans="2:19" ht="13.5" thickBot="1" x14ac:dyDescent="0.3">
      <c r="B22" s="53" t="s">
        <v>201</v>
      </c>
      <c r="C22" s="54" t="s">
        <v>47</v>
      </c>
      <c r="H22" s="49" t="s">
        <v>290</v>
      </c>
      <c r="I22" s="50"/>
      <c r="J22" s="50" t="s">
        <v>56</v>
      </c>
      <c r="K22" s="50"/>
      <c r="L22" s="50"/>
      <c r="M22" s="50"/>
      <c r="N22" s="50"/>
      <c r="O22" s="50"/>
      <c r="P22" s="50"/>
      <c r="Q22" s="50"/>
      <c r="R22" s="52"/>
      <c r="S22" s="46"/>
    </row>
    <row r="23" spans="2:19" x14ac:dyDescent="0.25">
      <c r="B23" s="75" t="s">
        <v>206</v>
      </c>
      <c r="C23" s="76"/>
      <c r="D23" s="76"/>
      <c r="E23" s="76"/>
      <c r="F23" s="76"/>
      <c r="G23" s="77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/>
      <c r="D25" s="30">
        <f>COUNTIF($M$5:$M$22,B25)</f>
        <v>0</v>
      </c>
      <c r="E25" s="30">
        <f>(COUNTA(H5:H22)-COUNTBLANK(I5:I22))-D25</f>
        <v>0</v>
      </c>
      <c r="F25" s="30">
        <f>COUNTIFS($R$5:$R$22,"O",$M$5:$M$22,B25)</f>
        <v>0</v>
      </c>
      <c r="G25" s="48">
        <f>(COUNTA(H5:H22)-COUNTBLANK(I5:I22)) - F25</f>
        <v>0</v>
      </c>
    </row>
    <row r="26" spans="2:19" x14ac:dyDescent="0.25">
      <c r="B26" s="47">
        <v>2</v>
      </c>
      <c r="C26" s="30"/>
      <c r="D26" s="30">
        <f t="shared" ref="D26:D31" si="0">COUNTIF($M$5:$M$22,B26)</f>
        <v>0</v>
      </c>
      <c r="E26" s="30">
        <f>E25-D26</f>
        <v>0</v>
      </c>
      <c r="F26" s="30">
        <f>COUNTIFS($R$5:$R$22,"O",$M$5:$M$22,B26)</f>
        <v>0</v>
      </c>
      <c r="G26" s="48">
        <f>G25-F26</f>
        <v>0</v>
      </c>
    </row>
    <row r="27" spans="2:19" x14ac:dyDescent="0.25">
      <c r="B27" s="47">
        <v>3</v>
      </c>
      <c r="C27" s="30"/>
      <c r="D27" s="30">
        <f t="shared" si="0"/>
        <v>0</v>
      </c>
      <c r="E27" s="30">
        <f t="shared" ref="E27:E31" si="1">E26-D27</f>
        <v>0</v>
      </c>
      <c r="F27" s="30">
        <f t="shared" ref="F27:F31" si="2">COUNTIFS($R$5:$R$22,"O",$M$5:$M$22,B27)</f>
        <v>0</v>
      </c>
      <c r="G27" s="48">
        <f t="shared" ref="G27:G31" si="3">G26-F27</f>
        <v>0</v>
      </c>
    </row>
    <row r="28" spans="2:19" x14ac:dyDescent="0.25">
      <c r="B28" s="47">
        <v>4</v>
      </c>
      <c r="C28" s="30"/>
      <c r="D28" s="30">
        <f t="shared" si="0"/>
        <v>0</v>
      </c>
      <c r="E28" s="30">
        <f t="shared" si="1"/>
        <v>0</v>
      </c>
      <c r="F28" s="30">
        <f t="shared" si="2"/>
        <v>0</v>
      </c>
      <c r="G28" s="48">
        <f t="shared" si="3"/>
        <v>0</v>
      </c>
    </row>
    <row r="29" spans="2:19" x14ac:dyDescent="0.25">
      <c r="B29" s="47">
        <v>5</v>
      </c>
      <c r="C29" s="30"/>
      <c r="D29" s="30">
        <f t="shared" si="0"/>
        <v>0</v>
      </c>
      <c r="E29" s="30">
        <f t="shared" si="1"/>
        <v>0</v>
      </c>
      <c r="F29" s="30">
        <f t="shared" si="2"/>
        <v>0</v>
      </c>
      <c r="G29" s="48">
        <f t="shared" si="3"/>
        <v>0</v>
      </c>
    </row>
    <row r="30" spans="2:19" x14ac:dyDescent="0.25">
      <c r="B30" s="47">
        <v>6</v>
      </c>
      <c r="C30" s="30"/>
      <c r="D30" s="30">
        <f t="shared" si="0"/>
        <v>0</v>
      </c>
      <c r="E30" s="30">
        <f t="shared" si="1"/>
        <v>0</v>
      </c>
      <c r="F30" s="30">
        <f t="shared" si="2"/>
        <v>0</v>
      </c>
      <c r="G30" s="48">
        <f t="shared" si="3"/>
        <v>0</v>
      </c>
    </row>
    <row r="31" spans="2:19" ht="13.5" thickBot="1" x14ac:dyDescent="0.3">
      <c r="B31" s="49">
        <v>7</v>
      </c>
      <c r="C31" s="50"/>
      <c r="D31" s="50">
        <f t="shared" si="0"/>
        <v>0</v>
      </c>
      <c r="E31" s="50">
        <f t="shared" si="1"/>
        <v>0</v>
      </c>
      <c r="F31" s="50">
        <f t="shared" si="2"/>
        <v>0</v>
      </c>
      <c r="G31" s="51">
        <f t="shared" si="3"/>
        <v>0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25" priority="13" operator="containsText" text="O">
      <formula>NOT(ISERROR(SEARCH("O",N1)))</formula>
    </cfRule>
  </conditionalFormatting>
  <conditionalFormatting sqref="O1 O3:O1048576">
    <cfRule type="containsText" dxfId="24" priority="12" operator="containsText" text="O">
      <formula>NOT(ISERROR(SEARCH("O",O1)))</formula>
    </cfRule>
  </conditionalFormatting>
  <conditionalFormatting sqref="R1 R3:R1048576">
    <cfRule type="containsText" dxfId="23" priority="11" operator="containsText" text="O">
      <formula>NOT(ISERROR(SEARCH("O",R1)))</formula>
    </cfRule>
  </conditionalFormatting>
  <conditionalFormatting sqref="P1:Q1 P3:Q1048576">
    <cfRule type="containsText" dxfId="22" priority="10" operator="containsText" text="O">
      <formula>NOT(ISERROR(SEARCH("O",P1)))</formula>
    </cfRule>
  </conditionalFormatting>
  <conditionalFormatting sqref="L1 L3:L1048576">
    <cfRule type="endsWith" dxfId="21" priority="9" operator="endsWith" text="?">
      <formula>RIGHT(L1,LEN("?"))="?"</formula>
    </cfRule>
  </conditionalFormatting>
  <conditionalFormatting sqref="J1 J3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 K3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 M3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</vt:lpstr>
      <vt:lpstr>Sprint #1 Chart</vt:lpstr>
      <vt:lpstr>Sprint #2 Chart</vt:lpstr>
      <vt:lpstr>Sprint #3 Chart</vt:lpstr>
      <vt:lpstr>Sprint Chart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2017-10-14T14:01:01Z</dcterms:modified>
</cp:coreProperties>
</file>