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740ffd3fe0520/"/>
    </mc:Choice>
  </mc:AlternateContent>
  <xr:revisionPtr revIDLastSave="18" documentId="6_{895451BB-F401-4AB6-A1F1-B89C8493CCD2}" xr6:coauthVersionLast="47" xr6:coauthVersionMax="47" xr10:uidLastSave="{D8BFC42E-4E6F-4B9E-B63A-590341347E39}"/>
  <bookViews>
    <workbookView xWindow="-110" yWindow="-110" windowWidth="19420" windowHeight="10300" activeTab="2" xr2:uid="{B95980BB-52C0-4CC8-9577-26ABA8D1A2C5}"/>
  </bookViews>
  <sheets>
    <sheet name="Share Structure" sheetId="3" r:id="rId1"/>
    <sheet name="Debt Information" sheetId="4" r:id="rId2"/>
    <sheet name="Financial Model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31" i="1" s="1"/>
  <c r="BC62" i="1"/>
  <c r="BD62" i="1" s="1"/>
  <c r="AP62" i="1"/>
  <c r="AQ62" i="1" s="1"/>
  <c r="AC62" i="1"/>
  <c r="AD62" i="1" s="1"/>
  <c r="Q85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P11" i="1" s="1"/>
  <c r="Q11" i="1" s="1"/>
  <c r="R11" i="1" s="1"/>
  <c r="S11" i="1" s="1"/>
  <c r="S60" i="1" s="1"/>
  <c r="C9" i="1"/>
  <c r="C58" i="1" s="1"/>
  <c r="BF85" i="1"/>
  <c r="BN90" i="1"/>
  <c r="BN223" i="1" s="1"/>
  <c r="BM90" i="1"/>
  <c r="BM223" i="1" s="1"/>
  <c r="BL90" i="1"/>
  <c r="BL223" i="1" s="1"/>
  <c r="BK90" i="1"/>
  <c r="BK223" i="1" s="1"/>
  <c r="BJ90" i="1"/>
  <c r="BJ223" i="1" s="1"/>
  <c r="BI90" i="1"/>
  <c r="BI223" i="1" s="1"/>
  <c r="BH90" i="1"/>
  <c r="BH223" i="1" s="1"/>
  <c r="BG90" i="1"/>
  <c r="BG223" i="1" s="1"/>
  <c r="BF90" i="1"/>
  <c r="BF223" i="1" s="1"/>
  <c r="BE90" i="1"/>
  <c r="BE223" i="1" s="1"/>
  <c r="BD90" i="1"/>
  <c r="BD223" i="1" s="1"/>
  <c r="BC90" i="1"/>
  <c r="BC223" i="1" s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N85" i="1"/>
  <c r="BM85" i="1"/>
  <c r="BL85" i="1"/>
  <c r="BK85" i="1"/>
  <c r="BJ85" i="1"/>
  <c r="BI85" i="1"/>
  <c r="BH85" i="1"/>
  <c r="BG85" i="1"/>
  <c r="BE85" i="1"/>
  <c r="BD85" i="1"/>
  <c r="BC85" i="1"/>
  <c r="BA90" i="1"/>
  <c r="BA223" i="1" s="1"/>
  <c r="AZ90" i="1"/>
  <c r="AZ223" i="1" s="1"/>
  <c r="AY90" i="1"/>
  <c r="AY223" i="1" s="1"/>
  <c r="AX90" i="1"/>
  <c r="AX223" i="1" s="1"/>
  <c r="AW90" i="1"/>
  <c r="AW223" i="1" s="1"/>
  <c r="AV90" i="1"/>
  <c r="AV223" i="1" s="1"/>
  <c r="AU90" i="1"/>
  <c r="AU223" i="1" s="1"/>
  <c r="AT90" i="1"/>
  <c r="AT223" i="1" s="1"/>
  <c r="AS90" i="1"/>
  <c r="AS223" i="1" s="1"/>
  <c r="AR90" i="1"/>
  <c r="AR223" i="1" s="1"/>
  <c r="AQ90" i="1"/>
  <c r="AQ223" i="1" s="1"/>
  <c r="AP90" i="1"/>
  <c r="AP223" i="1" s="1"/>
  <c r="BA89" i="1"/>
  <c r="AZ89" i="1"/>
  <c r="AY89" i="1"/>
  <c r="AX89" i="1"/>
  <c r="AW89" i="1"/>
  <c r="AV89" i="1"/>
  <c r="AU89" i="1"/>
  <c r="AT89" i="1"/>
  <c r="AS89" i="1"/>
  <c r="AR89" i="1"/>
  <c r="AQ89" i="1"/>
  <c r="AP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BA86" i="1"/>
  <c r="AZ86" i="1"/>
  <c r="AZ222" i="1" s="1"/>
  <c r="AY86" i="1"/>
  <c r="AX86" i="1"/>
  <c r="AW86" i="1"/>
  <c r="AV86" i="1"/>
  <c r="AU86" i="1"/>
  <c r="AT86" i="1"/>
  <c r="AS86" i="1"/>
  <c r="AR86" i="1"/>
  <c r="AQ86" i="1"/>
  <c r="AP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N90" i="1"/>
  <c r="AN223" i="1" s="1"/>
  <c r="AM90" i="1"/>
  <c r="AM223" i="1" s="1"/>
  <c r="AL90" i="1"/>
  <c r="AL223" i="1" s="1"/>
  <c r="AK90" i="1"/>
  <c r="AK223" i="1" s="1"/>
  <c r="AJ90" i="1"/>
  <c r="AJ223" i="1" s="1"/>
  <c r="AI90" i="1"/>
  <c r="AH90" i="1"/>
  <c r="AH223" i="1" s="1"/>
  <c r="AG90" i="1"/>
  <c r="AG223" i="1" s="1"/>
  <c r="AF90" i="1"/>
  <c r="AF223" i="1" s="1"/>
  <c r="AE90" i="1"/>
  <c r="AE223" i="1" s="1"/>
  <c r="AD90" i="1"/>
  <c r="AD223" i="1" s="1"/>
  <c r="AC90" i="1"/>
  <c r="AC223" i="1" s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A90" i="1"/>
  <c r="AA223" i="1" s="1"/>
  <c r="Z90" i="1"/>
  <c r="Z223" i="1" s="1"/>
  <c r="Y90" i="1"/>
  <c r="Y223" i="1" s="1"/>
  <c r="X90" i="1"/>
  <c r="X223" i="1" s="1"/>
  <c r="W90" i="1"/>
  <c r="W223" i="1" s="1"/>
  <c r="V90" i="1"/>
  <c r="V223" i="1" s="1"/>
  <c r="U90" i="1"/>
  <c r="U223" i="1" s="1"/>
  <c r="T90" i="1"/>
  <c r="T223" i="1" s="1"/>
  <c r="S90" i="1"/>
  <c r="S223" i="1" s="1"/>
  <c r="R90" i="1"/>
  <c r="R223" i="1" s="1"/>
  <c r="Q90" i="1"/>
  <c r="Q223" i="1" s="1"/>
  <c r="P90" i="1"/>
  <c r="P223" i="1" s="1"/>
  <c r="AA89" i="1"/>
  <c r="Z89" i="1"/>
  <c r="Y89" i="1"/>
  <c r="X89" i="1"/>
  <c r="W89" i="1"/>
  <c r="V89" i="1"/>
  <c r="U89" i="1"/>
  <c r="T89" i="1"/>
  <c r="S89" i="1"/>
  <c r="R89" i="1"/>
  <c r="Q89" i="1"/>
  <c r="P89" i="1"/>
  <c r="AA88" i="1"/>
  <c r="Z88" i="1"/>
  <c r="Y88" i="1"/>
  <c r="X88" i="1"/>
  <c r="W88" i="1"/>
  <c r="V88" i="1"/>
  <c r="U88" i="1"/>
  <c r="T88" i="1"/>
  <c r="S88" i="1"/>
  <c r="R88" i="1"/>
  <c r="Q88" i="1"/>
  <c r="P88" i="1"/>
  <c r="AA87" i="1"/>
  <c r="Z87" i="1"/>
  <c r="Y87" i="1"/>
  <c r="X87" i="1"/>
  <c r="W87" i="1"/>
  <c r="V87" i="1"/>
  <c r="U87" i="1"/>
  <c r="T87" i="1"/>
  <c r="S87" i="1"/>
  <c r="R87" i="1"/>
  <c r="Q87" i="1"/>
  <c r="P87" i="1"/>
  <c r="AA86" i="1"/>
  <c r="Z86" i="1"/>
  <c r="Y86" i="1"/>
  <c r="X86" i="1"/>
  <c r="W86" i="1"/>
  <c r="V86" i="1"/>
  <c r="U86" i="1"/>
  <c r="T86" i="1"/>
  <c r="S86" i="1"/>
  <c r="R86" i="1"/>
  <c r="Q86" i="1"/>
  <c r="P86" i="1"/>
  <c r="AA85" i="1"/>
  <c r="Z85" i="1"/>
  <c r="Y85" i="1"/>
  <c r="X85" i="1"/>
  <c r="W85" i="1"/>
  <c r="V85" i="1"/>
  <c r="V91" i="1" s="1"/>
  <c r="V169" i="1" s="1"/>
  <c r="V170" i="1" s="1"/>
  <c r="U85" i="1"/>
  <c r="T85" i="1"/>
  <c r="S85" i="1"/>
  <c r="R85" i="1"/>
  <c r="P85" i="1"/>
  <c r="D85" i="1"/>
  <c r="E85" i="1"/>
  <c r="F85" i="1"/>
  <c r="G85" i="1"/>
  <c r="H85" i="1"/>
  <c r="I85" i="1"/>
  <c r="J85" i="1"/>
  <c r="K85" i="1"/>
  <c r="L85" i="1"/>
  <c r="M85" i="1"/>
  <c r="N85" i="1"/>
  <c r="D86" i="1"/>
  <c r="E86" i="1"/>
  <c r="F86" i="1"/>
  <c r="G86" i="1"/>
  <c r="H86" i="1"/>
  <c r="I86" i="1"/>
  <c r="J86" i="1"/>
  <c r="K86" i="1"/>
  <c r="L86" i="1"/>
  <c r="M86" i="1"/>
  <c r="N86" i="1"/>
  <c r="D87" i="1"/>
  <c r="E87" i="1"/>
  <c r="F87" i="1"/>
  <c r="G87" i="1"/>
  <c r="H87" i="1"/>
  <c r="I87" i="1"/>
  <c r="J87" i="1"/>
  <c r="K87" i="1"/>
  <c r="L87" i="1"/>
  <c r="M87" i="1"/>
  <c r="N87" i="1"/>
  <c r="D88" i="1"/>
  <c r="E88" i="1"/>
  <c r="F88" i="1"/>
  <c r="G88" i="1"/>
  <c r="H88" i="1"/>
  <c r="I88" i="1"/>
  <c r="J88" i="1"/>
  <c r="K88" i="1"/>
  <c r="L88" i="1"/>
  <c r="M88" i="1"/>
  <c r="N88" i="1"/>
  <c r="D89" i="1"/>
  <c r="E89" i="1"/>
  <c r="F89" i="1"/>
  <c r="G89" i="1"/>
  <c r="H89" i="1"/>
  <c r="I89" i="1"/>
  <c r="J89" i="1"/>
  <c r="K89" i="1"/>
  <c r="L89" i="1"/>
  <c r="M89" i="1"/>
  <c r="N89" i="1"/>
  <c r="D90" i="1"/>
  <c r="E90" i="1"/>
  <c r="F90" i="1"/>
  <c r="G90" i="1"/>
  <c r="H90" i="1"/>
  <c r="I90" i="1"/>
  <c r="J90" i="1"/>
  <c r="K90" i="1"/>
  <c r="L90" i="1"/>
  <c r="M90" i="1"/>
  <c r="N90" i="1"/>
  <c r="C86" i="1"/>
  <c r="C87" i="1"/>
  <c r="C88" i="1"/>
  <c r="C89" i="1"/>
  <c r="C90" i="1"/>
  <c r="AP248" i="1" s="1"/>
  <c r="AP260" i="1" s="1"/>
  <c r="C85" i="1"/>
  <c r="C278" i="1"/>
  <c r="C141" i="1"/>
  <c r="BD56" i="1"/>
  <c r="BD136" i="1" s="1"/>
  <c r="BE56" i="1"/>
  <c r="BE136" i="1" s="1"/>
  <c r="BF56" i="1"/>
  <c r="BF136" i="1" s="1"/>
  <c r="BG56" i="1"/>
  <c r="BG136" i="1" s="1"/>
  <c r="BH56" i="1"/>
  <c r="BH136" i="1" s="1"/>
  <c r="BI56" i="1"/>
  <c r="BI136" i="1" s="1"/>
  <c r="BJ56" i="1"/>
  <c r="BJ136" i="1" s="1"/>
  <c r="BK56" i="1"/>
  <c r="BK136" i="1" s="1"/>
  <c r="BL56" i="1"/>
  <c r="BL136" i="1" s="1"/>
  <c r="BM56" i="1"/>
  <c r="BM136" i="1" s="1"/>
  <c r="BN56" i="1"/>
  <c r="BN136" i="1" s="1"/>
  <c r="BC56" i="1"/>
  <c r="BC136" i="1" s="1"/>
  <c r="AQ56" i="1"/>
  <c r="AQ136" i="1" s="1"/>
  <c r="AR56" i="1"/>
  <c r="AR136" i="1" s="1"/>
  <c r="AS56" i="1"/>
  <c r="AS136" i="1" s="1"/>
  <c r="AT56" i="1"/>
  <c r="AT136" i="1" s="1"/>
  <c r="AU56" i="1"/>
  <c r="AU136" i="1" s="1"/>
  <c r="AV56" i="1"/>
  <c r="AV136" i="1" s="1"/>
  <c r="AW56" i="1"/>
  <c r="AW136" i="1" s="1"/>
  <c r="AX56" i="1"/>
  <c r="AX136" i="1" s="1"/>
  <c r="AY56" i="1"/>
  <c r="AY136" i="1" s="1"/>
  <c r="AZ56" i="1"/>
  <c r="AZ136" i="1" s="1"/>
  <c r="BA56" i="1"/>
  <c r="BA136" i="1" s="1"/>
  <c r="AP56" i="1"/>
  <c r="AP136" i="1" s="1"/>
  <c r="AD56" i="1"/>
  <c r="AD136" i="1" s="1"/>
  <c r="AE56" i="1"/>
  <c r="AE136" i="1" s="1"/>
  <c r="AF56" i="1"/>
  <c r="AF136" i="1" s="1"/>
  <c r="AG56" i="1"/>
  <c r="AG136" i="1" s="1"/>
  <c r="AH56" i="1"/>
  <c r="AH136" i="1" s="1"/>
  <c r="AI56" i="1"/>
  <c r="AI136" i="1" s="1"/>
  <c r="AJ56" i="1"/>
  <c r="AJ136" i="1" s="1"/>
  <c r="AK56" i="1"/>
  <c r="AK136" i="1" s="1"/>
  <c r="AL56" i="1"/>
  <c r="AL136" i="1" s="1"/>
  <c r="AM56" i="1"/>
  <c r="AM136" i="1" s="1"/>
  <c r="AN56" i="1"/>
  <c r="AN136" i="1" s="1"/>
  <c r="AC56" i="1"/>
  <c r="AC136" i="1" s="1"/>
  <c r="Q56" i="1"/>
  <c r="Q136" i="1" s="1"/>
  <c r="R56" i="1"/>
  <c r="R136" i="1" s="1"/>
  <c r="S56" i="1"/>
  <c r="S136" i="1" s="1"/>
  <c r="T56" i="1"/>
  <c r="T136" i="1" s="1"/>
  <c r="U56" i="1"/>
  <c r="U136" i="1" s="1"/>
  <c r="V56" i="1"/>
  <c r="V136" i="1" s="1"/>
  <c r="W56" i="1"/>
  <c r="W136" i="1" s="1"/>
  <c r="X56" i="1"/>
  <c r="X136" i="1" s="1"/>
  <c r="Y56" i="1"/>
  <c r="Y136" i="1" s="1"/>
  <c r="Z56" i="1"/>
  <c r="Z136" i="1" s="1"/>
  <c r="AA56" i="1"/>
  <c r="AA136" i="1" s="1"/>
  <c r="P56" i="1"/>
  <c r="P136" i="1" s="1"/>
  <c r="D56" i="1"/>
  <c r="D136" i="1" s="1"/>
  <c r="E56" i="1"/>
  <c r="E136" i="1" s="1"/>
  <c r="F56" i="1"/>
  <c r="F136" i="1" s="1"/>
  <c r="G56" i="1"/>
  <c r="G136" i="1" s="1"/>
  <c r="H56" i="1"/>
  <c r="H136" i="1" s="1"/>
  <c r="I56" i="1"/>
  <c r="I136" i="1" s="1"/>
  <c r="J56" i="1"/>
  <c r="J136" i="1" s="1"/>
  <c r="K56" i="1"/>
  <c r="K136" i="1" s="1"/>
  <c r="L56" i="1"/>
  <c r="L136" i="1" s="1"/>
  <c r="M56" i="1"/>
  <c r="M136" i="1" s="1"/>
  <c r="N56" i="1"/>
  <c r="N136" i="1" s="1"/>
  <c r="C56" i="1"/>
  <c r="C136" i="1" s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AQ138" i="1"/>
  <c r="AR138" i="1"/>
  <c r="AT138" i="1"/>
  <c r="AU138" i="1"/>
  <c r="AW138" i="1"/>
  <c r="AX138" i="1"/>
  <c r="AZ138" i="1"/>
  <c r="BA138" i="1"/>
  <c r="BD138" i="1"/>
  <c r="BE138" i="1"/>
  <c r="BG138" i="1"/>
  <c r="BH138" i="1"/>
  <c r="BJ138" i="1"/>
  <c r="BK138" i="1"/>
  <c r="BM138" i="1"/>
  <c r="BN138" i="1"/>
  <c r="AQ139" i="1"/>
  <c r="AR139" i="1"/>
  <c r="AT139" i="1"/>
  <c r="AU139" i="1"/>
  <c r="AW139" i="1"/>
  <c r="AX139" i="1"/>
  <c r="AZ139" i="1"/>
  <c r="BA139" i="1"/>
  <c r="BD139" i="1"/>
  <c r="BE139" i="1"/>
  <c r="BG139" i="1"/>
  <c r="BH139" i="1"/>
  <c r="BJ139" i="1"/>
  <c r="BK139" i="1"/>
  <c r="BM139" i="1"/>
  <c r="BN139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AQ26" i="1"/>
  <c r="AQ33" i="1" s="1"/>
  <c r="AR26" i="1"/>
  <c r="AR33" i="1" s="1"/>
  <c r="AS26" i="1"/>
  <c r="AS33" i="1" s="1"/>
  <c r="AT26" i="1"/>
  <c r="AT33" i="1" s="1"/>
  <c r="AU26" i="1"/>
  <c r="AU33" i="1" s="1"/>
  <c r="AV26" i="1"/>
  <c r="AV33" i="1" s="1"/>
  <c r="AW26" i="1"/>
  <c r="AW33" i="1" s="1"/>
  <c r="AX26" i="1"/>
  <c r="AX33" i="1" s="1"/>
  <c r="AY26" i="1"/>
  <c r="AY33" i="1" s="1"/>
  <c r="AZ26" i="1"/>
  <c r="AZ33" i="1" s="1"/>
  <c r="BA26" i="1"/>
  <c r="BA33" i="1" s="1"/>
  <c r="BC26" i="1"/>
  <c r="BC33" i="1" s="1"/>
  <c r="BD26" i="1"/>
  <c r="BD33" i="1" s="1"/>
  <c r="BE26" i="1"/>
  <c r="BE33" i="1" s="1"/>
  <c r="BF26" i="1"/>
  <c r="BF33" i="1" s="1"/>
  <c r="BG26" i="1"/>
  <c r="BG33" i="1" s="1"/>
  <c r="BH26" i="1"/>
  <c r="BH33" i="1" s="1"/>
  <c r="BI26" i="1"/>
  <c r="BI33" i="1" s="1"/>
  <c r="BJ26" i="1"/>
  <c r="BJ33" i="1" s="1"/>
  <c r="BK26" i="1"/>
  <c r="BK33" i="1" s="1"/>
  <c r="BL26" i="1"/>
  <c r="BL33" i="1" s="1"/>
  <c r="BM26" i="1"/>
  <c r="BM33" i="1" s="1"/>
  <c r="BN26" i="1"/>
  <c r="BN33" i="1" s="1"/>
  <c r="AQ68" i="1"/>
  <c r="AQ137" i="1" s="1"/>
  <c r="AR68" i="1"/>
  <c r="AR137" i="1" s="1"/>
  <c r="AS68" i="1"/>
  <c r="AS137" i="1" s="1"/>
  <c r="AT68" i="1"/>
  <c r="AT137" i="1" s="1"/>
  <c r="AU68" i="1"/>
  <c r="AU137" i="1" s="1"/>
  <c r="AV68" i="1"/>
  <c r="AV137" i="1" s="1"/>
  <c r="AW68" i="1"/>
  <c r="AW137" i="1" s="1"/>
  <c r="AX68" i="1"/>
  <c r="AX137" i="1" s="1"/>
  <c r="AY68" i="1"/>
  <c r="AY137" i="1" s="1"/>
  <c r="AZ68" i="1"/>
  <c r="AZ137" i="1" s="1"/>
  <c r="BA68" i="1"/>
  <c r="BA137" i="1" s="1"/>
  <c r="BC68" i="1"/>
  <c r="BD68" i="1"/>
  <c r="BD137" i="1" s="1"/>
  <c r="BE68" i="1"/>
  <c r="BE137" i="1" s="1"/>
  <c r="BF68" i="1"/>
  <c r="BF137" i="1" s="1"/>
  <c r="BG68" i="1"/>
  <c r="BG137" i="1" s="1"/>
  <c r="BH68" i="1"/>
  <c r="BH137" i="1" s="1"/>
  <c r="BI68" i="1"/>
  <c r="BI137" i="1" s="1"/>
  <c r="BJ68" i="1"/>
  <c r="BJ137" i="1" s="1"/>
  <c r="BK68" i="1"/>
  <c r="BK137" i="1" s="1"/>
  <c r="BL68" i="1"/>
  <c r="BL137" i="1" s="1"/>
  <c r="BM68" i="1"/>
  <c r="BM137" i="1" s="1"/>
  <c r="BN68" i="1"/>
  <c r="BN137" i="1" s="1"/>
  <c r="AQ53" i="1"/>
  <c r="AR53" i="1"/>
  <c r="AS53" i="1"/>
  <c r="AT53" i="1"/>
  <c r="AU53" i="1"/>
  <c r="AV53" i="1"/>
  <c r="AW53" i="1"/>
  <c r="AX53" i="1"/>
  <c r="AY53" i="1"/>
  <c r="AZ53" i="1"/>
  <c r="BA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AQ79" i="1"/>
  <c r="AR79" i="1"/>
  <c r="AS79" i="1"/>
  <c r="AT79" i="1"/>
  <c r="AU79" i="1"/>
  <c r="AV79" i="1"/>
  <c r="AW79" i="1"/>
  <c r="AX79" i="1"/>
  <c r="AY79" i="1"/>
  <c r="AZ79" i="1"/>
  <c r="BA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AP79" i="1"/>
  <c r="AP53" i="1"/>
  <c r="AP68" i="1"/>
  <c r="AP26" i="1"/>
  <c r="AP33" i="1" s="1"/>
  <c r="AI223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D138" i="1"/>
  <c r="AE138" i="1"/>
  <c r="AG138" i="1"/>
  <c r="AH138" i="1"/>
  <c r="AJ138" i="1"/>
  <c r="AK138" i="1"/>
  <c r="AM138" i="1"/>
  <c r="AN138" i="1"/>
  <c r="AD139" i="1"/>
  <c r="AE139" i="1"/>
  <c r="AG139" i="1"/>
  <c r="AH139" i="1"/>
  <c r="AJ139" i="1"/>
  <c r="AK139" i="1"/>
  <c r="AM139" i="1"/>
  <c r="AN139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E79" i="1"/>
  <c r="AF79" i="1"/>
  <c r="AG79" i="1"/>
  <c r="AH79" i="1"/>
  <c r="AI79" i="1"/>
  <c r="AJ79" i="1"/>
  <c r="AK79" i="1"/>
  <c r="AL79" i="1"/>
  <c r="AM79" i="1"/>
  <c r="AN79" i="1"/>
  <c r="AD79" i="1"/>
  <c r="AC79" i="1"/>
  <c r="P62" i="1"/>
  <c r="Q62" i="1" s="1"/>
  <c r="AC140" i="1"/>
  <c r="D62" i="1"/>
  <c r="E62" i="1"/>
  <c r="F62" i="1"/>
  <c r="G62" i="1"/>
  <c r="H62" i="1"/>
  <c r="I62" i="1"/>
  <c r="J62" i="1"/>
  <c r="K62" i="1"/>
  <c r="L62" i="1"/>
  <c r="M62" i="1"/>
  <c r="N62" i="1"/>
  <c r="C62" i="1"/>
  <c r="C140" i="1" s="1"/>
  <c r="AD53" i="1"/>
  <c r="AE53" i="1"/>
  <c r="AF53" i="1"/>
  <c r="AG53" i="1"/>
  <c r="AH53" i="1"/>
  <c r="AI53" i="1"/>
  <c r="AJ53" i="1"/>
  <c r="AK53" i="1"/>
  <c r="AL53" i="1"/>
  <c r="AM53" i="1"/>
  <c r="AN53" i="1"/>
  <c r="AC53" i="1"/>
  <c r="AD68" i="1"/>
  <c r="AD137" i="1" s="1"/>
  <c r="AE68" i="1"/>
  <c r="AE137" i="1" s="1"/>
  <c r="AF68" i="1"/>
  <c r="AF137" i="1" s="1"/>
  <c r="AG68" i="1"/>
  <c r="AG137" i="1" s="1"/>
  <c r="AH68" i="1"/>
  <c r="AH137" i="1" s="1"/>
  <c r="AI68" i="1"/>
  <c r="AI137" i="1" s="1"/>
  <c r="AJ68" i="1"/>
  <c r="AJ137" i="1" s="1"/>
  <c r="AK68" i="1"/>
  <c r="AK137" i="1" s="1"/>
  <c r="AL68" i="1"/>
  <c r="AL137" i="1" s="1"/>
  <c r="AM68" i="1"/>
  <c r="AM137" i="1" s="1"/>
  <c r="AN68" i="1"/>
  <c r="AN137" i="1" s="1"/>
  <c r="P68" i="1"/>
  <c r="AC68" i="1"/>
  <c r="AD26" i="1"/>
  <c r="AD33" i="1" s="1"/>
  <c r="AE26" i="1"/>
  <c r="AE33" i="1" s="1"/>
  <c r="AF26" i="1"/>
  <c r="AF33" i="1" s="1"/>
  <c r="AG26" i="1"/>
  <c r="AG33" i="1" s="1"/>
  <c r="AH26" i="1"/>
  <c r="AH33" i="1" s="1"/>
  <c r="AI26" i="1"/>
  <c r="AI33" i="1" s="1"/>
  <c r="AJ26" i="1"/>
  <c r="AJ33" i="1" s="1"/>
  <c r="AK26" i="1"/>
  <c r="AK33" i="1" s="1"/>
  <c r="AL26" i="1"/>
  <c r="AL33" i="1" s="1"/>
  <c r="AM26" i="1"/>
  <c r="AM33" i="1" s="1"/>
  <c r="AN26" i="1"/>
  <c r="AN33" i="1" s="1"/>
  <c r="AC26" i="1"/>
  <c r="AC33" i="1" s="1"/>
  <c r="AA26" i="1"/>
  <c r="AA33" i="1" s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D176" i="1"/>
  <c r="E176" i="1"/>
  <c r="F176" i="1"/>
  <c r="G176" i="1"/>
  <c r="H176" i="1"/>
  <c r="I176" i="1"/>
  <c r="J176" i="1"/>
  <c r="K176" i="1"/>
  <c r="L176" i="1"/>
  <c r="M176" i="1"/>
  <c r="N176" i="1"/>
  <c r="C176" i="1"/>
  <c r="D175" i="1"/>
  <c r="E175" i="1"/>
  <c r="F175" i="1"/>
  <c r="G175" i="1"/>
  <c r="H175" i="1"/>
  <c r="I175" i="1"/>
  <c r="J175" i="1"/>
  <c r="K175" i="1"/>
  <c r="L175" i="1"/>
  <c r="M175" i="1"/>
  <c r="N175" i="1"/>
  <c r="C175" i="1"/>
  <c r="Q138" i="1"/>
  <c r="R138" i="1"/>
  <c r="T138" i="1"/>
  <c r="U138" i="1"/>
  <c r="W138" i="1"/>
  <c r="X138" i="1"/>
  <c r="Z138" i="1"/>
  <c r="AA138" i="1"/>
  <c r="Q139" i="1"/>
  <c r="R139" i="1"/>
  <c r="T139" i="1"/>
  <c r="U139" i="1"/>
  <c r="W139" i="1"/>
  <c r="X139" i="1"/>
  <c r="Z139" i="1"/>
  <c r="AA139" i="1"/>
  <c r="Q141" i="1"/>
  <c r="R141" i="1"/>
  <c r="S141" i="1"/>
  <c r="T141" i="1"/>
  <c r="U141" i="1"/>
  <c r="V141" i="1"/>
  <c r="W141" i="1"/>
  <c r="X141" i="1"/>
  <c r="Y141" i="1"/>
  <c r="Z141" i="1"/>
  <c r="AA141" i="1"/>
  <c r="Q142" i="1"/>
  <c r="R142" i="1"/>
  <c r="S142" i="1"/>
  <c r="T142" i="1"/>
  <c r="U142" i="1"/>
  <c r="V142" i="1"/>
  <c r="W142" i="1"/>
  <c r="X142" i="1"/>
  <c r="Y142" i="1"/>
  <c r="Z142" i="1"/>
  <c r="AA142" i="1"/>
  <c r="Q143" i="1"/>
  <c r="R143" i="1"/>
  <c r="S143" i="1"/>
  <c r="T143" i="1"/>
  <c r="U143" i="1"/>
  <c r="V143" i="1"/>
  <c r="W143" i="1"/>
  <c r="X143" i="1"/>
  <c r="Y143" i="1"/>
  <c r="Z143" i="1"/>
  <c r="AA143" i="1"/>
  <c r="P143" i="1"/>
  <c r="P142" i="1"/>
  <c r="P141" i="1"/>
  <c r="Q79" i="1"/>
  <c r="R79" i="1"/>
  <c r="S79" i="1"/>
  <c r="T79" i="1"/>
  <c r="U79" i="1"/>
  <c r="V79" i="1"/>
  <c r="W79" i="1"/>
  <c r="X79" i="1"/>
  <c r="Y79" i="1"/>
  <c r="Z79" i="1"/>
  <c r="AA79" i="1"/>
  <c r="P79" i="1"/>
  <c r="Q53" i="1"/>
  <c r="R53" i="1"/>
  <c r="S53" i="1"/>
  <c r="T53" i="1"/>
  <c r="U53" i="1"/>
  <c r="V53" i="1"/>
  <c r="W53" i="1"/>
  <c r="X53" i="1"/>
  <c r="Y53" i="1"/>
  <c r="Z53" i="1"/>
  <c r="AA53" i="1"/>
  <c r="P53" i="1"/>
  <c r="Q68" i="1"/>
  <c r="Q137" i="1" s="1"/>
  <c r="R68" i="1"/>
  <c r="R137" i="1" s="1"/>
  <c r="S68" i="1"/>
  <c r="S137" i="1" s="1"/>
  <c r="T68" i="1"/>
  <c r="T137" i="1" s="1"/>
  <c r="U68" i="1"/>
  <c r="U137" i="1" s="1"/>
  <c r="V68" i="1"/>
  <c r="V137" i="1" s="1"/>
  <c r="W68" i="1"/>
  <c r="W137" i="1" s="1"/>
  <c r="X68" i="1"/>
  <c r="X137" i="1" s="1"/>
  <c r="Y68" i="1"/>
  <c r="Y137" i="1" s="1"/>
  <c r="Z68" i="1"/>
  <c r="Z137" i="1" s="1"/>
  <c r="AA68" i="1"/>
  <c r="AA137" i="1" s="1"/>
  <c r="Q26" i="1"/>
  <c r="Q33" i="1" s="1"/>
  <c r="R26" i="1"/>
  <c r="R33" i="1" s="1"/>
  <c r="S26" i="1"/>
  <c r="S33" i="1" s="1"/>
  <c r="T26" i="1"/>
  <c r="T33" i="1" s="1"/>
  <c r="U26" i="1"/>
  <c r="U33" i="1" s="1"/>
  <c r="V26" i="1"/>
  <c r="V33" i="1" s="1"/>
  <c r="W26" i="1"/>
  <c r="W33" i="1" s="1"/>
  <c r="X26" i="1"/>
  <c r="X33" i="1" s="1"/>
  <c r="Y26" i="1"/>
  <c r="Y33" i="1" s="1"/>
  <c r="Z26" i="1"/>
  <c r="Z33" i="1" s="1"/>
  <c r="P26" i="1"/>
  <c r="P33" i="1" s="1"/>
  <c r="C43" i="1"/>
  <c r="C44" i="1" s="1"/>
  <c r="C26" i="1"/>
  <c r="C33" i="1" s="1"/>
  <c r="D9" i="3"/>
  <c r="D8" i="3"/>
  <c r="B3" i="3"/>
  <c r="D4" i="4"/>
  <c r="D5" i="4" s="1"/>
  <c r="B5" i="4"/>
  <c r="C99" i="1" s="1"/>
  <c r="C272" i="1" s="1"/>
  <c r="C101" i="1"/>
  <c r="BC140" i="1" l="1"/>
  <c r="AB136" i="1"/>
  <c r="BB136" i="1"/>
  <c r="O136" i="1"/>
  <c r="AO136" i="1"/>
  <c r="BO136" i="1"/>
  <c r="BE62" i="1"/>
  <c r="BF62" i="1" s="1"/>
  <c r="BD140" i="1"/>
  <c r="BD144" i="1" s="1"/>
  <c r="AR62" i="1"/>
  <c r="AR65" i="1" s="1"/>
  <c r="AQ140" i="1"/>
  <c r="AE62" i="1"/>
  <c r="AF62" i="1" s="1"/>
  <c r="AD65" i="1"/>
  <c r="P60" i="1"/>
  <c r="P139" i="1" s="1"/>
  <c r="BJ222" i="1"/>
  <c r="BJ224" i="1" s="1"/>
  <c r="AS91" i="1"/>
  <c r="AS169" i="1" s="1"/>
  <c r="AS170" i="1" s="1"/>
  <c r="S222" i="1"/>
  <c r="S224" i="1" s="1"/>
  <c r="AA91" i="1"/>
  <c r="AA169" i="1" s="1"/>
  <c r="AA170" i="1" s="1"/>
  <c r="W222" i="1"/>
  <c r="W224" i="1" s="1"/>
  <c r="AJ91" i="1"/>
  <c r="AJ169" i="1" s="1"/>
  <c r="AJ170" i="1" s="1"/>
  <c r="AS222" i="1"/>
  <c r="AS224" i="1" s="1"/>
  <c r="BA91" i="1"/>
  <c r="BA169" i="1" s="1"/>
  <c r="BA170" i="1" s="1"/>
  <c r="AW91" i="1"/>
  <c r="AW169" i="1" s="1"/>
  <c r="AW170" i="1" s="1"/>
  <c r="BG222" i="1"/>
  <c r="BG224" i="1" s="1"/>
  <c r="AC222" i="1"/>
  <c r="AC224" i="1" s="1"/>
  <c r="BH222" i="1"/>
  <c r="BH224" i="1" s="1"/>
  <c r="V222" i="1"/>
  <c r="V224" i="1" s="1"/>
  <c r="AR91" i="1"/>
  <c r="AR169" i="1" s="1"/>
  <c r="AR170" i="1" s="1"/>
  <c r="C60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P9" i="1" s="1"/>
  <c r="AG222" i="1"/>
  <c r="AG224" i="1" s="1"/>
  <c r="BL222" i="1"/>
  <c r="BL224" i="1" s="1"/>
  <c r="S139" i="1"/>
  <c r="T11" i="1"/>
  <c r="U11" i="1" s="1"/>
  <c r="V11" i="1" s="1"/>
  <c r="V60" i="1" s="1"/>
  <c r="BL91" i="1"/>
  <c r="BL169" i="1" s="1"/>
  <c r="BL170" i="1" s="1"/>
  <c r="X222" i="1"/>
  <c r="AX222" i="1"/>
  <c r="AX224" i="1" s="1"/>
  <c r="BH91" i="1"/>
  <c r="BH169" i="1" s="1"/>
  <c r="BH170" i="1" s="1"/>
  <c r="I222" i="1"/>
  <c r="L222" i="1"/>
  <c r="G222" i="1"/>
  <c r="J91" i="1"/>
  <c r="Y222" i="1"/>
  <c r="Y224" i="1" s="1"/>
  <c r="U91" i="1"/>
  <c r="U169" i="1" s="1"/>
  <c r="U170" i="1" s="1"/>
  <c r="AD222" i="1"/>
  <c r="AD224" i="1" s="1"/>
  <c r="AH222" i="1"/>
  <c r="AH224" i="1" s="1"/>
  <c r="AQ222" i="1"/>
  <c r="AQ224" i="1" s="1"/>
  <c r="BM222" i="1"/>
  <c r="BM224" i="1" s="1"/>
  <c r="BI222" i="1"/>
  <c r="BI224" i="1" s="1"/>
  <c r="BE222" i="1"/>
  <c r="BE224" i="1" s="1"/>
  <c r="BD222" i="1"/>
  <c r="BD224" i="1" s="1"/>
  <c r="AL91" i="1"/>
  <c r="AL169" i="1" s="1"/>
  <c r="AL170" i="1" s="1"/>
  <c r="AY91" i="1"/>
  <c r="AY169" i="1" s="1"/>
  <c r="AY170" i="1" s="1"/>
  <c r="BA222" i="1"/>
  <c r="BA224" i="1" s="1"/>
  <c r="H222" i="1"/>
  <c r="AI222" i="1"/>
  <c r="AI224" i="1" s="1"/>
  <c r="AR222" i="1"/>
  <c r="AR224" i="1" s="1"/>
  <c r="AZ91" i="1"/>
  <c r="AZ169" i="1" s="1"/>
  <c r="AZ170" i="1" s="1"/>
  <c r="AV222" i="1"/>
  <c r="AV224" i="1" s="1"/>
  <c r="BN222" i="1"/>
  <c r="BN224" i="1" s="1"/>
  <c r="BJ91" i="1"/>
  <c r="BJ169" i="1" s="1"/>
  <c r="BJ170" i="1" s="1"/>
  <c r="BF91" i="1"/>
  <c r="BF169" i="1" s="1"/>
  <c r="BF170" i="1" s="1"/>
  <c r="BC222" i="1"/>
  <c r="BC224" i="1" s="1"/>
  <c r="Q91" i="1"/>
  <c r="Q169" i="1" s="1"/>
  <c r="Q170" i="1" s="1"/>
  <c r="X91" i="1"/>
  <c r="X169" i="1" s="1"/>
  <c r="X170" i="1" s="1"/>
  <c r="W91" i="1"/>
  <c r="W169" i="1" s="1"/>
  <c r="W170" i="1" s="1"/>
  <c r="S91" i="1"/>
  <c r="S169" i="1" s="1"/>
  <c r="S170" i="1" s="1"/>
  <c r="BN91" i="1"/>
  <c r="BN169" i="1" s="1"/>
  <c r="BN170" i="1" s="1"/>
  <c r="AD91" i="1"/>
  <c r="AD169" i="1" s="1"/>
  <c r="AD170" i="1" s="1"/>
  <c r="BF222" i="1"/>
  <c r="BF224" i="1" s="1"/>
  <c r="S248" i="1"/>
  <c r="S260" i="1" s="1"/>
  <c r="AI91" i="1"/>
  <c r="AI169" i="1" s="1"/>
  <c r="AI170" i="1" s="1"/>
  <c r="AE91" i="1"/>
  <c r="AE169" i="1" s="1"/>
  <c r="AE170" i="1" s="1"/>
  <c r="AM91" i="1"/>
  <c r="AM169" i="1" s="1"/>
  <c r="AM170" i="1" s="1"/>
  <c r="AV91" i="1"/>
  <c r="AV169" i="1" s="1"/>
  <c r="AV170" i="1" s="1"/>
  <c r="AA222" i="1"/>
  <c r="AA224" i="1" s="1"/>
  <c r="AJ222" i="1"/>
  <c r="AJ224" i="1" s="1"/>
  <c r="AF91" i="1"/>
  <c r="AF169" i="1" s="1"/>
  <c r="AF170" i="1" s="1"/>
  <c r="AN91" i="1"/>
  <c r="AN169" i="1" s="1"/>
  <c r="AN170" i="1" s="1"/>
  <c r="AW222" i="1"/>
  <c r="AW224" i="1" s="1"/>
  <c r="BK222" i="1"/>
  <c r="BK224" i="1" s="1"/>
  <c r="BG91" i="1"/>
  <c r="BG169" i="1" s="1"/>
  <c r="BG170" i="1" s="1"/>
  <c r="BD91" i="1"/>
  <c r="BD169" i="1" s="1"/>
  <c r="BD170" i="1" s="1"/>
  <c r="E233" i="1"/>
  <c r="Y91" i="1"/>
  <c r="Y169" i="1" s="1"/>
  <c r="Y170" i="1" s="1"/>
  <c r="P248" i="1"/>
  <c r="P260" i="1" s="1"/>
  <c r="AH91" i="1"/>
  <c r="AH169" i="1" s="1"/>
  <c r="AH170" i="1" s="1"/>
  <c r="AQ91" i="1"/>
  <c r="AQ169" i="1" s="1"/>
  <c r="AQ170" i="1" s="1"/>
  <c r="BE91" i="1"/>
  <c r="BE169" i="1" s="1"/>
  <c r="BE170" i="1" s="1"/>
  <c r="U222" i="1"/>
  <c r="U224" i="1" s="1"/>
  <c r="U248" i="1"/>
  <c r="U260" i="1" s="1"/>
  <c r="M91" i="1"/>
  <c r="K91" i="1"/>
  <c r="P222" i="1"/>
  <c r="P224" i="1" s="1"/>
  <c r="T222" i="1"/>
  <c r="T224" i="1" s="1"/>
  <c r="AC91" i="1"/>
  <c r="AC169" i="1" s="1"/>
  <c r="AC170" i="1" s="1"/>
  <c r="AK91" i="1"/>
  <c r="AK169" i="1" s="1"/>
  <c r="AK170" i="1" s="1"/>
  <c r="AG91" i="1"/>
  <c r="AG169" i="1" s="1"/>
  <c r="AG170" i="1" s="1"/>
  <c r="AP91" i="1"/>
  <c r="AP169" i="1" s="1"/>
  <c r="AP170" i="1" s="1"/>
  <c r="AX91" i="1"/>
  <c r="AX169" i="1" s="1"/>
  <c r="AX170" i="1" s="1"/>
  <c r="AT91" i="1"/>
  <c r="AT169" i="1" s="1"/>
  <c r="AT170" i="1" s="1"/>
  <c r="BC91" i="1"/>
  <c r="BC169" i="1" s="1"/>
  <c r="BC170" i="1" s="1"/>
  <c r="BM91" i="1"/>
  <c r="BM169" i="1" s="1"/>
  <c r="BM170" i="1" s="1"/>
  <c r="Q222" i="1"/>
  <c r="Q224" i="1" s="1"/>
  <c r="AD248" i="1"/>
  <c r="AD260" i="1" s="1"/>
  <c r="N222" i="1"/>
  <c r="F91" i="1"/>
  <c r="I91" i="1"/>
  <c r="R222" i="1"/>
  <c r="R224" i="1" s="1"/>
  <c r="Z222" i="1"/>
  <c r="Z224" i="1" s="1"/>
  <c r="AY222" i="1"/>
  <c r="AY224" i="1" s="1"/>
  <c r="AU248" i="1"/>
  <c r="AU260" i="1" s="1"/>
  <c r="E91" i="1"/>
  <c r="AL222" i="1"/>
  <c r="AL224" i="1" s="1"/>
  <c r="L248" i="1"/>
  <c r="AT248" i="1"/>
  <c r="AT260" i="1" s="1"/>
  <c r="AA233" i="1"/>
  <c r="AA245" i="1" s="1"/>
  <c r="BI91" i="1"/>
  <c r="BI169" i="1" s="1"/>
  <c r="BI170" i="1" s="1"/>
  <c r="BL248" i="1"/>
  <c r="BL260" i="1" s="1"/>
  <c r="AU91" i="1"/>
  <c r="AU169" i="1" s="1"/>
  <c r="AU170" i="1" s="1"/>
  <c r="BK248" i="1"/>
  <c r="BK260" i="1" s="1"/>
  <c r="D91" i="1"/>
  <c r="BK91" i="1"/>
  <c r="BK169" i="1" s="1"/>
  <c r="BK170" i="1" s="1"/>
  <c r="AU222" i="1"/>
  <c r="AU224" i="1" s="1"/>
  <c r="AP222" i="1"/>
  <c r="AP224" i="1" s="1"/>
  <c r="AT222" i="1"/>
  <c r="AT224" i="1" s="1"/>
  <c r="AN222" i="1"/>
  <c r="AN224" i="1" s="1"/>
  <c r="AF222" i="1"/>
  <c r="AF224" i="1" s="1"/>
  <c r="AM222" i="1"/>
  <c r="AM224" i="1" s="1"/>
  <c r="AE222" i="1"/>
  <c r="AE224" i="1" s="1"/>
  <c r="AK222" i="1"/>
  <c r="AK224" i="1" s="1"/>
  <c r="K222" i="1"/>
  <c r="T91" i="1"/>
  <c r="T169" i="1" s="1"/>
  <c r="T170" i="1" s="1"/>
  <c r="Z91" i="1"/>
  <c r="Z169" i="1" s="1"/>
  <c r="Z170" i="1" s="1"/>
  <c r="R91" i="1"/>
  <c r="R169" i="1" s="1"/>
  <c r="R170" i="1" s="1"/>
  <c r="F222" i="1"/>
  <c r="L91" i="1"/>
  <c r="D222" i="1"/>
  <c r="K248" i="1"/>
  <c r="AL248" i="1"/>
  <c r="AL260" i="1" s="1"/>
  <c r="AT233" i="1"/>
  <c r="AT245" i="1" s="1"/>
  <c r="D248" i="1"/>
  <c r="AK248" i="1"/>
  <c r="AK260" i="1" s="1"/>
  <c r="BG248" i="1"/>
  <c r="BG260" i="1" s="1"/>
  <c r="G233" i="1"/>
  <c r="W233" i="1"/>
  <c r="W245" i="1" s="1"/>
  <c r="AC233" i="1"/>
  <c r="AC245" i="1" s="1"/>
  <c r="C233" i="1"/>
  <c r="AR233" i="1"/>
  <c r="AR245" i="1" s="1"/>
  <c r="M233" i="1"/>
  <c r="J233" i="1"/>
  <c r="J248" i="1"/>
  <c r="C248" i="1"/>
  <c r="C260" i="1" s="1"/>
  <c r="AA248" i="1"/>
  <c r="AA260" i="1" s="1"/>
  <c r="R248" i="1"/>
  <c r="R260" i="1" s="1"/>
  <c r="AJ248" i="1"/>
  <c r="AJ260" i="1" s="1"/>
  <c r="BA248" i="1"/>
  <c r="BA260" i="1" s="1"/>
  <c r="AS248" i="1"/>
  <c r="AS260" i="1" s="1"/>
  <c r="BJ248" i="1"/>
  <c r="BJ260" i="1" s="1"/>
  <c r="N91" i="1"/>
  <c r="I248" i="1"/>
  <c r="Z248" i="1"/>
  <c r="Z260" i="1" s="1"/>
  <c r="Q248" i="1"/>
  <c r="Q260" i="1" s="1"/>
  <c r="AI248" i="1"/>
  <c r="AI260" i="1" s="1"/>
  <c r="AZ248" i="1"/>
  <c r="AZ260" i="1" s="1"/>
  <c r="AR248" i="1"/>
  <c r="AR260" i="1" s="1"/>
  <c r="BI248" i="1"/>
  <c r="BI260" i="1" s="1"/>
  <c r="H248" i="1"/>
  <c r="Y248" i="1"/>
  <c r="Y260" i="1" s="1"/>
  <c r="T248" i="1"/>
  <c r="T260" i="1" s="1"/>
  <c r="AH248" i="1"/>
  <c r="AH260" i="1" s="1"/>
  <c r="AY248" i="1"/>
  <c r="AY260" i="1" s="1"/>
  <c r="AQ248" i="1"/>
  <c r="AQ260" i="1" s="1"/>
  <c r="BF248" i="1"/>
  <c r="BF260" i="1" s="1"/>
  <c r="G248" i="1"/>
  <c r="X248" i="1"/>
  <c r="X260" i="1" s="1"/>
  <c r="AC248" i="1"/>
  <c r="AC260" i="1" s="1"/>
  <c r="AG248" i="1"/>
  <c r="AG260" i="1" s="1"/>
  <c r="AX248" i="1"/>
  <c r="AX260" i="1" s="1"/>
  <c r="BC248" i="1"/>
  <c r="BC260" i="1" s="1"/>
  <c r="BE248" i="1"/>
  <c r="BE260" i="1" s="1"/>
  <c r="AG233" i="1"/>
  <c r="AG245" i="1" s="1"/>
  <c r="N248" i="1"/>
  <c r="F248" i="1"/>
  <c r="W248" i="1"/>
  <c r="W260" i="1" s="1"/>
  <c r="AN248" i="1"/>
  <c r="AN260" i="1" s="1"/>
  <c r="AF248" i="1"/>
  <c r="AF260" i="1" s="1"/>
  <c r="AW248" i="1"/>
  <c r="AW260" i="1" s="1"/>
  <c r="BN248" i="1"/>
  <c r="BN260" i="1" s="1"/>
  <c r="BD248" i="1"/>
  <c r="BD260" i="1" s="1"/>
  <c r="M248" i="1"/>
  <c r="E248" i="1"/>
  <c r="V248" i="1"/>
  <c r="V260" i="1" s="1"/>
  <c r="AM248" i="1"/>
  <c r="AM260" i="1" s="1"/>
  <c r="AE248" i="1"/>
  <c r="AE260" i="1" s="1"/>
  <c r="AV248" i="1"/>
  <c r="AV260" i="1" s="1"/>
  <c r="BM248" i="1"/>
  <c r="BM260" i="1" s="1"/>
  <c r="M222" i="1"/>
  <c r="E222" i="1"/>
  <c r="H91" i="1"/>
  <c r="G91" i="1"/>
  <c r="J222" i="1"/>
  <c r="I233" i="1"/>
  <c r="Y233" i="1"/>
  <c r="Y245" i="1" s="1"/>
  <c r="BC233" i="1"/>
  <c r="BC245" i="1" s="1"/>
  <c r="H233" i="1"/>
  <c r="X233" i="1"/>
  <c r="X245" i="1" s="1"/>
  <c r="N233" i="1"/>
  <c r="F233" i="1"/>
  <c r="V233" i="1"/>
  <c r="V245" i="1" s="1"/>
  <c r="L233" i="1"/>
  <c r="D233" i="1"/>
  <c r="AK233" i="1"/>
  <c r="AK245" i="1" s="1"/>
  <c r="K233" i="1"/>
  <c r="P233" i="1"/>
  <c r="P245" i="1" s="1"/>
  <c r="AI233" i="1"/>
  <c r="AI245" i="1" s="1"/>
  <c r="BG233" i="1"/>
  <c r="BG245" i="1" s="1"/>
  <c r="U233" i="1"/>
  <c r="U245" i="1" s="1"/>
  <c r="AP233" i="1"/>
  <c r="AP245" i="1" s="1"/>
  <c r="AP263" i="1" s="1"/>
  <c r="AP147" i="1" s="1"/>
  <c r="T233" i="1"/>
  <c r="T245" i="1" s="1"/>
  <c r="AZ233" i="1"/>
  <c r="AZ245" i="1" s="1"/>
  <c r="AZ263" i="1" s="1"/>
  <c r="AZ147" i="1" s="1"/>
  <c r="AZ161" i="1" s="1"/>
  <c r="S233" i="1"/>
  <c r="S245" i="1" s="1"/>
  <c r="AX233" i="1"/>
  <c r="AX245" i="1" s="1"/>
  <c r="BF233" i="1"/>
  <c r="BF245" i="1" s="1"/>
  <c r="Z233" i="1"/>
  <c r="Z245" i="1" s="1"/>
  <c r="R233" i="1"/>
  <c r="R245" i="1" s="1"/>
  <c r="Q233" i="1"/>
  <c r="Q245" i="1" s="1"/>
  <c r="Q263" i="1" s="1"/>
  <c r="Q147" i="1" s="1"/>
  <c r="Q161" i="1" s="1"/>
  <c r="AH233" i="1"/>
  <c r="AH245" i="1" s="1"/>
  <c r="AY233" i="1"/>
  <c r="AY245" i="1" s="1"/>
  <c r="AQ233" i="1"/>
  <c r="AQ245" i="1" s="1"/>
  <c r="BJ233" i="1"/>
  <c r="BJ245" i="1" s="1"/>
  <c r="BJ263" i="1" s="1"/>
  <c r="BJ147" i="1" s="1"/>
  <c r="BJ161" i="1" s="1"/>
  <c r="AN233" i="1"/>
  <c r="AN245" i="1" s="1"/>
  <c r="AF233" i="1"/>
  <c r="AF245" i="1" s="1"/>
  <c r="AW233" i="1"/>
  <c r="AW245" i="1" s="1"/>
  <c r="BN233" i="1"/>
  <c r="BN245" i="1" s="1"/>
  <c r="AM233" i="1"/>
  <c r="AM245" i="1" s="1"/>
  <c r="AE233" i="1"/>
  <c r="AE245" i="1" s="1"/>
  <c r="AV233" i="1"/>
  <c r="AV245" i="1" s="1"/>
  <c r="BI233" i="1"/>
  <c r="BI245" i="1" s="1"/>
  <c r="BI263" i="1" s="1"/>
  <c r="BI147" i="1" s="1"/>
  <c r="BI161" i="1" s="1"/>
  <c r="C222" i="1"/>
  <c r="BH248" i="1"/>
  <c r="BH260" i="1" s="1"/>
  <c r="AL233" i="1"/>
  <c r="AL245" i="1" s="1"/>
  <c r="AD233" i="1"/>
  <c r="AD245" i="1" s="1"/>
  <c r="AU233" i="1"/>
  <c r="AU245" i="1" s="1"/>
  <c r="BH233" i="1"/>
  <c r="BH245" i="1" s="1"/>
  <c r="AJ233" i="1"/>
  <c r="AJ245" i="1" s="1"/>
  <c r="BA233" i="1"/>
  <c r="BA245" i="1" s="1"/>
  <c r="AS233" i="1"/>
  <c r="AS245" i="1" s="1"/>
  <c r="BM233" i="1"/>
  <c r="BM245" i="1" s="1"/>
  <c r="BE233" i="1"/>
  <c r="BE245" i="1" s="1"/>
  <c r="BL233" i="1"/>
  <c r="BL245" i="1" s="1"/>
  <c r="BD233" i="1"/>
  <c r="BD245" i="1" s="1"/>
  <c r="BK233" i="1"/>
  <c r="BK245" i="1" s="1"/>
  <c r="C91" i="1"/>
  <c r="C169" i="1" s="1"/>
  <c r="P91" i="1"/>
  <c r="P169" i="1" s="1"/>
  <c r="P170" i="1" s="1"/>
  <c r="W272" i="1"/>
  <c r="W175" i="1" s="1"/>
  <c r="W177" i="1" s="1"/>
  <c r="AN272" i="1"/>
  <c r="AN175" i="1" s="1"/>
  <c r="AN177" i="1" s="1"/>
  <c r="AF272" i="1"/>
  <c r="AF175" i="1" s="1"/>
  <c r="AF177" i="1" s="1"/>
  <c r="AW272" i="1"/>
  <c r="AW175" i="1" s="1"/>
  <c r="AW177" i="1" s="1"/>
  <c r="BN272" i="1"/>
  <c r="BN175" i="1" s="1"/>
  <c r="BN177" i="1" s="1"/>
  <c r="BF272" i="1"/>
  <c r="BF175" i="1" s="1"/>
  <c r="BF177" i="1" s="1"/>
  <c r="J272" i="1"/>
  <c r="V272" i="1"/>
  <c r="V175" i="1" s="1"/>
  <c r="V177" i="1" s="1"/>
  <c r="AM272" i="1"/>
  <c r="AM175" i="1" s="1"/>
  <c r="AM177" i="1" s="1"/>
  <c r="AE272" i="1"/>
  <c r="AE175" i="1" s="1"/>
  <c r="AE177" i="1" s="1"/>
  <c r="AV272" i="1"/>
  <c r="AV175" i="1" s="1"/>
  <c r="AV177" i="1" s="1"/>
  <c r="BM272" i="1"/>
  <c r="BM175" i="1" s="1"/>
  <c r="BM177" i="1" s="1"/>
  <c r="BE272" i="1"/>
  <c r="BE175" i="1" s="1"/>
  <c r="BE177" i="1" s="1"/>
  <c r="I272" i="1"/>
  <c r="U272" i="1"/>
  <c r="U175" i="1" s="1"/>
  <c r="U177" i="1" s="1"/>
  <c r="BD272" i="1"/>
  <c r="BD175" i="1" s="1"/>
  <c r="BD177" i="1" s="1"/>
  <c r="T272" i="1"/>
  <c r="T175" i="1" s="1"/>
  <c r="T177" i="1" s="1"/>
  <c r="AK272" i="1"/>
  <c r="AK175" i="1" s="1"/>
  <c r="AK177" i="1" s="1"/>
  <c r="AP272" i="1"/>
  <c r="AP175" i="1" s="1"/>
  <c r="AP177" i="1" s="1"/>
  <c r="AT272" i="1"/>
  <c r="AT175" i="1" s="1"/>
  <c r="AT177" i="1" s="1"/>
  <c r="BK272" i="1"/>
  <c r="BK175" i="1" s="1"/>
  <c r="BK177" i="1" s="1"/>
  <c r="G272" i="1"/>
  <c r="P272" i="1"/>
  <c r="P175" i="1" s="1"/>
  <c r="P177" i="1" s="1"/>
  <c r="H272" i="1"/>
  <c r="AA272" i="1"/>
  <c r="AA175" i="1" s="1"/>
  <c r="AA177" i="1" s="1"/>
  <c r="S272" i="1"/>
  <c r="S175" i="1" s="1"/>
  <c r="S177" i="1" s="1"/>
  <c r="AJ272" i="1"/>
  <c r="AJ175" i="1" s="1"/>
  <c r="AJ177" i="1" s="1"/>
  <c r="BA272" i="1"/>
  <c r="BA175" i="1" s="1"/>
  <c r="BA177" i="1" s="1"/>
  <c r="AS272" i="1"/>
  <c r="AS175" i="1" s="1"/>
  <c r="AS177" i="1" s="1"/>
  <c r="BJ272" i="1"/>
  <c r="BJ175" i="1" s="1"/>
  <c r="BJ177" i="1" s="1"/>
  <c r="N272" i="1"/>
  <c r="F272" i="1"/>
  <c r="BL272" i="1"/>
  <c r="BL175" i="1" s="1"/>
  <c r="BL177" i="1" s="1"/>
  <c r="Z272" i="1"/>
  <c r="Z175" i="1" s="1"/>
  <c r="Z177" i="1" s="1"/>
  <c r="R272" i="1"/>
  <c r="R175" i="1" s="1"/>
  <c r="R177" i="1" s="1"/>
  <c r="AI272" i="1"/>
  <c r="AI175" i="1" s="1"/>
  <c r="AI177" i="1" s="1"/>
  <c r="AZ272" i="1"/>
  <c r="AZ175" i="1" s="1"/>
  <c r="AZ177" i="1" s="1"/>
  <c r="AR272" i="1"/>
  <c r="AR175" i="1" s="1"/>
  <c r="AR177" i="1" s="1"/>
  <c r="BI272" i="1"/>
  <c r="BI175" i="1" s="1"/>
  <c r="BI177" i="1" s="1"/>
  <c r="M272" i="1"/>
  <c r="E272" i="1"/>
  <c r="AD272" i="1"/>
  <c r="AD175" i="1" s="1"/>
  <c r="AD177" i="1" s="1"/>
  <c r="Y272" i="1"/>
  <c r="Y175" i="1" s="1"/>
  <c r="Y177" i="1" s="1"/>
  <c r="Q272" i="1"/>
  <c r="Q175" i="1" s="1"/>
  <c r="Q177" i="1" s="1"/>
  <c r="AH272" i="1"/>
  <c r="AH175" i="1" s="1"/>
  <c r="AH177" i="1" s="1"/>
  <c r="AY272" i="1"/>
  <c r="AY175" i="1" s="1"/>
  <c r="AY177" i="1" s="1"/>
  <c r="AQ272" i="1"/>
  <c r="AQ175" i="1" s="1"/>
  <c r="AQ177" i="1" s="1"/>
  <c r="BH272" i="1"/>
  <c r="BH175" i="1" s="1"/>
  <c r="BH177" i="1" s="1"/>
  <c r="L272" i="1"/>
  <c r="D272" i="1"/>
  <c r="AL272" i="1"/>
  <c r="AL175" i="1" s="1"/>
  <c r="AL177" i="1" s="1"/>
  <c r="AU272" i="1"/>
  <c r="AU175" i="1" s="1"/>
  <c r="AU177" i="1" s="1"/>
  <c r="X272" i="1"/>
  <c r="X175" i="1" s="1"/>
  <c r="X177" i="1" s="1"/>
  <c r="AC272" i="1"/>
  <c r="AC175" i="1" s="1"/>
  <c r="AC177" i="1" s="1"/>
  <c r="AG272" i="1"/>
  <c r="AG175" i="1" s="1"/>
  <c r="AG177" i="1" s="1"/>
  <c r="AX272" i="1"/>
  <c r="AX175" i="1" s="1"/>
  <c r="BC272" i="1"/>
  <c r="BC175" i="1" s="1"/>
  <c r="BC177" i="1" s="1"/>
  <c r="BG272" i="1"/>
  <c r="BG175" i="1" s="1"/>
  <c r="BG177" i="1" s="1"/>
  <c r="K272" i="1"/>
  <c r="BB143" i="1"/>
  <c r="BO176" i="1"/>
  <c r="BB173" i="1"/>
  <c r="AO137" i="1"/>
  <c r="BB137" i="1"/>
  <c r="BO174" i="1"/>
  <c r="BO173" i="1"/>
  <c r="AO143" i="1"/>
  <c r="AO176" i="1"/>
  <c r="AO173" i="1"/>
  <c r="AB176" i="1"/>
  <c r="AB173" i="1"/>
  <c r="BO143" i="1"/>
  <c r="BO142" i="1"/>
  <c r="BO141" i="1"/>
  <c r="BB174" i="1"/>
  <c r="AO142" i="1"/>
  <c r="AO141" i="1"/>
  <c r="AO174" i="1"/>
  <c r="BO137" i="1"/>
  <c r="AB174" i="1"/>
  <c r="BB142" i="1"/>
  <c r="BB141" i="1"/>
  <c r="BB176" i="1"/>
  <c r="AB141" i="1"/>
  <c r="BD65" i="1"/>
  <c r="AB142" i="1"/>
  <c r="AB143" i="1"/>
  <c r="AB137" i="1"/>
  <c r="BE65" i="1"/>
  <c r="O176" i="1"/>
  <c r="O175" i="1"/>
  <c r="AZ224" i="1"/>
  <c r="P140" i="1"/>
  <c r="AQ144" i="1"/>
  <c r="AP140" i="1"/>
  <c r="AQ65" i="1"/>
  <c r="Q65" i="1"/>
  <c r="R62" i="1"/>
  <c r="R140" i="1" s="1"/>
  <c r="R144" i="1" s="1"/>
  <c r="AE140" i="1"/>
  <c r="AE144" i="1" s="1"/>
  <c r="AD140" i="1"/>
  <c r="X224" i="1"/>
  <c r="Q140" i="1"/>
  <c r="Q144" i="1" s="1"/>
  <c r="D10" i="3"/>
  <c r="C10" i="3"/>
  <c r="AE65" i="1" l="1"/>
  <c r="BE140" i="1"/>
  <c r="BE144" i="1" s="1"/>
  <c r="BF140" i="1"/>
  <c r="BG62" i="1"/>
  <c r="AS62" i="1"/>
  <c r="AR140" i="1"/>
  <c r="AR144" i="1" s="1"/>
  <c r="AF140" i="1"/>
  <c r="AG62" i="1"/>
  <c r="BK263" i="1"/>
  <c r="BK147" i="1" s="1"/>
  <c r="BK161" i="1" s="1"/>
  <c r="BL263" i="1"/>
  <c r="BL147" i="1" s="1"/>
  <c r="BL161" i="1" s="1"/>
  <c r="AD263" i="1"/>
  <c r="AD147" i="1" s="1"/>
  <c r="AD161" i="1" s="1"/>
  <c r="P58" i="1"/>
  <c r="P138" i="1" s="1"/>
  <c r="P144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C9" i="1" s="1"/>
  <c r="AD9" i="1" s="1"/>
  <c r="AE9" i="1" s="1"/>
  <c r="AF9" i="1" s="1"/>
  <c r="AO170" i="1"/>
  <c r="W11" i="1"/>
  <c r="X11" i="1" s="1"/>
  <c r="Y11" i="1" s="1"/>
  <c r="Y60" i="1" s="1"/>
  <c r="V139" i="1"/>
  <c r="BO170" i="1"/>
  <c r="AG263" i="1"/>
  <c r="AG147" i="1" s="1"/>
  <c r="AG161" i="1" s="1"/>
  <c r="P263" i="1"/>
  <c r="P147" i="1" s="1"/>
  <c r="P161" i="1" s="1"/>
  <c r="BE263" i="1"/>
  <c r="BE147" i="1" s="1"/>
  <c r="BE161" i="1" s="1"/>
  <c r="AW263" i="1"/>
  <c r="AW147" i="1" s="1"/>
  <c r="AW161" i="1" s="1"/>
  <c r="U263" i="1"/>
  <c r="U147" i="1" s="1"/>
  <c r="U161" i="1" s="1"/>
  <c r="BM263" i="1"/>
  <c r="BM147" i="1" s="1"/>
  <c r="BM161" i="1" s="1"/>
  <c r="BG263" i="1"/>
  <c r="BG147" i="1" s="1"/>
  <c r="BG161" i="1" s="1"/>
  <c r="AQ263" i="1"/>
  <c r="AQ147" i="1" s="1"/>
  <c r="AQ161" i="1" s="1"/>
  <c r="S263" i="1"/>
  <c r="S147" i="1" s="1"/>
  <c r="S161" i="1" s="1"/>
  <c r="AR263" i="1"/>
  <c r="AR147" i="1" s="1"/>
  <c r="AR161" i="1" s="1"/>
  <c r="AT263" i="1"/>
  <c r="AT147" i="1" s="1"/>
  <c r="AT161" i="1" s="1"/>
  <c r="BB170" i="1"/>
  <c r="AL263" i="1"/>
  <c r="AL147" i="1" s="1"/>
  <c r="AL161" i="1" s="1"/>
  <c r="BO169" i="1"/>
  <c r="BB169" i="1"/>
  <c r="Z263" i="1"/>
  <c r="Z147" i="1" s="1"/>
  <c r="Z161" i="1" s="1"/>
  <c r="W263" i="1"/>
  <c r="W147" i="1" s="1"/>
  <c r="W161" i="1" s="1"/>
  <c r="AC263" i="1"/>
  <c r="AC147" i="1" s="1"/>
  <c r="AC161" i="1" s="1"/>
  <c r="AK263" i="1"/>
  <c r="AK147" i="1" s="1"/>
  <c r="AK161" i="1" s="1"/>
  <c r="AB170" i="1"/>
  <c r="AU263" i="1"/>
  <c r="AU147" i="1" s="1"/>
  <c r="AU161" i="1" s="1"/>
  <c r="Y263" i="1"/>
  <c r="Y147" i="1" s="1"/>
  <c r="Y161" i="1" s="1"/>
  <c r="AA263" i="1"/>
  <c r="AA147" i="1" s="1"/>
  <c r="AA161" i="1" s="1"/>
  <c r="AI263" i="1"/>
  <c r="AI147" i="1" s="1"/>
  <c r="AI161" i="1" s="1"/>
  <c r="AJ263" i="1"/>
  <c r="AJ147" i="1" s="1"/>
  <c r="AJ161" i="1" s="1"/>
  <c r="AV263" i="1"/>
  <c r="AV147" i="1" s="1"/>
  <c r="AV161" i="1" s="1"/>
  <c r="AY263" i="1"/>
  <c r="AY147" i="1" s="1"/>
  <c r="AY161" i="1" s="1"/>
  <c r="BC263" i="1"/>
  <c r="BC147" i="1" s="1"/>
  <c r="BC161" i="1" s="1"/>
  <c r="AO169" i="1"/>
  <c r="AX263" i="1"/>
  <c r="AX147" i="1" s="1"/>
  <c r="AX161" i="1" s="1"/>
  <c r="X263" i="1"/>
  <c r="X147" i="1" s="1"/>
  <c r="X161" i="1" s="1"/>
  <c r="AF263" i="1"/>
  <c r="AF147" i="1" s="1"/>
  <c r="AF161" i="1" s="1"/>
  <c r="BH263" i="1"/>
  <c r="BH147" i="1" s="1"/>
  <c r="BH161" i="1" s="1"/>
  <c r="AE263" i="1"/>
  <c r="AE147" i="1" s="1"/>
  <c r="AE161" i="1" s="1"/>
  <c r="AH263" i="1"/>
  <c r="AH147" i="1" s="1"/>
  <c r="AH161" i="1" s="1"/>
  <c r="R263" i="1"/>
  <c r="R147" i="1" s="1"/>
  <c r="R161" i="1" s="1"/>
  <c r="V263" i="1"/>
  <c r="V147" i="1" s="1"/>
  <c r="V161" i="1" s="1"/>
  <c r="BF263" i="1"/>
  <c r="BF147" i="1" s="1"/>
  <c r="BF161" i="1" s="1"/>
  <c r="T263" i="1"/>
  <c r="T147" i="1" s="1"/>
  <c r="T161" i="1" s="1"/>
  <c r="BA263" i="1"/>
  <c r="BA147" i="1" s="1"/>
  <c r="BA161" i="1" s="1"/>
  <c r="BD263" i="1"/>
  <c r="BD147" i="1" s="1"/>
  <c r="BD161" i="1" s="1"/>
  <c r="AM263" i="1"/>
  <c r="AM147" i="1" s="1"/>
  <c r="AM161" i="1" s="1"/>
  <c r="BN263" i="1"/>
  <c r="BN147" i="1" s="1"/>
  <c r="BN161" i="1" s="1"/>
  <c r="AS263" i="1"/>
  <c r="AS147" i="1" s="1"/>
  <c r="AS161" i="1" s="1"/>
  <c r="AN263" i="1"/>
  <c r="AN147" i="1" s="1"/>
  <c r="AN161" i="1" s="1"/>
  <c r="AB169" i="1"/>
  <c r="BB175" i="1"/>
  <c r="AX177" i="1"/>
  <c r="BB177" i="1" s="1"/>
  <c r="AB175" i="1"/>
  <c r="BO175" i="1"/>
  <c r="AO175" i="1"/>
  <c r="BO177" i="1"/>
  <c r="AD144" i="1"/>
  <c r="AB177" i="1"/>
  <c r="AO177" i="1"/>
  <c r="AP161" i="1"/>
  <c r="S62" i="1"/>
  <c r="R65" i="1"/>
  <c r="C8" i="3"/>
  <c r="E8" i="3" s="1"/>
  <c r="C9" i="3"/>
  <c r="E9" i="3" s="1"/>
  <c r="BG140" i="1" l="1"/>
  <c r="BG144" i="1" s="1"/>
  <c r="BH62" i="1"/>
  <c r="BG65" i="1"/>
  <c r="AT62" i="1"/>
  <c r="AS140" i="1"/>
  <c r="AG65" i="1"/>
  <c r="AH62" i="1"/>
  <c r="AG140" i="1"/>
  <c r="AG144" i="1" s="1"/>
  <c r="S58" i="1"/>
  <c r="S138" i="1" s="1"/>
  <c r="P65" i="1"/>
  <c r="AC58" i="1"/>
  <c r="AC138" i="1" s="1"/>
  <c r="V58" i="1"/>
  <c r="V138" i="1" s="1"/>
  <c r="Z11" i="1"/>
  <c r="AA11" i="1" s="1"/>
  <c r="AC11" i="1" s="1"/>
  <c r="Y139" i="1"/>
  <c r="AB139" i="1" s="1"/>
  <c r="AF58" i="1"/>
  <c r="AG9" i="1"/>
  <c r="AH9" i="1" s="1"/>
  <c r="AI9" i="1" s="1"/>
  <c r="Y58" i="1"/>
  <c r="Y138" i="1" s="1"/>
  <c r="BO161" i="1"/>
  <c r="AB147" i="1"/>
  <c r="BB161" i="1"/>
  <c r="AB161" i="1"/>
  <c r="AO147" i="1"/>
  <c r="BO147" i="1"/>
  <c r="BB147" i="1"/>
  <c r="AO161" i="1"/>
  <c r="T62" i="1"/>
  <c r="S140" i="1"/>
  <c r="E10" i="3"/>
  <c r="AD11" i="1" l="1"/>
  <c r="AE11" i="1" s="1"/>
  <c r="AF11" i="1" s="1"/>
  <c r="AC60" i="1"/>
  <c r="AC139" i="1" s="1"/>
  <c r="AC144" i="1" s="1"/>
  <c r="BH140" i="1"/>
  <c r="BI62" i="1"/>
  <c r="BH65" i="1"/>
  <c r="AT140" i="1"/>
  <c r="AT144" i="1" s="1"/>
  <c r="AU62" i="1"/>
  <c r="AT65" i="1"/>
  <c r="AI62" i="1"/>
  <c r="AH65" i="1"/>
  <c r="AH140" i="1"/>
  <c r="S65" i="1"/>
  <c r="AB138" i="1"/>
  <c r="AI58" i="1"/>
  <c r="AJ9" i="1"/>
  <c r="AK9" i="1" s="1"/>
  <c r="AL9" i="1" s="1"/>
  <c r="AF138" i="1"/>
  <c r="S144" i="1"/>
  <c r="T65" i="1"/>
  <c r="T140" i="1"/>
  <c r="T144" i="1" s="1"/>
  <c r="U62" i="1"/>
  <c r="D143" i="1"/>
  <c r="E143" i="1"/>
  <c r="F143" i="1"/>
  <c r="G143" i="1"/>
  <c r="H143" i="1"/>
  <c r="I143" i="1"/>
  <c r="J143" i="1"/>
  <c r="K143" i="1"/>
  <c r="L143" i="1"/>
  <c r="M143" i="1"/>
  <c r="N143" i="1"/>
  <c r="C143" i="1"/>
  <c r="D68" i="1"/>
  <c r="D137" i="1" s="1"/>
  <c r="E68" i="1"/>
  <c r="E137" i="1" s="1"/>
  <c r="F68" i="1"/>
  <c r="F137" i="1" s="1"/>
  <c r="G68" i="1"/>
  <c r="G137" i="1" s="1"/>
  <c r="H68" i="1"/>
  <c r="H137" i="1" s="1"/>
  <c r="I68" i="1"/>
  <c r="I137" i="1" s="1"/>
  <c r="J68" i="1"/>
  <c r="J137" i="1" s="1"/>
  <c r="K68" i="1"/>
  <c r="K137" i="1" s="1"/>
  <c r="L68" i="1"/>
  <c r="L137" i="1" s="1"/>
  <c r="M68" i="1"/>
  <c r="M137" i="1" s="1"/>
  <c r="N68" i="1"/>
  <c r="N137" i="1" s="1"/>
  <c r="C68" i="1"/>
  <c r="C137" i="1" s="1"/>
  <c r="D260" i="1"/>
  <c r="E260" i="1"/>
  <c r="F260" i="1"/>
  <c r="G260" i="1"/>
  <c r="H260" i="1"/>
  <c r="I260" i="1"/>
  <c r="J260" i="1"/>
  <c r="K260" i="1"/>
  <c r="L260" i="1"/>
  <c r="M260" i="1"/>
  <c r="N260" i="1"/>
  <c r="C217" i="1"/>
  <c r="C139" i="1"/>
  <c r="D26" i="1"/>
  <c r="D33" i="1" s="1"/>
  <c r="E26" i="1"/>
  <c r="E33" i="1" s="1"/>
  <c r="F26" i="1"/>
  <c r="F33" i="1" s="1"/>
  <c r="G26" i="1"/>
  <c r="G33" i="1" s="1"/>
  <c r="H26" i="1"/>
  <c r="H33" i="1" s="1"/>
  <c r="I26" i="1"/>
  <c r="I33" i="1" s="1"/>
  <c r="J26" i="1"/>
  <c r="J33" i="1" s="1"/>
  <c r="K26" i="1"/>
  <c r="K33" i="1" s="1"/>
  <c r="L26" i="1"/>
  <c r="L33" i="1" s="1"/>
  <c r="M26" i="1"/>
  <c r="M33" i="1" s="1"/>
  <c r="N26" i="1"/>
  <c r="N33" i="1" s="1"/>
  <c r="C47" i="1"/>
  <c r="C128" i="1" s="1"/>
  <c r="L58" i="1"/>
  <c r="I58" i="1"/>
  <c r="F58" i="1"/>
  <c r="C138" i="1"/>
  <c r="L60" i="1"/>
  <c r="I60" i="1"/>
  <c r="I139" i="1" s="1"/>
  <c r="F60" i="1"/>
  <c r="F139" i="1" s="1"/>
  <c r="D169" i="1"/>
  <c r="D170" i="1" s="1"/>
  <c r="E169" i="1"/>
  <c r="E170" i="1" s="1"/>
  <c r="F169" i="1"/>
  <c r="F170" i="1" s="1"/>
  <c r="G169" i="1"/>
  <c r="G170" i="1" s="1"/>
  <c r="H169" i="1"/>
  <c r="H170" i="1" s="1"/>
  <c r="I169" i="1"/>
  <c r="I170" i="1" s="1"/>
  <c r="J169" i="1"/>
  <c r="J170" i="1" s="1"/>
  <c r="K169" i="1"/>
  <c r="K170" i="1" s="1"/>
  <c r="L169" i="1"/>
  <c r="L170" i="1" s="1"/>
  <c r="M169" i="1"/>
  <c r="M170" i="1" s="1"/>
  <c r="N169" i="1"/>
  <c r="N170" i="1" s="1"/>
  <c r="C157" i="1"/>
  <c r="O157" i="1" s="1"/>
  <c r="D174" i="1"/>
  <c r="E174" i="1"/>
  <c r="F174" i="1"/>
  <c r="G174" i="1"/>
  <c r="H174" i="1"/>
  <c r="I174" i="1"/>
  <c r="J174" i="1"/>
  <c r="K174" i="1"/>
  <c r="L174" i="1"/>
  <c r="M174" i="1"/>
  <c r="N174" i="1"/>
  <c r="C174" i="1"/>
  <c r="D173" i="1"/>
  <c r="E173" i="1"/>
  <c r="F173" i="1"/>
  <c r="G173" i="1"/>
  <c r="H173" i="1"/>
  <c r="I173" i="1"/>
  <c r="J173" i="1"/>
  <c r="K173" i="1"/>
  <c r="L173" i="1"/>
  <c r="M173" i="1"/>
  <c r="N173" i="1"/>
  <c r="C173" i="1"/>
  <c r="C206" i="1"/>
  <c r="D271" i="1"/>
  <c r="E271" i="1"/>
  <c r="F271" i="1"/>
  <c r="G271" i="1"/>
  <c r="H271" i="1"/>
  <c r="I271" i="1"/>
  <c r="J271" i="1"/>
  <c r="K271" i="1"/>
  <c r="L271" i="1"/>
  <c r="M271" i="1"/>
  <c r="N271" i="1"/>
  <c r="C271" i="1"/>
  <c r="C270" i="1"/>
  <c r="D245" i="1"/>
  <c r="E245" i="1"/>
  <c r="F245" i="1"/>
  <c r="G245" i="1"/>
  <c r="H245" i="1"/>
  <c r="I245" i="1"/>
  <c r="J245" i="1"/>
  <c r="K245" i="1"/>
  <c r="L245" i="1"/>
  <c r="M245" i="1"/>
  <c r="N245" i="1"/>
  <c r="C245" i="1"/>
  <c r="C263" i="1" s="1"/>
  <c r="D223" i="1"/>
  <c r="E223" i="1"/>
  <c r="F223" i="1"/>
  <c r="G223" i="1"/>
  <c r="H223" i="1"/>
  <c r="I223" i="1"/>
  <c r="J223" i="1"/>
  <c r="K223" i="1"/>
  <c r="L223" i="1"/>
  <c r="M223" i="1"/>
  <c r="N223" i="1"/>
  <c r="C223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P38" i="1" s="1"/>
  <c r="D139" i="1"/>
  <c r="E139" i="1"/>
  <c r="G139" i="1"/>
  <c r="H139" i="1"/>
  <c r="J139" i="1"/>
  <c r="K139" i="1"/>
  <c r="M139" i="1"/>
  <c r="N139" i="1"/>
  <c r="D138" i="1"/>
  <c r="E138" i="1"/>
  <c r="G138" i="1"/>
  <c r="H138" i="1"/>
  <c r="J138" i="1"/>
  <c r="K138" i="1"/>
  <c r="M138" i="1"/>
  <c r="N138" i="1"/>
  <c r="D141" i="1"/>
  <c r="E141" i="1"/>
  <c r="F141" i="1"/>
  <c r="G141" i="1"/>
  <c r="H141" i="1"/>
  <c r="I141" i="1"/>
  <c r="J141" i="1"/>
  <c r="K141" i="1"/>
  <c r="L141" i="1"/>
  <c r="M141" i="1"/>
  <c r="N141" i="1"/>
  <c r="D142" i="1"/>
  <c r="E142" i="1"/>
  <c r="F142" i="1"/>
  <c r="G142" i="1"/>
  <c r="H142" i="1"/>
  <c r="I142" i="1"/>
  <c r="J142" i="1"/>
  <c r="K142" i="1"/>
  <c r="L142" i="1"/>
  <c r="M142" i="1"/>
  <c r="N142" i="1"/>
  <c r="C142" i="1"/>
  <c r="AC65" i="1" l="1"/>
  <c r="AG11" i="1"/>
  <c r="AH11" i="1" s="1"/>
  <c r="AI11" i="1" s="1"/>
  <c r="AF60" i="1"/>
  <c r="BJ62" i="1"/>
  <c r="BI140" i="1"/>
  <c r="BH144" i="1"/>
  <c r="AU140" i="1"/>
  <c r="AU144" i="1" s="1"/>
  <c r="AV62" i="1"/>
  <c r="AU65" i="1"/>
  <c r="AH144" i="1"/>
  <c r="AI140" i="1"/>
  <c r="AJ62" i="1"/>
  <c r="AM9" i="1"/>
  <c r="AN9" i="1" s="1"/>
  <c r="AP9" i="1" s="1"/>
  <c r="AL58" i="1"/>
  <c r="AI138" i="1"/>
  <c r="N263" i="1"/>
  <c r="N147" i="1" s="1"/>
  <c r="N161" i="1" s="1"/>
  <c r="F263" i="1"/>
  <c r="F147" i="1" s="1"/>
  <c r="F161" i="1" s="1"/>
  <c r="G263" i="1"/>
  <c r="G147" i="1" s="1"/>
  <c r="G161" i="1" s="1"/>
  <c r="E263" i="1"/>
  <c r="E147" i="1" s="1"/>
  <c r="E161" i="1" s="1"/>
  <c r="L263" i="1"/>
  <c r="L147" i="1" s="1"/>
  <c r="L161" i="1" s="1"/>
  <c r="D263" i="1"/>
  <c r="D147" i="1" s="1"/>
  <c r="D161" i="1" s="1"/>
  <c r="K263" i="1"/>
  <c r="K147" i="1" s="1"/>
  <c r="K161" i="1" s="1"/>
  <c r="J263" i="1"/>
  <c r="J147" i="1" s="1"/>
  <c r="J161" i="1" s="1"/>
  <c r="M263" i="1"/>
  <c r="M147" i="1" s="1"/>
  <c r="M161" i="1" s="1"/>
  <c r="I263" i="1"/>
  <c r="I147" i="1" s="1"/>
  <c r="I161" i="1" s="1"/>
  <c r="H263" i="1"/>
  <c r="H147" i="1" s="1"/>
  <c r="H161" i="1" s="1"/>
  <c r="O169" i="1"/>
  <c r="O174" i="1"/>
  <c r="O137" i="1"/>
  <c r="D206" i="1"/>
  <c r="O173" i="1"/>
  <c r="O143" i="1"/>
  <c r="O142" i="1"/>
  <c r="C170" i="1"/>
  <c r="O170" i="1" s="1"/>
  <c r="O141" i="1"/>
  <c r="U65" i="1"/>
  <c r="V62" i="1"/>
  <c r="U140" i="1"/>
  <c r="C147" i="1"/>
  <c r="K177" i="1"/>
  <c r="H177" i="1"/>
  <c r="M177" i="1"/>
  <c r="E177" i="1"/>
  <c r="J177" i="1"/>
  <c r="I177" i="1"/>
  <c r="C177" i="1"/>
  <c r="G177" i="1"/>
  <c r="N177" i="1"/>
  <c r="F177" i="1"/>
  <c r="L177" i="1"/>
  <c r="D177" i="1"/>
  <c r="Q38" i="1"/>
  <c r="P43" i="1"/>
  <c r="C227" i="1"/>
  <c r="C265" i="1" s="1"/>
  <c r="C224" i="1"/>
  <c r="L139" i="1"/>
  <c r="O139" i="1" s="1"/>
  <c r="C273" i="1"/>
  <c r="N224" i="1"/>
  <c r="F224" i="1"/>
  <c r="G224" i="1"/>
  <c r="M224" i="1"/>
  <c r="E224" i="1"/>
  <c r="L224" i="1"/>
  <c r="D224" i="1"/>
  <c r="H224" i="1"/>
  <c r="K224" i="1"/>
  <c r="J224" i="1"/>
  <c r="I224" i="1"/>
  <c r="AF139" i="1" l="1"/>
  <c r="AF144" i="1" s="1"/>
  <c r="AF65" i="1"/>
  <c r="AJ11" i="1"/>
  <c r="AK11" i="1" s="1"/>
  <c r="AL11" i="1" s="1"/>
  <c r="AI60" i="1"/>
  <c r="BK62" i="1"/>
  <c r="BJ65" i="1"/>
  <c r="BJ140" i="1"/>
  <c r="BJ144" i="1" s="1"/>
  <c r="AV140" i="1"/>
  <c r="AW62" i="1"/>
  <c r="AJ140" i="1"/>
  <c r="AK62" i="1"/>
  <c r="AJ65" i="1"/>
  <c r="AL138" i="1"/>
  <c r="AQ9" i="1"/>
  <c r="AR9" i="1" s="1"/>
  <c r="AS9" i="1" s="1"/>
  <c r="AP58" i="1"/>
  <c r="E206" i="1"/>
  <c r="F206" i="1" s="1"/>
  <c r="G206" i="1" s="1"/>
  <c r="O147" i="1"/>
  <c r="O177" i="1"/>
  <c r="U144" i="1"/>
  <c r="V65" i="1"/>
  <c r="V140" i="1"/>
  <c r="V144" i="1" s="1"/>
  <c r="W62" i="1"/>
  <c r="P44" i="1"/>
  <c r="P47" i="1" s="1"/>
  <c r="P128" i="1" s="1"/>
  <c r="R38" i="1"/>
  <c r="Q43" i="1"/>
  <c r="C161" i="1"/>
  <c r="O161" i="1" s="1"/>
  <c r="F138" i="1"/>
  <c r="C274" i="1"/>
  <c r="C149" i="1" s="1"/>
  <c r="C201" i="1"/>
  <c r="D270" i="1"/>
  <c r="D273" i="1" s="1"/>
  <c r="AI139" i="1" l="1"/>
  <c r="AI144" i="1" s="1"/>
  <c r="AI65" i="1"/>
  <c r="AM11" i="1"/>
  <c r="AN11" i="1" s="1"/>
  <c r="AP11" i="1" s="1"/>
  <c r="AL60" i="1"/>
  <c r="AL139" i="1" s="1"/>
  <c r="BL62" i="1"/>
  <c r="BK140" i="1"/>
  <c r="BK144" i="1" s="1"/>
  <c r="BK65" i="1"/>
  <c r="AX62" i="1"/>
  <c r="AW140" i="1"/>
  <c r="AW144" i="1" s="1"/>
  <c r="AW65" i="1"/>
  <c r="AK140" i="1"/>
  <c r="AK144" i="1" s="1"/>
  <c r="AL62" i="1"/>
  <c r="AK65" i="1"/>
  <c r="AJ144" i="1"/>
  <c r="AS58" i="1"/>
  <c r="AT9" i="1"/>
  <c r="AU9" i="1" s="1"/>
  <c r="AV9" i="1" s="1"/>
  <c r="AO138" i="1"/>
  <c r="AP138" i="1"/>
  <c r="W65" i="1"/>
  <c r="X62" i="1"/>
  <c r="W140" i="1"/>
  <c r="Q44" i="1"/>
  <c r="Q47" i="1" s="1"/>
  <c r="Q128" i="1" s="1"/>
  <c r="S38" i="1"/>
  <c r="R43" i="1"/>
  <c r="C162" i="1"/>
  <c r="C202" i="1"/>
  <c r="I138" i="1"/>
  <c r="H206" i="1"/>
  <c r="E270" i="1"/>
  <c r="E273" i="1" s="1"/>
  <c r="D201" i="1"/>
  <c r="D202" i="1" s="1"/>
  <c r="D274" i="1"/>
  <c r="D149" i="1" s="1"/>
  <c r="D162" i="1" s="1"/>
  <c r="AQ11" i="1" l="1"/>
  <c r="AR11" i="1" s="1"/>
  <c r="AS11" i="1" s="1"/>
  <c r="AP60" i="1"/>
  <c r="AO139" i="1"/>
  <c r="BM62" i="1"/>
  <c r="BL140" i="1"/>
  <c r="AY62" i="1"/>
  <c r="AX140" i="1"/>
  <c r="AX144" i="1" s="1"/>
  <c r="AX65" i="1"/>
  <c r="AM62" i="1"/>
  <c r="AL140" i="1"/>
  <c r="AL144" i="1" s="1"/>
  <c r="AL65" i="1"/>
  <c r="AV58" i="1"/>
  <c r="AW9" i="1"/>
  <c r="AX9" i="1" s="1"/>
  <c r="AY9" i="1" s="1"/>
  <c r="AS138" i="1"/>
  <c r="W144" i="1"/>
  <c r="X65" i="1"/>
  <c r="X140" i="1"/>
  <c r="X144" i="1" s="1"/>
  <c r="Y62" i="1"/>
  <c r="R44" i="1"/>
  <c r="R47" i="1" s="1"/>
  <c r="R128" i="1" s="1"/>
  <c r="T38" i="1"/>
  <c r="S43" i="1"/>
  <c r="L138" i="1"/>
  <c r="O138" i="1" s="1"/>
  <c r="I206" i="1"/>
  <c r="F270" i="1"/>
  <c r="F273" i="1" s="1"/>
  <c r="E201" i="1"/>
  <c r="E274" i="1"/>
  <c r="E149" i="1" s="1"/>
  <c r="AP139" i="1" l="1"/>
  <c r="AP144" i="1" s="1"/>
  <c r="AP65" i="1"/>
  <c r="AT11" i="1"/>
  <c r="AU11" i="1" s="1"/>
  <c r="AV11" i="1" s="1"/>
  <c r="AS60" i="1"/>
  <c r="BN62" i="1"/>
  <c r="BM140" i="1"/>
  <c r="BM144" i="1" s="1"/>
  <c r="BM65" i="1"/>
  <c r="AZ62" i="1"/>
  <c r="AY140" i="1"/>
  <c r="AN62" i="1"/>
  <c r="AM65" i="1"/>
  <c r="AM140" i="1"/>
  <c r="AM144" i="1" s="1"/>
  <c r="AY58" i="1"/>
  <c r="AZ9" i="1"/>
  <c r="BA9" i="1" s="1"/>
  <c r="BC9" i="1" s="1"/>
  <c r="AV138" i="1"/>
  <c r="E162" i="1"/>
  <c r="Y65" i="1"/>
  <c r="Y140" i="1"/>
  <c r="Y144" i="1" s="1"/>
  <c r="Z62" i="1"/>
  <c r="S44" i="1"/>
  <c r="S47" i="1" s="1"/>
  <c r="S128" i="1" s="1"/>
  <c r="U38" i="1"/>
  <c r="T43" i="1"/>
  <c r="E202" i="1"/>
  <c r="J206" i="1"/>
  <c r="G270" i="1"/>
  <c r="G273" i="1" s="1"/>
  <c r="F201" i="1"/>
  <c r="F202" i="1" s="1"/>
  <c r="F274" i="1"/>
  <c r="F149" i="1" s="1"/>
  <c r="AS139" i="1" l="1"/>
  <c r="AS144" i="1" s="1"/>
  <c r="AS65" i="1"/>
  <c r="AW11" i="1"/>
  <c r="AX11" i="1" s="1"/>
  <c r="AY11" i="1" s="1"/>
  <c r="AV60" i="1"/>
  <c r="BN140" i="1"/>
  <c r="BN65" i="1"/>
  <c r="BA62" i="1"/>
  <c r="AZ140" i="1"/>
  <c r="AZ144" i="1" s="1"/>
  <c r="AZ65" i="1"/>
  <c r="AN65" i="1"/>
  <c r="AN140" i="1"/>
  <c r="BD9" i="1"/>
  <c r="BE9" i="1" s="1"/>
  <c r="BF9" i="1" s="1"/>
  <c r="BC58" i="1"/>
  <c r="AY138" i="1"/>
  <c r="F162" i="1"/>
  <c r="Z65" i="1"/>
  <c r="AA62" i="1"/>
  <c r="Z140" i="1"/>
  <c r="Z144" i="1" s="1"/>
  <c r="T44" i="1"/>
  <c r="T47" i="1" s="1"/>
  <c r="T128" i="1" s="1"/>
  <c r="V38" i="1"/>
  <c r="U43" i="1"/>
  <c r="K206" i="1"/>
  <c r="H270" i="1"/>
  <c r="H273" i="1" s="1"/>
  <c r="G201" i="1"/>
  <c r="G274" i="1"/>
  <c r="G149" i="1" s="1"/>
  <c r="AV139" i="1" l="1"/>
  <c r="AV144" i="1" s="1"/>
  <c r="AV65" i="1"/>
  <c r="AZ11" i="1"/>
  <c r="BA11" i="1" s="1"/>
  <c r="BC11" i="1" s="1"/>
  <c r="AY60" i="1"/>
  <c r="BN144" i="1"/>
  <c r="BO140" i="1"/>
  <c r="BA140" i="1"/>
  <c r="BA65" i="1"/>
  <c r="AN144" i="1"/>
  <c r="AO144" i="1" s="1"/>
  <c r="AO140" i="1"/>
  <c r="BB138" i="1"/>
  <c r="BC138" i="1"/>
  <c r="BF58" i="1"/>
  <c r="BG9" i="1"/>
  <c r="BH9" i="1" s="1"/>
  <c r="BI9" i="1" s="1"/>
  <c r="AA65" i="1"/>
  <c r="AA140" i="1"/>
  <c r="AB140" i="1" s="1"/>
  <c r="U44" i="1"/>
  <c r="U47" i="1" s="1"/>
  <c r="U128" i="1" s="1"/>
  <c r="W38" i="1"/>
  <c r="V43" i="1"/>
  <c r="G162" i="1"/>
  <c r="G202" i="1"/>
  <c r="L206" i="1"/>
  <c r="I270" i="1"/>
  <c r="I273" i="1" s="1"/>
  <c r="H201" i="1"/>
  <c r="H202" i="1" s="1"/>
  <c r="H274" i="1"/>
  <c r="H149" i="1" s="1"/>
  <c r="H162" i="1" s="1"/>
  <c r="AY139" i="1" l="1"/>
  <c r="AY65" i="1"/>
  <c r="BD11" i="1"/>
  <c r="BE11" i="1" s="1"/>
  <c r="BF11" i="1" s="1"/>
  <c r="BC60" i="1"/>
  <c r="BA144" i="1"/>
  <c r="BB140" i="1"/>
  <c r="BF138" i="1"/>
  <c r="BJ9" i="1"/>
  <c r="BK9" i="1" s="1"/>
  <c r="BL9" i="1" s="1"/>
  <c r="BI58" i="1"/>
  <c r="AA144" i="1"/>
  <c r="AB144" i="1" s="1"/>
  <c r="V44" i="1"/>
  <c r="V47" i="1" s="1"/>
  <c r="V128" i="1" s="1"/>
  <c r="X38" i="1"/>
  <c r="W43" i="1"/>
  <c r="M206" i="1"/>
  <c r="J270" i="1"/>
  <c r="J273" i="1" s="1"/>
  <c r="I201" i="1"/>
  <c r="I202" i="1" s="1"/>
  <c r="I274" i="1"/>
  <c r="I149" i="1" s="1"/>
  <c r="I162" i="1" s="1"/>
  <c r="BB139" i="1" l="1"/>
  <c r="AY144" i="1"/>
  <c r="BB144" i="1" s="1"/>
  <c r="BC139" i="1"/>
  <c r="BC144" i="1" s="1"/>
  <c r="BC65" i="1"/>
  <c r="BG11" i="1"/>
  <c r="BH11" i="1" s="1"/>
  <c r="BI11" i="1" s="1"/>
  <c r="BF60" i="1"/>
  <c r="BM9" i="1"/>
  <c r="BN9" i="1" s="1"/>
  <c r="BL58" i="1"/>
  <c r="BI138" i="1"/>
  <c r="W44" i="1"/>
  <c r="W47" i="1" s="1"/>
  <c r="W128" i="1" s="1"/>
  <c r="Y38" i="1"/>
  <c r="X43" i="1"/>
  <c r="N206" i="1"/>
  <c r="O206" i="1" s="1"/>
  <c r="K270" i="1"/>
  <c r="K273" i="1" s="1"/>
  <c r="J201" i="1"/>
  <c r="J202" i="1" s="1"/>
  <c r="J274" i="1"/>
  <c r="J149" i="1" s="1"/>
  <c r="J162" i="1" s="1"/>
  <c r="BF139" i="1" l="1"/>
  <c r="BF144" i="1" s="1"/>
  <c r="BF65" i="1"/>
  <c r="BJ11" i="1"/>
  <c r="BK11" i="1" s="1"/>
  <c r="BL11" i="1" s="1"/>
  <c r="BI60" i="1"/>
  <c r="BL138" i="1"/>
  <c r="P206" i="1"/>
  <c r="X44" i="1"/>
  <c r="X47" i="1" s="1"/>
  <c r="X128" i="1" s="1"/>
  <c r="Z38" i="1"/>
  <c r="Y43" i="1"/>
  <c r="L270" i="1"/>
  <c r="L273" i="1" s="1"/>
  <c r="K201" i="1"/>
  <c r="K202" i="1" s="1"/>
  <c r="K274" i="1"/>
  <c r="K149" i="1" s="1"/>
  <c r="K162" i="1" s="1"/>
  <c r="BI139" i="1" l="1"/>
  <c r="BI144" i="1" s="1"/>
  <c r="BI65" i="1"/>
  <c r="BM11" i="1"/>
  <c r="BN11" i="1" s="1"/>
  <c r="BL60" i="1"/>
  <c r="BO138" i="1"/>
  <c r="Q206" i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Y44" i="1"/>
  <c r="Y47" i="1" s="1"/>
  <c r="Y128" i="1" s="1"/>
  <c r="AA38" i="1"/>
  <c r="Z43" i="1"/>
  <c r="M270" i="1"/>
  <c r="M273" i="1" s="1"/>
  <c r="L201" i="1"/>
  <c r="L202" i="1" s="1"/>
  <c r="L274" i="1"/>
  <c r="L149" i="1" s="1"/>
  <c r="L162" i="1" s="1"/>
  <c r="BL139" i="1" l="1"/>
  <c r="BL65" i="1"/>
  <c r="AC206" i="1"/>
  <c r="AD206" i="1" s="1"/>
  <c r="AE206" i="1" s="1"/>
  <c r="AF206" i="1" s="1"/>
  <c r="AB206" i="1"/>
  <c r="AA43" i="1"/>
  <c r="AA44" i="1" s="1"/>
  <c r="AC38" i="1"/>
  <c r="Z44" i="1"/>
  <c r="Z47" i="1" s="1"/>
  <c r="Z128" i="1" s="1"/>
  <c r="N270" i="1"/>
  <c r="N273" i="1" s="1"/>
  <c r="P270" i="1" s="1"/>
  <c r="P273" i="1" s="1"/>
  <c r="M201" i="1"/>
  <c r="M202" i="1" s="1"/>
  <c r="M274" i="1"/>
  <c r="M149" i="1" s="1"/>
  <c r="M162" i="1" s="1"/>
  <c r="BO139" i="1" l="1"/>
  <c r="BL144" i="1"/>
  <c r="BO144" i="1" s="1"/>
  <c r="AG206" i="1"/>
  <c r="AD38" i="1"/>
  <c r="AC43" i="1"/>
  <c r="AA47" i="1"/>
  <c r="AA128" i="1" s="1"/>
  <c r="AB128" i="1" s="1"/>
  <c r="P274" i="1"/>
  <c r="P149" i="1" s="1"/>
  <c r="N274" i="1"/>
  <c r="N149" i="1" s="1"/>
  <c r="O149" i="1" s="1"/>
  <c r="N201" i="1"/>
  <c r="O201" i="1" s="1"/>
  <c r="O202" i="1" s="1"/>
  <c r="P162" i="1" l="1"/>
  <c r="AC44" i="1"/>
  <c r="AC47" i="1" s="1"/>
  <c r="AC128" i="1" s="1"/>
  <c r="AH206" i="1"/>
  <c r="AE38" i="1"/>
  <c r="AD43" i="1"/>
  <c r="P201" i="1"/>
  <c r="Q270" i="1"/>
  <c r="Q273" i="1" s="1"/>
  <c r="N202" i="1"/>
  <c r="N162" i="1"/>
  <c r="O162" i="1" s="1"/>
  <c r="C53" i="1"/>
  <c r="C218" i="1"/>
  <c r="C228" i="1" s="1"/>
  <c r="D79" i="1"/>
  <c r="E79" i="1"/>
  <c r="F79" i="1"/>
  <c r="G79" i="1"/>
  <c r="H79" i="1"/>
  <c r="I79" i="1"/>
  <c r="J79" i="1"/>
  <c r="K79" i="1"/>
  <c r="L79" i="1"/>
  <c r="M79" i="1"/>
  <c r="N79" i="1"/>
  <c r="C79" i="1"/>
  <c r="D65" i="1"/>
  <c r="E65" i="1"/>
  <c r="F65" i="1"/>
  <c r="G65" i="1"/>
  <c r="H65" i="1"/>
  <c r="I65" i="1"/>
  <c r="J65" i="1"/>
  <c r="K65" i="1"/>
  <c r="L65" i="1"/>
  <c r="M65" i="1"/>
  <c r="N65" i="1"/>
  <c r="C65" i="1"/>
  <c r="D53" i="1"/>
  <c r="E53" i="1"/>
  <c r="F53" i="1"/>
  <c r="G53" i="1"/>
  <c r="H53" i="1"/>
  <c r="I53" i="1"/>
  <c r="J53" i="1"/>
  <c r="K53" i="1"/>
  <c r="L53" i="1"/>
  <c r="M53" i="1"/>
  <c r="N53" i="1"/>
  <c r="D43" i="1"/>
  <c r="D44" i="1" s="1"/>
  <c r="E43" i="1"/>
  <c r="E44" i="1" s="1"/>
  <c r="E47" i="1" s="1"/>
  <c r="E128" i="1" s="1"/>
  <c r="F43" i="1"/>
  <c r="F44" i="1" s="1"/>
  <c r="F47" i="1" s="1"/>
  <c r="F128" i="1" s="1"/>
  <c r="G43" i="1"/>
  <c r="G44" i="1" s="1"/>
  <c r="G47" i="1" s="1"/>
  <c r="G128" i="1" s="1"/>
  <c r="H43" i="1"/>
  <c r="H44" i="1" s="1"/>
  <c r="H47" i="1" s="1"/>
  <c r="H128" i="1" s="1"/>
  <c r="I43" i="1"/>
  <c r="I44" i="1" s="1"/>
  <c r="I47" i="1" s="1"/>
  <c r="I128" i="1" s="1"/>
  <c r="J43" i="1"/>
  <c r="J44" i="1" s="1"/>
  <c r="J47" i="1" s="1"/>
  <c r="J128" i="1" s="1"/>
  <c r="K43" i="1"/>
  <c r="K44" i="1" s="1"/>
  <c r="K47" i="1" s="1"/>
  <c r="K128" i="1" s="1"/>
  <c r="L43" i="1"/>
  <c r="L44" i="1" s="1"/>
  <c r="L47" i="1" s="1"/>
  <c r="L128" i="1" s="1"/>
  <c r="M43" i="1"/>
  <c r="M44" i="1" s="1"/>
  <c r="M47" i="1" s="1"/>
  <c r="M128" i="1" s="1"/>
  <c r="N43" i="1"/>
  <c r="N44" i="1" s="1"/>
  <c r="N47" i="1" s="1"/>
  <c r="N128" i="1" s="1"/>
  <c r="D20" i="1"/>
  <c r="C15" i="1"/>
  <c r="C30" i="1" s="1"/>
  <c r="D13" i="1"/>
  <c r="BN3" i="1"/>
  <c r="BM3" i="1"/>
  <c r="BL3" i="1"/>
  <c r="BK3" i="1"/>
  <c r="BJ3" i="1"/>
  <c r="BI3" i="1"/>
  <c r="BH3" i="1"/>
  <c r="BG3" i="1"/>
  <c r="BF3" i="1"/>
  <c r="BE3" i="1"/>
  <c r="BD3" i="1"/>
  <c r="BC3" i="1"/>
  <c r="BA3" i="1"/>
  <c r="AZ3" i="1"/>
  <c r="AY3" i="1"/>
  <c r="AX3" i="1"/>
  <c r="AW3" i="1"/>
  <c r="AV3" i="1"/>
  <c r="AU3" i="1"/>
  <c r="AT3" i="1"/>
  <c r="AS3" i="1"/>
  <c r="AR3" i="1"/>
  <c r="AQ3" i="1"/>
  <c r="AP3" i="1"/>
  <c r="AN3" i="1"/>
  <c r="AM3" i="1"/>
  <c r="AL3" i="1"/>
  <c r="AK3" i="1"/>
  <c r="AJ3" i="1"/>
  <c r="AI3" i="1"/>
  <c r="AH3" i="1"/>
  <c r="AG3" i="1"/>
  <c r="AF3" i="1"/>
  <c r="AE3" i="1"/>
  <c r="AD3" i="1"/>
  <c r="AC3" i="1"/>
  <c r="D47" i="1" l="1"/>
  <c r="D128" i="1" s="1"/>
  <c r="O128" i="1" s="1"/>
  <c r="D15" i="1"/>
  <c r="D30" i="1" s="1"/>
  <c r="E13" i="1"/>
  <c r="E15" i="1" s="1"/>
  <c r="E30" i="1" s="1"/>
  <c r="C130" i="1"/>
  <c r="C129" i="1"/>
  <c r="C34" i="1"/>
  <c r="C119" i="1" s="1"/>
  <c r="C266" i="1"/>
  <c r="D218" i="1" s="1"/>
  <c r="D228" i="1" s="1"/>
  <c r="P202" i="1"/>
  <c r="AD44" i="1"/>
  <c r="AD47" i="1" s="1"/>
  <c r="AD128" i="1" s="1"/>
  <c r="AI206" i="1"/>
  <c r="AF38" i="1"/>
  <c r="AE43" i="1"/>
  <c r="Q274" i="1"/>
  <c r="Q149" i="1" s="1"/>
  <c r="E20" i="1"/>
  <c r="D21" i="1"/>
  <c r="D31" i="1" s="1"/>
  <c r="C219" i="1"/>
  <c r="N140" i="1"/>
  <c r="N144" i="1" s="1"/>
  <c r="M140" i="1"/>
  <c r="M144" i="1" s="1"/>
  <c r="E140" i="1"/>
  <c r="E144" i="1" s="1"/>
  <c r="L140" i="1"/>
  <c r="L144" i="1" s="1"/>
  <c r="D140" i="1"/>
  <c r="D144" i="1" s="1"/>
  <c r="K140" i="1"/>
  <c r="K144" i="1" s="1"/>
  <c r="G140" i="1"/>
  <c r="G144" i="1" s="1"/>
  <c r="J140" i="1"/>
  <c r="J144" i="1" s="1"/>
  <c r="I140" i="1"/>
  <c r="I144" i="1" s="1"/>
  <c r="F140" i="1"/>
  <c r="F144" i="1" s="1"/>
  <c r="H140" i="1"/>
  <c r="H144" i="1" s="1"/>
  <c r="D34" i="1" l="1"/>
  <c r="C123" i="1"/>
  <c r="C120" i="1"/>
  <c r="D266" i="1"/>
  <c r="E218" i="1" s="1"/>
  <c r="E228" i="1" s="1"/>
  <c r="E266" i="1" s="1"/>
  <c r="F218" i="1" s="1"/>
  <c r="F228" i="1" s="1"/>
  <c r="F266" i="1" s="1"/>
  <c r="G218" i="1" s="1"/>
  <c r="G228" i="1" s="1"/>
  <c r="Q162" i="1"/>
  <c r="C144" i="1"/>
  <c r="O144" i="1" s="1"/>
  <c r="O140" i="1"/>
  <c r="AE44" i="1"/>
  <c r="AE47" i="1" s="1"/>
  <c r="AE128" i="1" s="1"/>
  <c r="AJ206" i="1"/>
  <c r="AG38" i="1"/>
  <c r="AF43" i="1"/>
  <c r="Q201" i="1"/>
  <c r="R270" i="1"/>
  <c r="R273" i="1" s="1"/>
  <c r="F20" i="1"/>
  <c r="E21" i="1"/>
  <c r="E31" i="1" s="1"/>
  <c r="C131" i="1"/>
  <c r="C229" i="1"/>
  <c r="D217" i="1"/>
  <c r="D123" i="1"/>
  <c r="D129" i="1"/>
  <c r="D130" i="1"/>
  <c r="F13" i="1"/>
  <c r="F15" i="1" s="1"/>
  <c r="F30" i="1" s="1"/>
  <c r="E34" i="1" l="1"/>
  <c r="E123" i="1" s="1"/>
  <c r="G266" i="1"/>
  <c r="H218" i="1" s="1"/>
  <c r="H228" i="1" s="1"/>
  <c r="Q202" i="1"/>
  <c r="C121" i="1"/>
  <c r="AF44" i="1"/>
  <c r="AF47" i="1" s="1"/>
  <c r="AF128" i="1" s="1"/>
  <c r="AK206" i="1"/>
  <c r="AH38" i="1"/>
  <c r="AG43" i="1"/>
  <c r="E129" i="1"/>
  <c r="E130" i="1"/>
  <c r="F21" i="1"/>
  <c r="F31" i="1" s="1"/>
  <c r="F34" i="1" s="1"/>
  <c r="G20" i="1"/>
  <c r="D131" i="1"/>
  <c r="D198" i="1" s="1"/>
  <c r="C189" i="1"/>
  <c r="C198" i="1"/>
  <c r="D189" i="1"/>
  <c r="C267" i="1"/>
  <c r="C192" i="1" s="1"/>
  <c r="D119" i="1"/>
  <c r="D120" i="1"/>
  <c r="G13" i="1"/>
  <c r="G15" i="1" s="1"/>
  <c r="G30" i="1" s="1"/>
  <c r="E119" i="1" l="1"/>
  <c r="E120" i="1"/>
  <c r="F119" i="1"/>
  <c r="C124" i="1"/>
  <c r="C132" i="1" s="1"/>
  <c r="H266" i="1"/>
  <c r="I218" i="1" s="1"/>
  <c r="I228" i="1" s="1"/>
  <c r="AG44" i="1"/>
  <c r="AG47" i="1" s="1"/>
  <c r="AG128" i="1" s="1"/>
  <c r="AL206" i="1"/>
  <c r="AM206" i="1" s="1"/>
  <c r="AN206" i="1" s="1"/>
  <c r="AO206" i="1" s="1"/>
  <c r="AI38" i="1"/>
  <c r="AH43" i="1"/>
  <c r="R201" i="1"/>
  <c r="S270" i="1"/>
  <c r="S273" i="1" s="1"/>
  <c r="R274" i="1"/>
  <c r="R149" i="1" s="1"/>
  <c r="E131" i="1"/>
  <c r="F120" i="1"/>
  <c r="F123" i="1"/>
  <c r="F189" i="1" s="1"/>
  <c r="G21" i="1"/>
  <c r="G31" i="1" s="1"/>
  <c r="H20" i="1"/>
  <c r="F130" i="1"/>
  <c r="F129" i="1"/>
  <c r="C188" i="1"/>
  <c r="C164" i="1" s="1"/>
  <c r="D165" i="1"/>
  <c r="C199" i="1"/>
  <c r="C163" i="1"/>
  <c r="D199" i="1"/>
  <c r="D203" i="1" s="1"/>
  <c r="D163" i="1"/>
  <c r="C165" i="1"/>
  <c r="E189" i="1"/>
  <c r="E165" i="1" s="1"/>
  <c r="D227" i="1"/>
  <c r="D219" i="1"/>
  <c r="D121" i="1"/>
  <c r="D188" i="1" s="1"/>
  <c r="H13" i="1"/>
  <c r="H15" i="1" s="1"/>
  <c r="H30" i="1" s="1"/>
  <c r="E121" i="1" l="1"/>
  <c r="E188" i="1" s="1"/>
  <c r="E164" i="1" s="1"/>
  <c r="F121" i="1"/>
  <c r="F124" i="1" s="1"/>
  <c r="G34" i="1"/>
  <c r="G119" i="1" s="1"/>
  <c r="C125" i="1"/>
  <c r="I266" i="1"/>
  <c r="J218" i="1" s="1"/>
  <c r="J228" i="1" s="1"/>
  <c r="R202" i="1"/>
  <c r="R162" i="1"/>
  <c r="AP206" i="1"/>
  <c r="C133" i="1"/>
  <c r="E198" i="1"/>
  <c r="E199" i="1" s="1"/>
  <c r="AH44" i="1"/>
  <c r="AH47" i="1" s="1"/>
  <c r="AH128" i="1" s="1"/>
  <c r="AJ38" i="1"/>
  <c r="AI43" i="1"/>
  <c r="D164" i="1"/>
  <c r="F131" i="1"/>
  <c r="F198" i="1" s="1"/>
  <c r="F199" i="1" s="1"/>
  <c r="F203" i="1" s="1"/>
  <c r="H21" i="1"/>
  <c r="H31" i="1" s="1"/>
  <c r="I20" i="1"/>
  <c r="G129" i="1"/>
  <c r="G130" i="1"/>
  <c r="C193" i="1"/>
  <c r="C145" i="1"/>
  <c r="C203" i="1"/>
  <c r="F165" i="1"/>
  <c r="D124" i="1"/>
  <c r="D265" i="1"/>
  <c r="D229" i="1"/>
  <c r="I13" i="1"/>
  <c r="I15" i="1" s="1"/>
  <c r="I30" i="1" s="1"/>
  <c r="C148" i="1" l="1"/>
  <c r="C150" i="1" s="1"/>
  <c r="C151" i="1" s="1"/>
  <c r="C152" i="1" s="1"/>
  <c r="C207" i="1" s="1"/>
  <c r="G120" i="1"/>
  <c r="G121" i="1" s="1"/>
  <c r="F188" i="1"/>
  <c r="F164" i="1" s="1"/>
  <c r="E124" i="1"/>
  <c r="E125" i="1" s="1"/>
  <c r="G123" i="1"/>
  <c r="G189" i="1" s="1"/>
  <c r="G165" i="1" s="1"/>
  <c r="H34" i="1"/>
  <c r="H119" i="1" s="1"/>
  <c r="J266" i="1"/>
  <c r="K218" i="1" s="1"/>
  <c r="K228" i="1" s="1"/>
  <c r="E203" i="1"/>
  <c r="AQ206" i="1"/>
  <c r="AR206" i="1" s="1"/>
  <c r="E163" i="1"/>
  <c r="C146" i="1"/>
  <c r="AI44" i="1"/>
  <c r="AI47" i="1" s="1"/>
  <c r="AI128" i="1" s="1"/>
  <c r="AK38" i="1"/>
  <c r="AJ43" i="1"/>
  <c r="T270" i="1"/>
  <c r="T273" i="1" s="1"/>
  <c r="S201" i="1"/>
  <c r="S274" i="1"/>
  <c r="S149" i="1" s="1"/>
  <c r="F132" i="1"/>
  <c r="F145" i="1" s="1"/>
  <c r="F163" i="1"/>
  <c r="G131" i="1"/>
  <c r="I21" i="1"/>
  <c r="I31" i="1" s="1"/>
  <c r="I34" i="1" s="1"/>
  <c r="J20" i="1"/>
  <c r="H130" i="1"/>
  <c r="H129" i="1"/>
  <c r="D125" i="1"/>
  <c r="D132" i="1"/>
  <c r="F125" i="1"/>
  <c r="D267" i="1"/>
  <c r="D192" i="1" s="1"/>
  <c r="E217" i="1"/>
  <c r="J13" i="1"/>
  <c r="J15" i="1" s="1"/>
  <c r="J30" i="1" s="1"/>
  <c r="F148" i="1" l="1"/>
  <c r="F150" i="1" s="1"/>
  <c r="C277" i="1"/>
  <c r="C279" i="1" s="1"/>
  <c r="C280" i="1" s="1"/>
  <c r="H123" i="1"/>
  <c r="H189" i="1" s="1"/>
  <c r="H165" i="1" s="1"/>
  <c r="H120" i="1"/>
  <c r="H121" i="1" s="1"/>
  <c r="E132" i="1"/>
  <c r="E145" i="1" s="1"/>
  <c r="E148" i="1" s="1"/>
  <c r="G198" i="1"/>
  <c r="G163" i="1" s="1"/>
  <c r="K266" i="1"/>
  <c r="L218" i="1" s="1"/>
  <c r="L228" i="1" s="1"/>
  <c r="G124" i="1"/>
  <c r="G132" i="1" s="1"/>
  <c r="G145" i="1" s="1"/>
  <c r="S162" i="1"/>
  <c r="S202" i="1"/>
  <c r="AS206" i="1"/>
  <c r="AJ44" i="1"/>
  <c r="AJ47" i="1" s="1"/>
  <c r="AJ128" i="1" s="1"/>
  <c r="AL38" i="1"/>
  <c r="AK43" i="1"/>
  <c r="T274" i="1"/>
  <c r="T149" i="1" s="1"/>
  <c r="T162" i="1" s="1"/>
  <c r="H131" i="1"/>
  <c r="F133" i="1"/>
  <c r="G188" i="1"/>
  <c r="I119" i="1"/>
  <c r="I120" i="1"/>
  <c r="I123" i="1"/>
  <c r="I189" i="1" s="1"/>
  <c r="I130" i="1"/>
  <c r="I129" i="1"/>
  <c r="J21" i="1"/>
  <c r="J31" i="1" s="1"/>
  <c r="J34" i="1" s="1"/>
  <c r="K20" i="1"/>
  <c r="D193" i="1"/>
  <c r="D133" i="1"/>
  <c r="D145" i="1"/>
  <c r="F146" i="1"/>
  <c r="E227" i="1"/>
  <c r="E219" i="1"/>
  <c r="K13" i="1"/>
  <c r="K15" i="1" s="1"/>
  <c r="K30" i="1" s="1"/>
  <c r="F151" i="1" l="1"/>
  <c r="F152" i="1" s="1"/>
  <c r="F277" i="1"/>
  <c r="F279" i="1" s="1"/>
  <c r="D148" i="1"/>
  <c r="D150" i="1" s="1"/>
  <c r="D277" i="1" s="1"/>
  <c r="C281" i="1"/>
  <c r="C282" i="1" s="1"/>
  <c r="D278" i="1" s="1"/>
  <c r="G148" i="1"/>
  <c r="G150" i="1" s="1"/>
  <c r="E146" i="1"/>
  <c r="E150" i="1"/>
  <c r="H198" i="1"/>
  <c r="H199" i="1" s="1"/>
  <c r="H203" i="1" s="1"/>
  <c r="H188" i="1"/>
  <c r="H164" i="1" s="1"/>
  <c r="H124" i="1"/>
  <c r="H132" i="1" s="1"/>
  <c r="G199" i="1"/>
  <c r="G203" i="1" s="1"/>
  <c r="E133" i="1"/>
  <c r="L266" i="1"/>
  <c r="M218" i="1" s="1"/>
  <c r="M228" i="1" s="1"/>
  <c r="C160" i="1"/>
  <c r="C166" i="1" s="1"/>
  <c r="G164" i="1"/>
  <c r="G125" i="1"/>
  <c r="AT206" i="1"/>
  <c r="AK44" i="1"/>
  <c r="AK47" i="1" s="1"/>
  <c r="AK128" i="1" s="1"/>
  <c r="AM38" i="1"/>
  <c r="AL43" i="1"/>
  <c r="U270" i="1"/>
  <c r="U273" i="1" s="1"/>
  <c r="T201" i="1"/>
  <c r="I131" i="1"/>
  <c r="I198" i="1" s="1"/>
  <c r="I199" i="1" s="1"/>
  <c r="I203" i="1" s="1"/>
  <c r="I121" i="1"/>
  <c r="J123" i="1"/>
  <c r="J189" i="1" s="1"/>
  <c r="J165" i="1" s="1"/>
  <c r="J119" i="1"/>
  <c r="J120" i="1"/>
  <c r="J129" i="1"/>
  <c r="J130" i="1"/>
  <c r="K21" i="1"/>
  <c r="K31" i="1" s="1"/>
  <c r="L20" i="1"/>
  <c r="C153" i="1"/>
  <c r="I165" i="1"/>
  <c r="G133" i="1"/>
  <c r="D146" i="1"/>
  <c r="G146" i="1"/>
  <c r="E265" i="1"/>
  <c r="E229" i="1"/>
  <c r="L13" i="1"/>
  <c r="L15" i="1" s="1"/>
  <c r="L30" i="1" s="1"/>
  <c r="G151" i="1" l="1"/>
  <c r="G152" i="1" s="1"/>
  <c r="G277" i="1"/>
  <c r="G279" i="1" s="1"/>
  <c r="D151" i="1"/>
  <c r="D152" i="1" s="1"/>
  <c r="F281" i="1"/>
  <c r="D279" i="1"/>
  <c r="D280" i="1" s="1"/>
  <c r="D281" i="1"/>
  <c r="E151" i="1"/>
  <c r="E152" i="1" s="1"/>
  <c r="E277" i="1"/>
  <c r="H125" i="1"/>
  <c r="H163" i="1"/>
  <c r="K34" i="1"/>
  <c r="K123" i="1" s="1"/>
  <c r="K189" i="1" s="1"/>
  <c r="K165" i="1" s="1"/>
  <c r="M266" i="1"/>
  <c r="N218" i="1" s="1"/>
  <c r="N228" i="1" s="1"/>
  <c r="C179" i="1"/>
  <c r="T202" i="1"/>
  <c r="I124" i="1"/>
  <c r="I125" i="1" s="1"/>
  <c r="H133" i="1"/>
  <c r="AU206" i="1"/>
  <c r="AL44" i="1"/>
  <c r="AL47" i="1" s="1"/>
  <c r="AL128" i="1" s="1"/>
  <c r="AN38" i="1"/>
  <c r="AP38" i="1" s="1"/>
  <c r="AM43" i="1"/>
  <c r="U274" i="1"/>
  <c r="U149" i="1" s="1"/>
  <c r="U162" i="1" s="1"/>
  <c r="J121" i="1"/>
  <c r="J188" i="1" s="1"/>
  <c r="I188" i="1"/>
  <c r="I163" i="1"/>
  <c r="J131" i="1"/>
  <c r="J198" i="1" s="1"/>
  <c r="J199" i="1" s="1"/>
  <c r="L21" i="1"/>
  <c r="L31" i="1" s="1"/>
  <c r="L34" i="1" s="1"/>
  <c r="M20" i="1"/>
  <c r="K129" i="1"/>
  <c r="K130" i="1"/>
  <c r="C208" i="1"/>
  <c r="H145" i="1"/>
  <c r="E267" i="1"/>
  <c r="E192" i="1" s="1"/>
  <c r="F217" i="1"/>
  <c r="M13" i="1"/>
  <c r="M15" i="1" s="1"/>
  <c r="M30" i="1" s="1"/>
  <c r="G281" i="1" l="1"/>
  <c r="D160" i="1"/>
  <c r="D207" i="1"/>
  <c r="E207" i="1" s="1"/>
  <c r="F207" i="1" s="1"/>
  <c r="G207" i="1" s="1"/>
  <c r="H148" i="1"/>
  <c r="H150" i="1" s="1"/>
  <c r="H277" i="1" s="1"/>
  <c r="E153" i="1"/>
  <c r="E279" i="1"/>
  <c r="E281" i="1"/>
  <c r="D282" i="1"/>
  <c r="E278" i="1" s="1"/>
  <c r="E160" i="1"/>
  <c r="E166" i="1" s="1"/>
  <c r="E179" i="1" s="1"/>
  <c r="K120" i="1"/>
  <c r="K119" i="1"/>
  <c r="N266" i="1"/>
  <c r="P218" i="1" s="1"/>
  <c r="P228" i="1" s="1"/>
  <c r="J203" i="1"/>
  <c r="I164" i="1"/>
  <c r="I132" i="1"/>
  <c r="I145" i="1" s="1"/>
  <c r="I148" i="1" s="1"/>
  <c r="AQ38" i="1"/>
  <c r="AP43" i="1"/>
  <c r="AV206" i="1"/>
  <c r="AM44" i="1"/>
  <c r="AM47" i="1" s="1"/>
  <c r="AM128" i="1" s="1"/>
  <c r="AN43" i="1"/>
  <c r="V270" i="1"/>
  <c r="V273" i="1" s="1"/>
  <c r="U201" i="1"/>
  <c r="U202" i="1" s="1"/>
  <c r="J164" i="1"/>
  <c r="J124" i="1"/>
  <c r="J125" i="1" s="1"/>
  <c r="J163" i="1"/>
  <c r="K131" i="1"/>
  <c r="K198" i="1" s="1"/>
  <c r="K199" i="1" s="1"/>
  <c r="M21" i="1"/>
  <c r="M31" i="1" s="1"/>
  <c r="N20" i="1"/>
  <c r="P20" i="1" s="1"/>
  <c r="L130" i="1"/>
  <c r="L129" i="1"/>
  <c r="E193" i="1"/>
  <c r="H146" i="1"/>
  <c r="C181" i="1"/>
  <c r="D157" i="1" s="1"/>
  <c r="C209" i="1"/>
  <c r="F219" i="1"/>
  <c r="F227" i="1"/>
  <c r="N13" i="1"/>
  <c r="D208" i="1" l="1"/>
  <c r="H151" i="1"/>
  <c r="H152" i="1" s="1"/>
  <c r="H207" i="1" s="1"/>
  <c r="H281" i="1"/>
  <c r="H279" i="1"/>
  <c r="I146" i="1"/>
  <c r="I150" i="1"/>
  <c r="E280" i="1"/>
  <c r="E282" i="1" s="1"/>
  <c r="F278" i="1" s="1"/>
  <c r="F280" i="1" s="1"/>
  <c r="F282" i="1" s="1"/>
  <c r="G278" i="1" s="1"/>
  <c r="G280" i="1" s="1"/>
  <c r="G282" i="1" s="1"/>
  <c r="H278" i="1" s="1"/>
  <c r="F160" i="1"/>
  <c r="F166" i="1" s="1"/>
  <c r="F179" i="1" s="1"/>
  <c r="F153" i="1"/>
  <c r="P266" i="1"/>
  <c r="Q218" i="1" s="1"/>
  <c r="Q228" i="1" s="1"/>
  <c r="Q266" i="1" s="1"/>
  <c r="R218" i="1" s="1"/>
  <c r="R228" i="1" s="1"/>
  <c r="R266" i="1" s="1"/>
  <c r="S218" i="1" s="1"/>
  <c r="S228" i="1" s="1"/>
  <c r="S266" i="1" s="1"/>
  <c r="T218" i="1" s="1"/>
  <c r="T228" i="1" s="1"/>
  <c r="T266" i="1" s="1"/>
  <c r="U218" i="1" s="1"/>
  <c r="U228" i="1" s="1"/>
  <c r="U266" i="1" s="1"/>
  <c r="V218" i="1" s="1"/>
  <c r="V228" i="1" s="1"/>
  <c r="V266" i="1" s="1"/>
  <c r="W218" i="1" s="1"/>
  <c r="W228" i="1" s="1"/>
  <c r="W266" i="1" s="1"/>
  <c r="X218" i="1" s="1"/>
  <c r="X228" i="1" s="1"/>
  <c r="X266" i="1" s="1"/>
  <c r="Y218" i="1" s="1"/>
  <c r="Y228" i="1" s="1"/>
  <c r="Y266" i="1" s="1"/>
  <c r="Z218" i="1" s="1"/>
  <c r="Z228" i="1" s="1"/>
  <c r="Z266" i="1" s="1"/>
  <c r="AA218" i="1" s="1"/>
  <c r="AA228" i="1" s="1"/>
  <c r="AA266" i="1" s="1"/>
  <c r="AC218" i="1" s="1"/>
  <c r="AC228" i="1" s="1"/>
  <c r="AC266" i="1" s="1"/>
  <c r="AD218" i="1" s="1"/>
  <c r="AD228" i="1" s="1"/>
  <c r="AD266" i="1" s="1"/>
  <c r="AE218" i="1" s="1"/>
  <c r="AE228" i="1" s="1"/>
  <c r="AE266" i="1" s="1"/>
  <c r="AF218" i="1" s="1"/>
  <c r="AF228" i="1" s="1"/>
  <c r="AF266" i="1" s="1"/>
  <c r="AG218" i="1" s="1"/>
  <c r="AG228" i="1" s="1"/>
  <c r="AG266" i="1" s="1"/>
  <c r="AH218" i="1" s="1"/>
  <c r="AH228" i="1" s="1"/>
  <c r="AH266" i="1" s="1"/>
  <c r="AI218" i="1" s="1"/>
  <c r="AI228" i="1" s="1"/>
  <c r="AI266" i="1" s="1"/>
  <c r="AJ218" i="1" s="1"/>
  <c r="AJ228" i="1" s="1"/>
  <c r="AJ266" i="1" s="1"/>
  <c r="AK218" i="1" s="1"/>
  <c r="AK228" i="1" s="1"/>
  <c r="AK266" i="1" s="1"/>
  <c r="AL218" i="1" s="1"/>
  <c r="AL228" i="1" s="1"/>
  <c r="AL266" i="1" s="1"/>
  <c r="AM218" i="1" s="1"/>
  <c r="AM228" i="1" s="1"/>
  <c r="AM266" i="1" s="1"/>
  <c r="AN218" i="1" s="1"/>
  <c r="AN228" i="1" s="1"/>
  <c r="AN266" i="1" s="1"/>
  <c r="AP218" i="1" s="1"/>
  <c r="AP228" i="1" s="1"/>
  <c r="AP266" i="1" s="1"/>
  <c r="AQ218" i="1" s="1"/>
  <c r="AQ228" i="1" s="1"/>
  <c r="AQ266" i="1" s="1"/>
  <c r="AR218" i="1" s="1"/>
  <c r="AR228" i="1" s="1"/>
  <c r="AR266" i="1" s="1"/>
  <c r="AS218" i="1" s="1"/>
  <c r="AS228" i="1" s="1"/>
  <c r="AS266" i="1" s="1"/>
  <c r="AT218" i="1" s="1"/>
  <c r="AT228" i="1" s="1"/>
  <c r="AT266" i="1" s="1"/>
  <c r="AU218" i="1" s="1"/>
  <c r="AU228" i="1" s="1"/>
  <c r="AU266" i="1" s="1"/>
  <c r="AV218" i="1" s="1"/>
  <c r="AV228" i="1" s="1"/>
  <c r="AV266" i="1" s="1"/>
  <c r="AW218" i="1" s="1"/>
  <c r="AW228" i="1" s="1"/>
  <c r="AW266" i="1" s="1"/>
  <c r="AX218" i="1" s="1"/>
  <c r="AX228" i="1" s="1"/>
  <c r="AX266" i="1" s="1"/>
  <c r="AY218" i="1" s="1"/>
  <c r="AY228" i="1" s="1"/>
  <c r="AY266" i="1" s="1"/>
  <c r="AZ218" i="1" s="1"/>
  <c r="AZ228" i="1" s="1"/>
  <c r="AZ266" i="1" s="1"/>
  <c r="BA218" i="1" s="1"/>
  <c r="BA228" i="1" s="1"/>
  <c r="BA266" i="1" s="1"/>
  <c r="BC218" i="1" s="1"/>
  <c r="BC228" i="1" s="1"/>
  <c r="BC266" i="1" s="1"/>
  <c r="BD218" i="1" s="1"/>
  <c r="BD228" i="1" s="1"/>
  <c r="BD266" i="1" s="1"/>
  <c r="BE218" i="1" s="1"/>
  <c r="BE228" i="1" s="1"/>
  <c r="BE266" i="1" s="1"/>
  <c r="BF218" i="1" s="1"/>
  <c r="BF228" i="1" s="1"/>
  <c r="BF266" i="1" s="1"/>
  <c r="BG218" i="1" s="1"/>
  <c r="BG228" i="1" s="1"/>
  <c r="BG266" i="1" s="1"/>
  <c r="BH218" i="1" s="1"/>
  <c r="BH228" i="1" s="1"/>
  <c r="BH266" i="1" s="1"/>
  <c r="BI218" i="1" s="1"/>
  <c r="BI228" i="1" s="1"/>
  <c r="BI266" i="1" s="1"/>
  <c r="BJ218" i="1" s="1"/>
  <c r="BJ228" i="1" s="1"/>
  <c r="BJ266" i="1" s="1"/>
  <c r="BK218" i="1" s="1"/>
  <c r="BK228" i="1" s="1"/>
  <c r="BK266" i="1" s="1"/>
  <c r="BL218" i="1" s="1"/>
  <c r="BL228" i="1" s="1"/>
  <c r="BL266" i="1" s="1"/>
  <c r="BM218" i="1" s="1"/>
  <c r="BM228" i="1" s="1"/>
  <c r="BM266" i="1" s="1"/>
  <c r="BN218" i="1" s="1"/>
  <c r="BN228" i="1" s="1"/>
  <c r="BN266" i="1" s="1"/>
  <c r="K121" i="1"/>
  <c r="K124" i="1" s="1"/>
  <c r="K125" i="1" s="1"/>
  <c r="I133" i="1"/>
  <c r="M34" i="1"/>
  <c r="M123" i="1" s="1"/>
  <c r="M189" i="1" s="1"/>
  <c r="AW206" i="1"/>
  <c r="AQ43" i="1"/>
  <c r="AR38" i="1"/>
  <c r="AP44" i="1"/>
  <c r="AP47" i="1" s="1"/>
  <c r="AP128" i="1" s="1"/>
  <c r="AN44" i="1"/>
  <c r="AN47" i="1" s="1"/>
  <c r="AN128" i="1" s="1"/>
  <c r="AO128" i="1" s="1"/>
  <c r="V274" i="1"/>
  <c r="V149" i="1" s="1"/>
  <c r="V162" i="1" s="1"/>
  <c r="P21" i="1"/>
  <c r="P31" i="1" s="1"/>
  <c r="Q20" i="1"/>
  <c r="N15" i="1"/>
  <c r="N30" i="1" s="1"/>
  <c r="P13" i="1"/>
  <c r="P15" i="1" s="1"/>
  <c r="J132" i="1"/>
  <c r="J133" i="1" s="1"/>
  <c r="K163" i="1"/>
  <c r="L131" i="1"/>
  <c r="L120" i="1"/>
  <c r="L123" i="1"/>
  <c r="L119" i="1"/>
  <c r="N21" i="1"/>
  <c r="N31" i="1" s="1"/>
  <c r="M129" i="1"/>
  <c r="M130" i="1"/>
  <c r="D153" i="1"/>
  <c r="K203" i="1"/>
  <c r="C187" i="1"/>
  <c r="F265" i="1"/>
  <c r="F229" i="1"/>
  <c r="H280" i="1" l="1"/>
  <c r="H282" i="1" s="1"/>
  <c r="I278" i="1" s="1"/>
  <c r="G153" i="1"/>
  <c r="G160" i="1"/>
  <c r="G166" i="1" s="1"/>
  <c r="G179" i="1" s="1"/>
  <c r="I277" i="1"/>
  <c r="I151" i="1"/>
  <c r="I152" i="1" s="1"/>
  <c r="I207" i="1" s="1"/>
  <c r="K188" i="1"/>
  <c r="K164" i="1" s="1"/>
  <c r="K132" i="1"/>
  <c r="K133" i="1" s="1"/>
  <c r="M119" i="1"/>
  <c r="M120" i="1"/>
  <c r="N34" i="1"/>
  <c r="AR43" i="1"/>
  <c r="AS38" i="1"/>
  <c r="AQ44" i="1"/>
  <c r="AQ47" i="1" s="1"/>
  <c r="AQ128" i="1" s="1"/>
  <c r="AX206" i="1"/>
  <c r="W270" i="1"/>
  <c r="W273" i="1" s="1"/>
  <c r="V201" i="1"/>
  <c r="V202" i="1" s="1"/>
  <c r="P130" i="1"/>
  <c r="P129" i="1"/>
  <c r="Q13" i="1"/>
  <c r="P30" i="1"/>
  <c r="P34" i="1" s="1"/>
  <c r="R20" i="1"/>
  <c r="Q21" i="1"/>
  <c r="Q31" i="1" s="1"/>
  <c r="J145" i="1"/>
  <c r="L121" i="1"/>
  <c r="L188" i="1" s="1"/>
  <c r="N129" i="1"/>
  <c r="O129" i="1" s="1"/>
  <c r="N130" i="1"/>
  <c r="O130" i="1" s="1"/>
  <c r="M131" i="1"/>
  <c r="L198" i="1"/>
  <c r="L189" i="1"/>
  <c r="L165" i="1" s="1"/>
  <c r="D166" i="1"/>
  <c r="D179" i="1" s="1"/>
  <c r="D181" i="1" s="1"/>
  <c r="C190" i="1"/>
  <c r="G217" i="1"/>
  <c r="F267" i="1"/>
  <c r="F192" i="1" s="1"/>
  <c r="J148" i="1" l="1"/>
  <c r="J150" i="1" s="1"/>
  <c r="I281" i="1"/>
  <c r="I279" i="1"/>
  <c r="I280" i="1" s="1"/>
  <c r="I160" i="1"/>
  <c r="I166" i="1" s="1"/>
  <c r="I179" i="1" s="1"/>
  <c r="K145" i="1"/>
  <c r="K148" i="1" s="1"/>
  <c r="L164" i="1"/>
  <c r="M121" i="1"/>
  <c r="M124" i="1" s="1"/>
  <c r="M132" i="1" s="1"/>
  <c r="M145" i="1" s="1"/>
  <c r="D209" i="1"/>
  <c r="AY206" i="1"/>
  <c r="AT38" i="1"/>
  <c r="AS43" i="1"/>
  <c r="AR44" i="1"/>
  <c r="AR47" i="1" s="1"/>
  <c r="AR128" i="1" s="1"/>
  <c r="P131" i="1"/>
  <c r="W274" i="1"/>
  <c r="W149" i="1" s="1"/>
  <c r="W162" i="1" s="1"/>
  <c r="Q129" i="1"/>
  <c r="Q130" i="1"/>
  <c r="P123" i="1"/>
  <c r="P119" i="1"/>
  <c r="P120" i="1"/>
  <c r="S20" i="1"/>
  <c r="R21" i="1"/>
  <c r="R31" i="1" s="1"/>
  <c r="R13" i="1"/>
  <c r="Q15" i="1"/>
  <c r="Q30" i="1" s="1"/>
  <c r="Q34" i="1" s="1"/>
  <c r="J146" i="1"/>
  <c r="L124" i="1"/>
  <c r="N131" i="1"/>
  <c r="O131" i="1" s="1"/>
  <c r="N120" i="1"/>
  <c r="O120" i="1" s="1"/>
  <c r="N119" i="1"/>
  <c r="O119" i="1" s="1"/>
  <c r="N123" i="1"/>
  <c r="O123" i="1" s="1"/>
  <c r="L199" i="1"/>
  <c r="L203" i="1" s="1"/>
  <c r="L163" i="1"/>
  <c r="M198" i="1"/>
  <c r="M165" i="1"/>
  <c r="F193" i="1"/>
  <c r="E208" i="1"/>
  <c r="E209" i="1" s="1"/>
  <c r="H153" i="1"/>
  <c r="H160" i="1"/>
  <c r="C194" i="1"/>
  <c r="G227" i="1"/>
  <c r="G219" i="1"/>
  <c r="J277" i="1" l="1"/>
  <c r="J281" i="1" s="1"/>
  <c r="J151" i="1"/>
  <c r="J152" i="1" s="1"/>
  <c r="J207" i="1" s="1"/>
  <c r="M148" i="1"/>
  <c r="M150" i="1" s="1"/>
  <c r="M277" i="1" s="1"/>
  <c r="I282" i="1"/>
  <c r="J278" i="1" s="1"/>
  <c r="I153" i="1"/>
  <c r="K146" i="1"/>
  <c r="K150" i="1"/>
  <c r="M125" i="1"/>
  <c r="M188" i="1"/>
  <c r="M164" i="1" s="1"/>
  <c r="C211" i="1"/>
  <c r="AS44" i="1"/>
  <c r="AS47" i="1" s="1"/>
  <c r="AS128" i="1" s="1"/>
  <c r="AT43" i="1"/>
  <c r="AU38" i="1"/>
  <c r="AZ206" i="1"/>
  <c r="Q131" i="1"/>
  <c r="P189" i="1"/>
  <c r="P198" i="1"/>
  <c r="X270" i="1"/>
  <c r="X273" i="1" s="1"/>
  <c r="W201" i="1"/>
  <c r="W202" i="1" s="1"/>
  <c r="P121" i="1"/>
  <c r="R129" i="1"/>
  <c r="R130" i="1"/>
  <c r="Q119" i="1"/>
  <c r="Q123" i="1"/>
  <c r="Q120" i="1"/>
  <c r="T20" i="1"/>
  <c r="S21" i="1"/>
  <c r="S31" i="1" s="1"/>
  <c r="S13" i="1"/>
  <c r="R15" i="1"/>
  <c r="R30" i="1" s="1"/>
  <c r="R34" i="1" s="1"/>
  <c r="L132" i="1"/>
  <c r="L125" i="1"/>
  <c r="M199" i="1"/>
  <c r="M203" i="1" s="1"/>
  <c r="M163" i="1"/>
  <c r="N121" i="1"/>
  <c r="O121" i="1" s="1"/>
  <c r="N189" i="1"/>
  <c r="O189" i="1" s="1"/>
  <c r="N198" i="1"/>
  <c r="O198" i="1" s="1"/>
  <c r="O199" i="1" s="1"/>
  <c r="M133" i="1"/>
  <c r="F208" i="1"/>
  <c r="F209" i="1" s="1"/>
  <c r="H166" i="1"/>
  <c r="M146" i="1"/>
  <c r="G265" i="1"/>
  <c r="G229" i="1"/>
  <c r="J279" i="1" l="1"/>
  <c r="J280" i="1" s="1"/>
  <c r="J282" i="1" s="1"/>
  <c r="K278" i="1" s="1"/>
  <c r="M151" i="1"/>
  <c r="M152" i="1" s="1"/>
  <c r="M279" i="1"/>
  <c r="K277" i="1"/>
  <c r="K151" i="1"/>
  <c r="K152" i="1" s="1"/>
  <c r="K207" i="1" s="1"/>
  <c r="J153" i="1"/>
  <c r="J160" i="1"/>
  <c r="J166" i="1" s="1"/>
  <c r="J179" i="1" s="1"/>
  <c r="C3" i="1"/>
  <c r="P188" i="1"/>
  <c r="BA206" i="1"/>
  <c r="BB206" i="1" s="1"/>
  <c r="AT44" i="1"/>
  <c r="AT47" i="1" s="1"/>
  <c r="AT128" i="1" s="1"/>
  <c r="AV38" i="1"/>
  <c r="AU43" i="1"/>
  <c r="P163" i="1"/>
  <c r="X274" i="1"/>
  <c r="X149" i="1" s="1"/>
  <c r="X162" i="1" s="1"/>
  <c r="Q189" i="1"/>
  <c r="Q165" i="1" s="1"/>
  <c r="Q198" i="1"/>
  <c r="Q163" i="1" s="1"/>
  <c r="P124" i="1"/>
  <c r="P199" i="1"/>
  <c r="P165" i="1"/>
  <c r="Q121" i="1"/>
  <c r="R119" i="1"/>
  <c r="R123" i="1"/>
  <c r="R120" i="1"/>
  <c r="S129" i="1"/>
  <c r="S130" i="1"/>
  <c r="R131" i="1"/>
  <c r="U20" i="1"/>
  <c r="T21" i="1"/>
  <c r="T31" i="1" s="1"/>
  <c r="T13" i="1"/>
  <c r="S15" i="1"/>
  <c r="S30" i="1" s="1"/>
  <c r="S34" i="1" s="1"/>
  <c r="L145" i="1"/>
  <c r="L133" i="1"/>
  <c r="N188" i="1"/>
  <c r="O188" i="1" s="1"/>
  <c r="N124" i="1"/>
  <c r="N165" i="1"/>
  <c r="O165" i="1" s="1"/>
  <c r="N199" i="1"/>
  <c r="O203" i="1" s="1"/>
  <c r="N163" i="1"/>
  <c r="O163" i="1" s="1"/>
  <c r="E157" i="1"/>
  <c r="D187" i="1"/>
  <c r="G208" i="1"/>
  <c r="G209" i="1" s="1"/>
  <c r="H179" i="1"/>
  <c r="H217" i="1"/>
  <c r="G267" i="1"/>
  <c r="G192" i="1" s="1"/>
  <c r="L148" i="1" l="1"/>
  <c r="L150" i="1" s="1"/>
  <c r="K281" i="1"/>
  <c r="K279" i="1"/>
  <c r="K280" i="1" s="1"/>
  <c r="O124" i="1"/>
  <c r="O125" i="1" s="1"/>
  <c r="D190" i="1"/>
  <c r="E181" i="1"/>
  <c r="E187" i="1" s="1"/>
  <c r="E190" i="1" s="1"/>
  <c r="E194" i="1" s="1"/>
  <c r="E211" i="1" s="1"/>
  <c r="P164" i="1"/>
  <c r="P203" i="1"/>
  <c r="P125" i="1"/>
  <c r="AV43" i="1"/>
  <c r="AW38" i="1"/>
  <c r="AU44" i="1"/>
  <c r="AU47" i="1" s="1"/>
  <c r="AU128" i="1" s="1"/>
  <c r="BC206" i="1"/>
  <c r="R189" i="1"/>
  <c r="R198" i="1"/>
  <c r="Q199" i="1"/>
  <c r="Q203" i="1" s="1"/>
  <c r="Q124" i="1"/>
  <c r="Q125" i="1" s="1"/>
  <c r="Q188" i="1"/>
  <c r="P132" i="1"/>
  <c r="Y270" i="1"/>
  <c r="Y273" i="1" s="1"/>
  <c r="X201" i="1"/>
  <c r="X202" i="1" s="1"/>
  <c r="S131" i="1"/>
  <c r="R121" i="1"/>
  <c r="R188" i="1" s="1"/>
  <c r="S119" i="1"/>
  <c r="S123" i="1"/>
  <c r="S120" i="1"/>
  <c r="T129" i="1"/>
  <c r="T130" i="1"/>
  <c r="V20" i="1"/>
  <c r="U21" i="1"/>
  <c r="U31" i="1" s="1"/>
  <c r="U13" i="1"/>
  <c r="T15" i="1"/>
  <c r="T30" i="1" s="1"/>
  <c r="T34" i="1" s="1"/>
  <c r="L146" i="1"/>
  <c r="N132" i="1"/>
  <c r="O132" i="1" s="1"/>
  <c r="O133" i="1" s="1"/>
  <c r="N125" i="1"/>
  <c r="N203" i="1"/>
  <c r="N164" i="1"/>
  <c r="O164" i="1" s="1"/>
  <c r="G193" i="1"/>
  <c r="K153" i="1"/>
  <c r="K160" i="1"/>
  <c r="H208" i="1"/>
  <c r="H209" i="1" s="1"/>
  <c r="H227" i="1"/>
  <c r="H219" i="1"/>
  <c r="L151" i="1" l="1"/>
  <c r="L152" i="1" s="1"/>
  <c r="L207" i="1" s="1"/>
  <c r="M207" i="1" s="1"/>
  <c r="L277" i="1"/>
  <c r="L279" i="1" s="1"/>
  <c r="K282" i="1"/>
  <c r="L278" i="1" s="1"/>
  <c r="F157" i="1"/>
  <c r="F181" i="1" s="1"/>
  <c r="F187" i="1" s="1"/>
  <c r="F190" i="1" s="1"/>
  <c r="F194" i="1" s="1"/>
  <c r="F211" i="1" s="1"/>
  <c r="F3" i="1" s="1"/>
  <c r="R163" i="1"/>
  <c r="D194" i="1"/>
  <c r="D211" i="1" s="1"/>
  <c r="R165" i="1"/>
  <c r="P133" i="1"/>
  <c r="BD206" i="1"/>
  <c r="AW43" i="1"/>
  <c r="AX38" i="1"/>
  <c r="AV44" i="1"/>
  <c r="AV47" i="1" s="1"/>
  <c r="AV128" i="1" s="1"/>
  <c r="R124" i="1"/>
  <c r="Q132" i="1"/>
  <c r="Q133" i="1" s="1"/>
  <c r="P145" i="1"/>
  <c r="Y274" i="1"/>
  <c r="Y149" i="1" s="1"/>
  <c r="Y162" i="1" s="1"/>
  <c r="R164" i="1"/>
  <c r="Q164" i="1"/>
  <c r="S121" i="1"/>
  <c r="R199" i="1"/>
  <c r="S189" i="1"/>
  <c r="S165" i="1" s="1"/>
  <c r="S198" i="1"/>
  <c r="S163" i="1" s="1"/>
  <c r="T119" i="1"/>
  <c r="T123" i="1"/>
  <c r="T120" i="1"/>
  <c r="T131" i="1"/>
  <c r="U130" i="1"/>
  <c r="U129" i="1"/>
  <c r="V13" i="1"/>
  <c r="U15" i="1"/>
  <c r="U30" i="1" s="1"/>
  <c r="U34" i="1" s="1"/>
  <c r="W20" i="1"/>
  <c r="V21" i="1"/>
  <c r="V31" i="1" s="1"/>
  <c r="N133" i="1"/>
  <c r="N145" i="1"/>
  <c r="N148" i="1" s="1"/>
  <c r="E3" i="1"/>
  <c r="I208" i="1"/>
  <c r="I209" i="1" s="1"/>
  <c r="K166" i="1"/>
  <c r="H265" i="1"/>
  <c r="H229" i="1"/>
  <c r="L153" i="1" l="1"/>
  <c r="L281" i="1"/>
  <c r="P148" i="1"/>
  <c r="P150" i="1" s="1"/>
  <c r="L280" i="1"/>
  <c r="O145" i="1"/>
  <c r="O146" i="1" s="1"/>
  <c r="N150" i="1"/>
  <c r="O150" i="1" s="1"/>
  <c r="M160" i="1"/>
  <c r="M166" i="1" s="1"/>
  <c r="M179" i="1" s="1"/>
  <c r="M153" i="1"/>
  <c r="L160" i="1"/>
  <c r="L166" i="1" s="1"/>
  <c r="L179" i="1" s="1"/>
  <c r="G157" i="1"/>
  <c r="G181" i="1" s="1"/>
  <c r="G187" i="1" s="1"/>
  <c r="G190" i="1" s="1"/>
  <c r="G194" i="1" s="1"/>
  <c r="G211" i="1" s="1"/>
  <c r="G3" i="1" s="1"/>
  <c r="R125" i="1"/>
  <c r="R203" i="1"/>
  <c r="Q145" i="1"/>
  <c r="Q148" i="1" s="1"/>
  <c r="BE206" i="1"/>
  <c r="AX43" i="1"/>
  <c r="AY38" i="1"/>
  <c r="AW44" i="1"/>
  <c r="AW47" i="1" s="1"/>
  <c r="AW128" i="1" s="1"/>
  <c r="R132" i="1"/>
  <c r="P146" i="1"/>
  <c r="T198" i="1"/>
  <c r="T163" i="1" s="1"/>
  <c r="T189" i="1"/>
  <c r="T165" i="1" s="1"/>
  <c r="S124" i="1"/>
  <c r="S188" i="1"/>
  <c r="S199" i="1"/>
  <c r="Z270" i="1"/>
  <c r="Z273" i="1" s="1"/>
  <c r="Y201" i="1"/>
  <c r="Y202" i="1" s="1"/>
  <c r="U131" i="1"/>
  <c r="U123" i="1"/>
  <c r="U119" i="1"/>
  <c r="U120" i="1"/>
  <c r="V130" i="1"/>
  <c r="V129" i="1"/>
  <c r="T121" i="1"/>
  <c r="X20" i="1"/>
  <c r="W21" i="1"/>
  <c r="W31" i="1" s="1"/>
  <c r="W13" i="1"/>
  <c r="V15" i="1"/>
  <c r="V30" i="1" s="1"/>
  <c r="V34" i="1" s="1"/>
  <c r="N146" i="1"/>
  <c r="K179" i="1"/>
  <c r="J208" i="1"/>
  <c r="J209" i="1" s="1"/>
  <c r="I217" i="1"/>
  <c r="H267" i="1"/>
  <c r="H192" i="1" s="1"/>
  <c r="H193" i="1" s="1"/>
  <c r="L282" i="1" l="1"/>
  <c r="M278" i="1" s="1"/>
  <c r="M280" i="1" s="1"/>
  <c r="M281" i="1" s="1"/>
  <c r="P277" i="1"/>
  <c r="P279" i="1" s="1"/>
  <c r="P151" i="1"/>
  <c r="N151" i="1"/>
  <c r="O151" i="1" s="1"/>
  <c r="N277" i="1"/>
  <c r="Q146" i="1"/>
  <c r="Q150" i="1"/>
  <c r="O148" i="1"/>
  <c r="H157" i="1"/>
  <c r="H181" i="1" s="1"/>
  <c r="I157" i="1" s="1"/>
  <c r="I181" i="1" s="1"/>
  <c r="J157" i="1" s="1"/>
  <c r="J181" i="1" s="1"/>
  <c r="D3" i="1"/>
  <c r="R145" i="1"/>
  <c r="R148" i="1" s="1"/>
  <c r="S203" i="1"/>
  <c r="R133" i="1"/>
  <c r="AY43" i="1"/>
  <c r="AZ38" i="1"/>
  <c r="AX44" i="1"/>
  <c r="AX47" i="1" s="1"/>
  <c r="AX128" i="1" s="1"/>
  <c r="BF206" i="1"/>
  <c r="S164" i="1"/>
  <c r="Z274" i="1"/>
  <c r="Z149" i="1" s="1"/>
  <c r="Z162" i="1" s="1"/>
  <c r="S125" i="1"/>
  <c r="S132" i="1"/>
  <c r="U198" i="1"/>
  <c r="U189" i="1"/>
  <c r="T124" i="1"/>
  <c r="T125" i="1" s="1"/>
  <c r="T188" i="1"/>
  <c r="T164" i="1" s="1"/>
  <c r="T199" i="1"/>
  <c r="U121" i="1"/>
  <c r="U188" i="1" s="1"/>
  <c r="V131" i="1"/>
  <c r="V123" i="1"/>
  <c r="V119" i="1"/>
  <c r="V120" i="1"/>
  <c r="W130" i="1"/>
  <c r="W129" i="1"/>
  <c r="Y20" i="1"/>
  <c r="X21" i="1"/>
  <c r="X31" i="1" s="1"/>
  <c r="X13" i="1"/>
  <c r="W15" i="1"/>
  <c r="W30" i="1" s="1"/>
  <c r="W34" i="1" s="1"/>
  <c r="K208" i="1"/>
  <c r="K209" i="1" s="1"/>
  <c r="I227" i="1"/>
  <c r="I219" i="1"/>
  <c r="P281" i="1" l="1"/>
  <c r="M282" i="1"/>
  <c r="N278" i="1" s="1"/>
  <c r="P152" i="1"/>
  <c r="N152" i="1"/>
  <c r="N207" i="1" s="1"/>
  <c r="O207" i="1" s="1"/>
  <c r="Q151" i="1"/>
  <c r="Q152" i="1" s="1"/>
  <c r="Q277" i="1"/>
  <c r="N279" i="1"/>
  <c r="R146" i="1"/>
  <c r="R150" i="1"/>
  <c r="H187" i="1"/>
  <c r="H190" i="1" s="1"/>
  <c r="H194" i="1" s="1"/>
  <c r="H211" i="1" s="1"/>
  <c r="T203" i="1"/>
  <c r="U163" i="1"/>
  <c r="BG206" i="1"/>
  <c r="BA38" i="1"/>
  <c r="AZ43" i="1"/>
  <c r="AY44" i="1"/>
  <c r="AY47" i="1" s="1"/>
  <c r="AY128" i="1" s="1"/>
  <c r="U164" i="1"/>
  <c r="T132" i="1"/>
  <c r="T133" i="1" s="1"/>
  <c r="S133" i="1"/>
  <c r="S145" i="1"/>
  <c r="Z201" i="1"/>
  <c r="Z202" i="1" s="1"/>
  <c r="AA270" i="1"/>
  <c r="AA273" i="1" s="1"/>
  <c r="V198" i="1"/>
  <c r="V189" i="1"/>
  <c r="U165" i="1"/>
  <c r="U124" i="1"/>
  <c r="U125" i="1" s="1"/>
  <c r="U199" i="1"/>
  <c r="U203" i="1" s="1"/>
  <c r="V121" i="1"/>
  <c r="W131" i="1"/>
  <c r="W123" i="1"/>
  <c r="W119" i="1"/>
  <c r="W120" i="1"/>
  <c r="X129" i="1"/>
  <c r="X130" i="1"/>
  <c r="Y13" i="1"/>
  <c r="X15" i="1"/>
  <c r="X30" i="1" s="1"/>
  <c r="X34" i="1" s="1"/>
  <c r="Z20" i="1"/>
  <c r="Y21" i="1"/>
  <c r="Y31" i="1" s="1"/>
  <c r="I187" i="1"/>
  <c r="I190" i="1" s="1"/>
  <c r="L208" i="1"/>
  <c r="L209" i="1" s="1"/>
  <c r="K157" i="1"/>
  <c r="K181" i="1" s="1"/>
  <c r="J187" i="1"/>
  <c r="J190" i="1" s="1"/>
  <c r="I265" i="1"/>
  <c r="I229" i="1"/>
  <c r="N280" i="1" l="1"/>
  <c r="N281" i="1" s="1"/>
  <c r="P207" i="1"/>
  <c r="Q207" i="1" s="1"/>
  <c r="S148" i="1"/>
  <c r="S150" i="1" s="1"/>
  <c r="O208" i="1"/>
  <c r="O209" i="1" s="1"/>
  <c r="O152" i="1"/>
  <c r="O160" i="1" s="1"/>
  <c r="Q160" i="1"/>
  <c r="Q166" i="1" s="1"/>
  <c r="Q179" i="1" s="1"/>
  <c r="R151" i="1"/>
  <c r="R152" i="1" s="1"/>
  <c r="R277" i="1"/>
  <c r="Q279" i="1"/>
  <c r="Q153" i="1"/>
  <c r="H3" i="1"/>
  <c r="V165" i="1"/>
  <c r="V163" i="1"/>
  <c r="P153" i="1"/>
  <c r="P160" i="1"/>
  <c r="AZ44" i="1"/>
  <c r="AZ47" i="1" s="1"/>
  <c r="AZ128" i="1" s="1"/>
  <c r="BA43" i="1"/>
  <c r="BC38" i="1"/>
  <c r="U132" i="1"/>
  <c r="U145" i="1" s="1"/>
  <c r="BH206" i="1"/>
  <c r="T145" i="1"/>
  <c r="T148" i="1" s="1"/>
  <c r="W189" i="1"/>
  <c r="W198" i="1"/>
  <c r="W163" i="1" s="1"/>
  <c r="V199" i="1"/>
  <c r="X131" i="1"/>
  <c r="V124" i="1"/>
  <c r="V125" i="1" s="1"/>
  <c r="V188" i="1"/>
  <c r="S146" i="1"/>
  <c r="Y129" i="1"/>
  <c r="Y130" i="1"/>
  <c r="X123" i="1"/>
  <c r="X119" i="1"/>
  <c r="X120" i="1"/>
  <c r="W121" i="1"/>
  <c r="AA20" i="1"/>
  <c r="Z21" i="1"/>
  <c r="Z31" i="1" s="1"/>
  <c r="Z13" i="1"/>
  <c r="Y15" i="1"/>
  <c r="Y30" i="1" s="1"/>
  <c r="Y34" i="1" s="1"/>
  <c r="N153" i="1"/>
  <c r="N160" i="1"/>
  <c r="M208" i="1"/>
  <c r="K187" i="1"/>
  <c r="K190" i="1" s="1"/>
  <c r="L157" i="1"/>
  <c r="L181" i="1" s="1"/>
  <c r="J217" i="1"/>
  <c r="I267" i="1"/>
  <c r="I192" i="1" s="1"/>
  <c r="I193" i="1" s="1"/>
  <c r="I194" i="1" s="1"/>
  <c r="N282" i="1" l="1"/>
  <c r="P278" i="1" s="1"/>
  <c r="P280" i="1" s="1"/>
  <c r="P282" i="1" s="1"/>
  <c r="Q278" i="1" s="1"/>
  <c r="Q280" i="1" s="1"/>
  <c r="R207" i="1"/>
  <c r="S151" i="1"/>
  <c r="S152" i="1" s="1"/>
  <c r="S277" i="1"/>
  <c r="S281" i="1" s="1"/>
  <c r="U148" i="1"/>
  <c r="U150" i="1" s="1"/>
  <c r="O166" i="1"/>
  <c r="O179" i="1" s="1"/>
  <c r="P157" i="1" s="1"/>
  <c r="AB157" i="1" s="1"/>
  <c r="O153" i="1"/>
  <c r="R279" i="1"/>
  <c r="T146" i="1"/>
  <c r="T150" i="1"/>
  <c r="AA13" i="1"/>
  <c r="AC13" i="1" s="1"/>
  <c r="AD13" i="1" s="1"/>
  <c r="Z15" i="1"/>
  <c r="Z30" i="1" s="1"/>
  <c r="Z34" i="1" s="1"/>
  <c r="U133" i="1"/>
  <c r="P208" i="1"/>
  <c r="V203" i="1"/>
  <c r="V164" i="1"/>
  <c r="P166" i="1"/>
  <c r="BI206" i="1"/>
  <c r="BJ206" i="1" s="1"/>
  <c r="BK206" i="1" s="1"/>
  <c r="BL206" i="1" s="1"/>
  <c r="BM206" i="1" s="1"/>
  <c r="BN206" i="1" s="1"/>
  <c r="BO206" i="1" s="1"/>
  <c r="BD38" i="1"/>
  <c r="BC43" i="1"/>
  <c r="BA44" i="1"/>
  <c r="BA47" i="1" s="1"/>
  <c r="BA128" i="1" s="1"/>
  <c r="BB128" i="1" s="1"/>
  <c r="Y131" i="1"/>
  <c r="AA201" i="1"/>
  <c r="AB201" i="1" s="1"/>
  <c r="AB202" i="1" s="1"/>
  <c r="AC270" i="1"/>
  <c r="AC273" i="1" s="1"/>
  <c r="AA21" i="1"/>
  <c r="AA31" i="1" s="1"/>
  <c r="AA129" i="1" s="1"/>
  <c r="AC20" i="1"/>
  <c r="V132" i="1"/>
  <c r="X198" i="1"/>
  <c r="X189" i="1"/>
  <c r="X165" i="1" s="1"/>
  <c r="AA274" i="1"/>
  <c r="AA149" i="1" s="1"/>
  <c r="AB149" i="1" s="1"/>
  <c r="W199" i="1"/>
  <c r="W203" i="1" s="1"/>
  <c r="W124" i="1"/>
  <c r="W132" i="1" s="1"/>
  <c r="W188" i="1"/>
  <c r="W164" i="1" s="1"/>
  <c r="W165" i="1"/>
  <c r="Z129" i="1"/>
  <c r="Z130" i="1"/>
  <c r="X121" i="1"/>
  <c r="U146" i="1"/>
  <c r="Y119" i="1"/>
  <c r="Y123" i="1"/>
  <c r="Y120" i="1"/>
  <c r="N166" i="1"/>
  <c r="M209" i="1"/>
  <c r="N208" i="1"/>
  <c r="I211" i="1"/>
  <c r="L187" i="1"/>
  <c r="L190" i="1" s="1"/>
  <c r="M157" i="1"/>
  <c r="M181" i="1" s="1"/>
  <c r="J227" i="1"/>
  <c r="J219" i="1"/>
  <c r="S279" i="1" l="1"/>
  <c r="S207" i="1"/>
  <c r="U277" i="1"/>
  <c r="U279" i="1" s="1"/>
  <c r="U151" i="1"/>
  <c r="U152" i="1" s="1"/>
  <c r="Q281" i="1"/>
  <c r="Q282" i="1" s="1"/>
  <c r="R278" i="1" s="1"/>
  <c r="R280" i="1" s="1"/>
  <c r="O181" i="1"/>
  <c r="O187" i="1" s="1"/>
  <c r="S153" i="1"/>
  <c r="T277" i="1"/>
  <c r="T151" i="1"/>
  <c r="T152" i="1" s="1"/>
  <c r="S160" i="1"/>
  <c r="S166" i="1" s="1"/>
  <c r="S179" i="1" s="1"/>
  <c r="AA15" i="1"/>
  <c r="AA30" i="1" s="1"/>
  <c r="AA34" i="1" s="1"/>
  <c r="AA119" i="1" s="1"/>
  <c r="AC15" i="1"/>
  <c r="AC30" i="1" s="1"/>
  <c r="AB129" i="1"/>
  <c r="Q208" i="1"/>
  <c r="Q209" i="1" s="1"/>
  <c r="AA162" i="1"/>
  <c r="AB162" i="1" s="1"/>
  <c r="I3" i="1"/>
  <c r="AA202" i="1"/>
  <c r="N209" i="1"/>
  <c r="X163" i="1"/>
  <c r="V133" i="1"/>
  <c r="R153" i="1"/>
  <c r="R160" i="1"/>
  <c r="P209" i="1"/>
  <c r="P179" i="1"/>
  <c r="BC44" i="1"/>
  <c r="BC47" i="1" s="1"/>
  <c r="BC128" i="1" s="1"/>
  <c r="BE38" i="1"/>
  <c r="BD43" i="1"/>
  <c r="AA130" i="1"/>
  <c r="AB130" i="1" s="1"/>
  <c r="AC274" i="1"/>
  <c r="AC149" i="1" s="1"/>
  <c r="V145" i="1"/>
  <c r="AC21" i="1"/>
  <c r="AC31" i="1" s="1"/>
  <c r="AD20" i="1"/>
  <c r="AE13" i="1"/>
  <c r="AD15" i="1"/>
  <c r="AD30" i="1" s="1"/>
  <c r="W125" i="1"/>
  <c r="Y198" i="1"/>
  <c r="Y163" i="1" s="1"/>
  <c r="Y189" i="1"/>
  <c r="Y165" i="1" s="1"/>
  <c r="X124" i="1"/>
  <c r="X188" i="1"/>
  <c r="X199" i="1"/>
  <c r="Z131" i="1"/>
  <c r="Y121" i="1"/>
  <c r="W133" i="1"/>
  <c r="W145" i="1"/>
  <c r="Z119" i="1"/>
  <c r="Z123" i="1"/>
  <c r="Z120" i="1"/>
  <c r="N179" i="1"/>
  <c r="N157" i="1"/>
  <c r="M187" i="1"/>
  <c r="M190" i="1" s="1"/>
  <c r="J265" i="1"/>
  <c r="J229" i="1"/>
  <c r="T207" i="1" l="1"/>
  <c r="U207" i="1" s="1"/>
  <c r="V148" i="1"/>
  <c r="V150" i="1" s="1"/>
  <c r="W148" i="1"/>
  <c r="W150" i="1" s="1"/>
  <c r="R281" i="1"/>
  <c r="R282" i="1" s="1"/>
  <c r="S278" i="1" s="1"/>
  <c r="S280" i="1" s="1"/>
  <c r="S282" i="1" s="1"/>
  <c r="T278" i="1" s="1"/>
  <c r="T279" i="1"/>
  <c r="T160" i="1"/>
  <c r="T166" i="1" s="1"/>
  <c r="T179" i="1" s="1"/>
  <c r="T153" i="1"/>
  <c r="AC34" i="1"/>
  <c r="AC119" i="1" s="1"/>
  <c r="N181" i="1"/>
  <c r="N187" i="1" s="1"/>
  <c r="AB119" i="1"/>
  <c r="R208" i="1"/>
  <c r="R209" i="1" s="1"/>
  <c r="AA131" i="1"/>
  <c r="AB131" i="1" s="1"/>
  <c r="AA120" i="1"/>
  <c r="AB120" i="1" s="1"/>
  <c r="X164" i="1"/>
  <c r="X125" i="1"/>
  <c r="X203" i="1"/>
  <c r="R166" i="1"/>
  <c r="AA123" i="1"/>
  <c r="AB123" i="1" s="1"/>
  <c r="V146" i="1"/>
  <c r="BD44" i="1"/>
  <c r="BD47" i="1" s="1"/>
  <c r="BD128" i="1" s="1"/>
  <c r="BF38" i="1"/>
  <c r="BE43" i="1"/>
  <c r="AC129" i="1"/>
  <c r="AC130" i="1"/>
  <c r="AC162" i="1"/>
  <c r="AD270" i="1"/>
  <c r="AD273" i="1" s="1"/>
  <c r="AC201" i="1"/>
  <c r="X132" i="1"/>
  <c r="AF13" i="1"/>
  <c r="AE15" i="1"/>
  <c r="AE30" i="1" s="1"/>
  <c r="AE20" i="1"/>
  <c r="AD21" i="1"/>
  <c r="AD31" i="1" s="1"/>
  <c r="AD34" i="1" s="1"/>
  <c r="Y124" i="1"/>
  <c r="Y125" i="1" s="1"/>
  <c r="Y188" i="1"/>
  <c r="Z189" i="1"/>
  <c r="Z165" i="1" s="1"/>
  <c r="Z198" i="1"/>
  <c r="Z163" i="1" s="1"/>
  <c r="Y199" i="1"/>
  <c r="Y203" i="1" s="1"/>
  <c r="Z121" i="1"/>
  <c r="W146" i="1"/>
  <c r="K217" i="1"/>
  <c r="J267" i="1"/>
  <c r="J192" i="1" s="1"/>
  <c r="J193" i="1" s="1"/>
  <c r="J194" i="1" s="1"/>
  <c r="W151" i="1" l="1"/>
  <c r="W152" i="1" s="1"/>
  <c r="W277" i="1"/>
  <c r="W279" i="1" s="1"/>
  <c r="V277" i="1"/>
  <c r="V281" i="1" s="1"/>
  <c r="V151" i="1"/>
  <c r="T280" i="1"/>
  <c r="T281" i="1" s="1"/>
  <c r="T282" i="1" s="1"/>
  <c r="U278" i="1" s="1"/>
  <c r="U280" i="1" s="1"/>
  <c r="AC120" i="1"/>
  <c r="AC121" i="1" s="1"/>
  <c r="AC123" i="1"/>
  <c r="AC189" i="1" s="1"/>
  <c r="U153" i="1"/>
  <c r="AA121" i="1"/>
  <c r="AB121" i="1" s="1"/>
  <c r="U160" i="1"/>
  <c r="AC202" i="1"/>
  <c r="AA198" i="1"/>
  <c r="AB198" i="1" s="1"/>
  <c r="AB199" i="1" s="1"/>
  <c r="AA189" i="1"/>
  <c r="AB189" i="1" s="1"/>
  <c r="X145" i="1"/>
  <c r="R179" i="1"/>
  <c r="BE44" i="1"/>
  <c r="BE47" i="1" s="1"/>
  <c r="BE128" i="1" s="1"/>
  <c r="BF43" i="1"/>
  <c r="BG38" i="1"/>
  <c r="X133" i="1"/>
  <c r="AC131" i="1"/>
  <c r="AD130" i="1"/>
  <c r="AD129" i="1"/>
  <c r="AF20" i="1"/>
  <c r="AE21" i="1"/>
  <c r="AE31" i="1" s="1"/>
  <c r="AE34" i="1" s="1"/>
  <c r="AG13" i="1"/>
  <c r="AF15" i="1"/>
  <c r="AF30" i="1" s="1"/>
  <c r="Y132" i="1"/>
  <c r="Y133" i="1" s="1"/>
  <c r="Z199" i="1"/>
  <c r="Z124" i="1"/>
  <c r="Z125" i="1" s="1"/>
  <c r="Z188" i="1"/>
  <c r="Y164" i="1"/>
  <c r="J211" i="1"/>
  <c r="J3" i="1" s="1"/>
  <c r="K227" i="1"/>
  <c r="K219" i="1"/>
  <c r="V279" i="1" l="1"/>
  <c r="V152" i="1"/>
  <c r="V207" i="1" s="1"/>
  <c r="W207" i="1" s="1"/>
  <c r="X148" i="1"/>
  <c r="X150" i="1" s="1"/>
  <c r="U281" i="1"/>
  <c r="U282" i="1" s="1"/>
  <c r="V278" i="1" s="1"/>
  <c r="W160" i="1"/>
  <c r="W166" i="1" s="1"/>
  <c r="W179" i="1" s="1"/>
  <c r="U166" i="1"/>
  <c r="U179" i="1" s="1"/>
  <c r="O190" i="1"/>
  <c r="AA124" i="1"/>
  <c r="AA132" i="1" s="1"/>
  <c r="S208" i="1"/>
  <c r="S209" i="1" s="1"/>
  <c r="AA188" i="1"/>
  <c r="AB188" i="1" s="1"/>
  <c r="P181" i="1"/>
  <c r="P187" i="1" s="1"/>
  <c r="P190" i="1" s="1"/>
  <c r="AA199" i="1"/>
  <c r="AA163" i="1"/>
  <c r="AB163" i="1" s="1"/>
  <c r="AA165" i="1"/>
  <c r="AB165" i="1" s="1"/>
  <c r="AC165" i="1"/>
  <c r="AC198" i="1"/>
  <c r="Z164" i="1"/>
  <c r="Z203" i="1"/>
  <c r="X146" i="1"/>
  <c r="BH38" i="1"/>
  <c r="BG43" i="1"/>
  <c r="AD131" i="1"/>
  <c r="BF44" i="1"/>
  <c r="BF47" i="1" s="1"/>
  <c r="BF128" i="1" s="1"/>
  <c r="AE130" i="1"/>
  <c r="AE129" i="1"/>
  <c r="AC188" i="1"/>
  <c r="AC124" i="1"/>
  <c r="AD123" i="1"/>
  <c r="AD119" i="1"/>
  <c r="AD120" i="1"/>
  <c r="AD201" i="1"/>
  <c r="AE270" i="1"/>
  <c r="AE273" i="1" s="1"/>
  <c r="AD274" i="1"/>
  <c r="AD149" i="1" s="1"/>
  <c r="AH13" i="1"/>
  <c r="AG15" i="1"/>
  <c r="AG30" i="1" s="1"/>
  <c r="AG20" i="1"/>
  <c r="AF21" i="1"/>
  <c r="AF31" i="1" s="1"/>
  <c r="AF34" i="1" s="1"/>
  <c r="Z132" i="1"/>
  <c r="Z133" i="1" s="1"/>
  <c r="Y145" i="1"/>
  <c r="Y148" i="1" s="1"/>
  <c r="T208" i="1"/>
  <c r="N190" i="1"/>
  <c r="K229" i="1"/>
  <c r="K265" i="1"/>
  <c r="V280" i="1" l="1"/>
  <c r="V282" i="1" s="1"/>
  <c r="W278" i="1" s="1"/>
  <c r="W280" i="1" s="1"/>
  <c r="W281" i="1" s="1"/>
  <c r="X277" i="1"/>
  <c r="X279" i="1" s="1"/>
  <c r="X151" i="1"/>
  <c r="X152" i="1" s="1"/>
  <c r="X207" i="1" s="1"/>
  <c r="W153" i="1"/>
  <c r="Y146" i="1"/>
  <c r="Y150" i="1"/>
  <c r="AA164" i="1"/>
  <c r="AB164" i="1" s="1"/>
  <c r="AC164" i="1"/>
  <c r="AA125" i="1"/>
  <c r="AB124" i="1"/>
  <c r="AB125" i="1" s="1"/>
  <c r="AA203" i="1"/>
  <c r="AB203" i="1"/>
  <c r="AC163" i="1"/>
  <c r="AB132" i="1"/>
  <c r="AB133" i="1" s="1"/>
  <c r="Q157" i="1"/>
  <c r="Q181" i="1" s="1"/>
  <c r="Q187" i="1" s="1"/>
  <c r="Q190" i="1" s="1"/>
  <c r="AD202" i="1"/>
  <c r="AC199" i="1"/>
  <c r="V153" i="1"/>
  <c r="V160" i="1"/>
  <c r="T209" i="1"/>
  <c r="BG44" i="1"/>
  <c r="BG47" i="1" s="1"/>
  <c r="BG128" i="1" s="1"/>
  <c r="BH43" i="1"/>
  <c r="BI38" i="1"/>
  <c r="AC125" i="1"/>
  <c r="AC132" i="1"/>
  <c r="AD189" i="1"/>
  <c r="AD165" i="1" s="1"/>
  <c r="AD198" i="1"/>
  <c r="AE131" i="1"/>
  <c r="AF130" i="1"/>
  <c r="AF129" i="1"/>
  <c r="AD121" i="1"/>
  <c r="AE123" i="1"/>
  <c r="AE119" i="1"/>
  <c r="AE120" i="1"/>
  <c r="AD162" i="1"/>
  <c r="AH20" i="1"/>
  <c r="AG21" i="1"/>
  <c r="AG31" i="1" s="1"/>
  <c r="AG34" i="1" s="1"/>
  <c r="AI13" i="1"/>
  <c r="AH15" i="1"/>
  <c r="AH30" i="1" s="1"/>
  <c r="Z145" i="1"/>
  <c r="AA145" i="1"/>
  <c r="AA133" i="1"/>
  <c r="U208" i="1"/>
  <c r="U209" i="1" s="1"/>
  <c r="L217" i="1"/>
  <c r="K267" i="1"/>
  <c r="K192" i="1" s="1"/>
  <c r="K193" i="1" s="1"/>
  <c r="K194" i="1" s="1"/>
  <c r="K211" i="1" s="1"/>
  <c r="K3" i="1" s="1"/>
  <c r="W282" i="1" l="1"/>
  <c r="X278" i="1" s="1"/>
  <c r="X280" i="1" s="1"/>
  <c r="X281" i="1" s="1"/>
  <c r="X153" i="1"/>
  <c r="Z148" i="1"/>
  <c r="Z150" i="1" s="1"/>
  <c r="AA148" i="1"/>
  <c r="AA150" i="1" s="1"/>
  <c r="X160" i="1"/>
  <c r="X166" i="1" s="1"/>
  <c r="X179" i="1" s="1"/>
  <c r="Y151" i="1"/>
  <c r="Y152" i="1" s="1"/>
  <c r="Y207" i="1" s="1"/>
  <c r="Y277" i="1"/>
  <c r="R157" i="1"/>
  <c r="R181" i="1" s="1"/>
  <c r="R187" i="1" s="1"/>
  <c r="R190" i="1" s="1"/>
  <c r="AB145" i="1"/>
  <c r="AB146" i="1" s="1"/>
  <c r="AC203" i="1"/>
  <c r="Z146" i="1"/>
  <c r="V166" i="1"/>
  <c r="AE121" i="1"/>
  <c r="AE124" i="1" s="1"/>
  <c r="BI43" i="1"/>
  <c r="BJ38" i="1"/>
  <c r="BH44" i="1"/>
  <c r="BH47" i="1" s="1"/>
  <c r="BH128" i="1" s="1"/>
  <c r="AF123" i="1"/>
  <c r="AF119" i="1"/>
  <c r="AF120" i="1"/>
  <c r="AD199" i="1"/>
  <c r="AD203" i="1" s="1"/>
  <c r="AD163" i="1"/>
  <c r="AE189" i="1"/>
  <c r="AE165" i="1" s="1"/>
  <c r="AE198" i="1"/>
  <c r="AG130" i="1"/>
  <c r="AG129" i="1"/>
  <c r="AD188" i="1"/>
  <c r="AD164" i="1" s="1"/>
  <c r="AD124" i="1"/>
  <c r="AC133" i="1"/>
  <c r="AC145" i="1"/>
  <c r="AF131" i="1"/>
  <c r="AF270" i="1"/>
  <c r="AF273" i="1" s="1"/>
  <c r="AE201" i="1"/>
  <c r="AE274" i="1"/>
  <c r="AE149" i="1" s="1"/>
  <c r="AJ13" i="1"/>
  <c r="AI15" i="1"/>
  <c r="AI30" i="1" s="1"/>
  <c r="AI20" i="1"/>
  <c r="AH21" i="1"/>
  <c r="AH31" i="1" s="1"/>
  <c r="AH34" i="1" s="1"/>
  <c r="V208" i="1"/>
  <c r="V209" i="1" s="1"/>
  <c r="AA146" i="1"/>
  <c r="L227" i="1"/>
  <c r="L219" i="1"/>
  <c r="Z151" i="1" l="1"/>
  <c r="Z152" i="1" s="1"/>
  <c r="Z207" i="1" s="1"/>
  <c r="AB150" i="1"/>
  <c r="Z277" i="1"/>
  <c r="Z279" i="1" s="1"/>
  <c r="AA277" i="1"/>
  <c r="AA279" i="1" s="1"/>
  <c r="AA151" i="1"/>
  <c r="AC148" i="1"/>
  <c r="AC150" i="1" s="1"/>
  <c r="X282" i="1"/>
  <c r="Y278" i="1" s="1"/>
  <c r="Y281" i="1"/>
  <c r="Y279" i="1"/>
  <c r="S157" i="1"/>
  <c r="S181" i="1" s="1"/>
  <c r="T157" i="1" s="1"/>
  <c r="T181" i="1" s="1"/>
  <c r="T187" i="1" s="1"/>
  <c r="T190" i="1" s="1"/>
  <c r="AB148" i="1"/>
  <c r="AE202" i="1"/>
  <c r="V179" i="1"/>
  <c r="AE188" i="1"/>
  <c r="AE164" i="1" s="1"/>
  <c r="BJ43" i="1"/>
  <c r="BK38" i="1"/>
  <c r="BI44" i="1"/>
  <c r="BI47" i="1" s="1"/>
  <c r="BI128" i="1" s="1"/>
  <c r="AF121" i="1"/>
  <c r="AC146" i="1"/>
  <c r="AD125" i="1"/>
  <c r="AD132" i="1"/>
  <c r="AE132" i="1"/>
  <c r="AE125" i="1"/>
  <c r="AG131" i="1"/>
  <c r="AH130" i="1"/>
  <c r="AH129" i="1"/>
  <c r="AG119" i="1"/>
  <c r="AG123" i="1"/>
  <c r="AG120" i="1"/>
  <c r="AE199" i="1"/>
  <c r="AE163" i="1"/>
  <c r="AF198" i="1"/>
  <c r="AF189" i="1"/>
  <c r="AE162" i="1"/>
  <c r="AK13" i="1"/>
  <c r="AJ15" i="1"/>
  <c r="AJ30" i="1" s="1"/>
  <c r="AJ20" i="1"/>
  <c r="AI21" i="1"/>
  <c r="AI31" i="1" s="1"/>
  <c r="AI34" i="1" s="1"/>
  <c r="W208" i="1"/>
  <c r="W209" i="1" s="1"/>
  <c r="L265" i="1"/>
  <c r="L229" i="1"/>
  <c r="Z160" i="1" l="1"/>
  <c r="Z166" i="1" s="1"/>
  <c r="Z179" i="1" s="1"/>
  <c r="AA152" i="1"/>
  <c r="AB152" i="1" s="1"/>
  <c r="AB151" i="1"/>
  <c r="AC151" i="1"/>
  <c r="AC152" i="1" s="1"/>
  <c r="AC277" i="1"/>
  <c r="AC281" i="1" s="1"/>
  <c r="Y280" i="1"/>
  <c r="Y282" i="1" s="1"/>
  <c r="Z278" i="1" s="1"/>
  <c r="Z280" i="1" s="1"/>
  <c r="Z153" i="1"/>
  <c r="S187" i="1"/>
  <c r="S190" i="1" s="1"/>
  <c r="U157" i="1"/>
  <c r="U181" i="1" s="1"/>
  <c r="U187" i="1" s="1"/>
  <c r="AE203" i="1"/>
  <c r="Y153" i="1"/>
  <c r="Y160" i="1"/>
  <c r="AF188" i="1"/>
  <c r="AF165" i="1"/>
  <c r="AH131" i="1"/>
  <c r="BL38" i="1"/>
  <c r="BK43" i="1"/>
  <c r="BJ44" i="1"/>
  <c r="BJ47" i="1" s="1"/>
  <c r="BJ128" i="1" s="1"/>
  <c r="AF124" i="1"/>
  <c r="AG121" i="1"/>
  <c r="AE145" i="1"/>
  <c r="AE133" i="1"/>
  <c r="AG198" i="1"/>
  <c r="AG189" i="1"/>
  <c r="AG165" i="1" s="1"/>
  <c r="AI129" i="1"/>
  <c r="AI130" i="1"/>
  <c r="AH119" i="1"/>
  <c r="AH123" i="1"/>
  <c r="AH120" i="1"/>
  <c r="AD133" i="1"/>
  <c r="AD145" i="1"/>
  <c r="AF199" i="1"/>
  <c r="AF163" i="1"/>
  <c r="AG270" i="1"/>
  <c r="AG273" i="1" s="1"/>
  <c r="AF201" i="1"/>
  <c r="AF274" i="1"/>
  <c r="AF149" i="1" s="1"/>
  <c r="AL13" i="1"/>
  <c r="AK15" i="1"/>
  <c r="AK30" i="1" s="1"/>
  <c r="AK20" i="1"/>
  <c r="AJ21" i="1"/>
  <c r="AJ31" i="1" s="1"/>
  <c r="AJ34" i="1" s="1"/>
  <c r="X208" i="1"/>
  <c r="X209" i="1" s="1"/>
  <c r="M217" i="1"/>
  <c r="L267" i="1"/>
  <c r="L192" i="1" s="1"/>
  <c r="L193" i="1" s="1"/>
  <c r="L194" i="1" s="1"/>
  <c r="L211" i="1" s="1"/>
  <c r="L3" i="1" s="1"/>
  <c r="AC279" i="1" l="1"/>
  <c r="AA207" i="1"/>
  <c r="AB207" i="1" s="1"/>
  <c r="AC207" i="1" s="1"/>
  <c r="AE148" i="1"/>
  <c r="AE150" i="1" s="1"/>
  <c r="AD148" i="1"/>
  <c r="AD150" i="1" s="1"/>
  <c r="Z281" i="1"/>
  <c r="Z282" i="1" s="1"/>
  <c r="AA278" i="1" s="1"/>
  <c r="AA280" i="1" s="1"/>
  <c r="AB160" i="1"/>
  <c r="V157" i="1"/>
  <c r="V181" i="1" s="1"/>
  <c r="V187" i="1" s="1"/>
  <c r="V190" i="1" s="1"/>
  <c r="AF132" i="1"/>
  <c r="AF145" i="1" s="1"/>
  <c r="AA153" i="1"/>
  <c r="AA160" i="1"/>
  <c r="AF202" i="1"/>
  <c r="AF203" i="1" s="1"/>
  <c r="Y166" i="1"/>
  <c r="U190" i="1"/>
  <c r="AF125" i="1"/>
  <c r="AF164" i="1"/>
  <c r="BK44" i="1"/>
  <c r="BK47" i="1" s="1"/>
  <c r="BK128" i="1" s="1"/>
  <c r="BM38" i="1"/>
  <c r="BL43" i="1"/>
  <c r="AH121" i="1"/>
  <c r="AH124" i="1" s="1"/>
  <c r="AI131" i="1"/>
  <c r="AI123" i="1"/>
  <c r="AI119" i="1"/>
  <c r="AI120" i="1"/>
  <c r="AH198" i="1"/>
  <c r="AH189" i="1"/>
  <c r="AG188" i="1"/>
  <c r="AG164" i="1" s="1"/>
  <c r="AG124" i="1"/>
  <c r="AD146" i="1"/>
  <c r="AJ129" i="1"/>
  <c r="AJ130" i="1"/>
  <c r="AG163" i="1"/>
  <c r="AG199" i="1"/>
  <c r="AE146" i="1"/>
  <c r="AF162" i="1"/>
  <c r="AG274" i="1"/>
  <c r="AG149" i="1" s="1"/>
  <c r="AH270" i="1"/>
  <c r="AH273" i="1" s="1"/>
  <c r="AG201" i="1"/>
  <c r="AG202" i="1" s="1"/>
  <c r="AL20" i="1"/>
  <c r="AK21" i="1"/>
  <c r="AK31" i="1" s="1"/>
  <c r="AK34" i="1" s="1"/>
  <c r="AM13" i="1"/>
  <c r="AL15" i="1"/>
  <c r="AL30" i="1" s="1"/>
  <c r="Y208" i="1"/>
  <c r="Y209" i="1" s="1"/>
  <c r="M227" i="1"/>
  <c r="M219" i="1"/>
  <c r="AD277" i="1" l="1"/>
  <c r="AD279" i="1" s="1"/>
  <c r="AD151" i="1"/>
  <c r="AD152" i="1" s="1"/>
  <c r="AD207" i="1" s="1"/>
  <c r="AE277" i="1"/>
  <c r="AE279" i="1" s="1"/>
  <c r="AE151" i="1"/>
  <c r="AE152" i="1" s="1"/>
  <c r="AF148" i="1"/>
  <c r="AF150" i="1" s="1"/>
  <c r="AA281" i="1"/>
  <c r="AA282" i="1" s="1"/>
  <c r="AC278" i="1" s="1"/>
  <c r="AC280" i="1" s="1"/>
  <c r="AC282" i="1" s="1"/>
  <c r="AD278" i="1" s="1"/>
  <c r="AB166" i="1"/>
  <c r="AB179" i="1" s="1"/>
  <c r="AB181" i="1" s="1"/>
  <c r="AB187" i="1" s="1"/>
  <c r="AB153" i="1"/>
  <c r="AF133" i="1"/>
  <c r="W157" i="1"/>
  <c r="W181" i="1" s="1"/>
  <c r="W187" i="1" s="1"/>
  <c r="W190" i="1" s="1"/>
  <c r="AA166" i="1"/>
  <c r="AC153" i="1"/>
  <c r="AC160" i="1"/>
  <c r="Y179" i="1"/>
  <c r="AH188" i="1"/>
  <c r="AH164" i="1" s="1"/>
  <c r="AF146" i="1"/>
  <c r="AH165" i="1"/>
  <c r="BL44" i="1"/>
  <c r="BL47" i="1" s="1"/>
  <c r="BL128" i="1" s="1"/>
  <c r="BM43" i="1"/>
  <c r="BN38" i="1"/>
  <c r="AJ131" i="1"/>
  <c r="AI121" i="1"/>
  <c r="AJ123" i="1"/>
  <c r="AJ119" i="1"/>
  <c r="AJ120" i="1"/>
  <c r="AH163" i="1"/>
  <c r="AH199" i="1"/>
  <c r="AK129" i="1"/>
  <c r="AK130" i="1"/>
  <c r="AI189" i="1"/>
  <c r="AI165" i="1" s="1"/>
  <c r="AI198" i="1"/>
  <c r="AG203" i="1"/>
  <c r="AG125" i="1"/>
  <c r="AG132" i="1"/>
  <c r="AH125" i="1"/>
  <c r="AH132" i="1"/>
  <c r="AG162" i="1"/>
  <c r="AM20" i="1"/>
  <c r="AL21" i="1"/>
  <c r="AL31" i="1" s="1"/>
  <c r="AL34" i="1" s="1"/>
  <c r="AN13" i="1"/>
  <c r="AM15" i="1"/>
  <c r="AM30" i="1" s="1"/>
  <c r="AB208" i="1"/>
  <c r="AB209" i="1" s="1"/>
  <c r="Z208" i="1"/>
  <c r="Z209" i="1" s="1"/>
  <c r="M265" i="1"/>
  <c r="M229" i="1"/>
  <c r="AE207" i="1" l="1"/>
  <c r="AD280" i="1"/>
  <c r="AD281" i="1" s="1"/>
  <c r="AD282" i="1" s="1"/>
  <c r="AF151" i="1"/>
  <c r="AF152" i="1" s="1"/>
  <c r="AF277" i="1"/>
  <c r="AF279" i="1" s="1"/>
  <c r="AE153" i="1"/>
  <c r="AE160" i="1"/>
  <c r="AE166" i="1" s="1"/>
  <c r="AE179" i="1" s="1"/>
  <c r="AC166" i="1"/>
  <c r="AC179" i="1" s="1"/>
  <c r="X157" i="1"/>
  <c r="X181" i="1" s="1"/>
  <c r="X187" i="1" s="1"/>
  <c r="X190" i="1" s="1"/>
  <c r="AA179" i="1"/>
  <c r="BN43" i="1"/>
  <c r="AN15" i="1"/>
  <c r="AN30" i="1" s="1"/>
  <c r="AP13" i="1"/>
  <c r="AP15" i="1" s="1"/>
  <c r="AP30" i="1" s="1"/>
  <c r="BM44" i="1"/>
  <c r="BM47" i="1" s="1"/>
  <c r="BM128" i="1" s="1"/>
  <c r="AJ121" i="1"/>
  <c r="AJ124" i="1" s="1"/>
  <c r="AI199" i="1"/>
  <c r="AI163" i="1"/>
  <c r="AH133" i="1"/>
  <c r="AH145" i="1"/>
  <c r="AH148" i="1" s="1"/>
  <c r="AK131" i="1"/>
  <c r="AI188" i="1"/>
  <c r="AI124" i="1"/>
  <c r="AJ198" i="1"/>
  <c r="AJ189" i="1"/>
  <c r="AJ165" i="1" s="1"/>
  <c r="AL129" i="1"/>
  <c r="AL130" i="1"/>
  <c r="AK123" i="1"/>
  <c r="AK119" i="1"/>
  <c r="AK120" i="1"/>
  <c r="AG133" i="1"/>
  <c r="AG145" i="1"/>
  <c r="AI270" i="1"/>
  <c r="AI273" i="1" s="1"/>
  <c r="AH201" i="1"/>
  <c r="AA208" i="1"/>
  <c r="AH274" i="1"/>
  <c r="AH149" i="1" s="1"/>
  <c r="AN20" i="1"/>
  <c r="AM21" i="1"/>
  <c r="AM31" i="1" s="1"/>
  <c r="AM34" i="1" s="1"/>
  <c r="N217" i="1"/>
  <c r="M267" i="1"/>
  <c r="M192" i="1" s="1"/>
  <c r="M193" i="1" s="1"/>
  <c r="M194" i="1" s="1"/>
  <c r="M211" i="1" s="1"/>
  <c r="M3" i="1" s="1"/>
  <c r="AF281" i="1" l="1"/>
  <c r="AF207" i="1"/>
  <c r="AG148" i="1"/>
  <c r="AG150" i="1" s="1"/>
  <c r="AE278" i="1"/>
  <c r="AE280" i="1" s="1"/>
  <c r="AE281" i="1" s="1"/>
  <c r="AE282" i="1" s="1"/>
  <c r="AF278" i="1" s="1"/>
  <c r="AF280" i="1" s="1"/>
  <c r="AH146" i="1"/>
  <c r="AH150" i="1"/>
  <c r="Y157" i="1"/>
  <c r="Y181" i="1" s="1"/>
  <c r="Y187" i="1" s="1"/>
  <c r="Y190" i="1" s="1"/>
  <c r="AD153" i="1"/>
  <c r="AD160" i="1"/>
  <c r="AH202" i="1"/>
  <c r="AH203" i="1" s="1"/>
  <c r="AA209" i="1"/>
  <c r="AJ188" i="1"/>
  <c r="AJ164" i="1" s="1"/>
  <c r="AI164" i="1"/>
  <c r="AQ13" i="1"/>
  <c r="AN21" i="1"/>
  <c r="AN31" i="1" s="1"/>
  <c r="AN129" i="1" s="1"/>
  <c r="AP20" i="1"/>
  <c r="BN44" i="1"/>
  <c r="BN47" i="1" s="1"/>
  <c r="BN128" i="1" s="1"/>
  <c r="BO128" i="1" s="1"/>
  <c r="AK121" i="1"/>
  <c r="AK188" i="1" s="1"/>
  <c r="AM130" i="1"/>
  <c r="AM129" i="1"/>
  <c r="AL131" i="1"/>
  <c r="AL123" i="1"/>
  <c r="AL119" i="1"/>
  <c r="AL120" i="1"/>
  <c r="AJ132" i="1"/>
  <c r="AJ125" i="1"/>
  <c r="AK189" i="1"/>
  <c r="AK165" i="1" s="1"/>
  <c r="AK198" i="1"/>
  <c r="AG146" i="1"/>
  <c r="AJ163" i="1"/>
  <c r="AJ199" i="1"/>
  <c r="AI125" i="1"/>
  <c r="AI132" i="1"/>
  <c r="AH162" i="1"/>
  <c r="AC208" i="1"/>
  <c r="AC209" i="1" s="1"/>
  <c r="AI274" i="1"/>
  <c r="AI149" i="1" s="1"/>
  <c r="N227" i="1"/>
  <c r="N219" i="1"/>
  <c r="AF282" i="1" l="1"/>
  <c r="AG278" i="1" s="1"/>
  <c r="AG151" i="1"/>
  <c r="AG152" i="1" s="1"/>
  <c r="AG207" i="1" s="1"/>
  <c r="AG277" i="1"/>
  <c r="AG279" i="1" s="1"/>
  <c r="AH277" i="1"/>
  <c r="AH279" i="1" s="1"/>
  <c r="AH151" i="1"/>
  <c r="AO129" i="1"/>
  <c r="AD166" i="1"/>
  <c r="AD179" i="1" s="1"/>
  <c r="AN34" i="1"/>
  <c r="AN123" i="1" s="1"/>
  <c r="Z157" i="1"/>
  <c r="Z181" i="1" s="1"/>
  <c r="AA157" i="1" s="1"/>
  <c r="AN130" i="1"/>
  <c r="AO130" i="1" s="1"/>
  <c r="AK164" i="1"/>
  <c r="AF153" i="1"/>
  <c r="AF160" i="1"/>
  <c r="AP21" i="1"/>
  <c r="AP31" i="1" s="1"/>
  <c r="AQ20" i="1"/>
  <c r="AK124" i="1"/>
  <c r="AK125" i="1" s="1"/>
  <c r="AR13" i="1"/>
  <c r="AQ15" i="1"/>
  <c r="AQ30" i="1" s="1"/>
  <c r="AJ145" i="1"/>
  <c r="AJ148" i="1" s="1"/>
  <c r="AJ133" i="1"/>
  <c r="AM131" i="1"/>
  <c r="AL121" i="1"/>
  <c r="AM123" i="1"/>
  <c r="AM119" i="1"/>
  <c r="AM120" i="1"/>
  <c r="AL189" i="1"/>
  <c r="AL165" i="1" s="1"/>
  <c r="AL198" i="1"/>
  <c r="AK199" i="1"/>
  <c r="AK163" i="1"/>
  <c r="AI133" i="1"/>
  <c r="AI145" i="1"/>
  <c r="AI162" i="1"/>
  <c r="AJ270" i="1"/>
  <c r="AJ273" i="1" s="1"/>
  <c r="AI201" i="1"/>
  <c r="AI202" i="1" s="1"/>
  <c r="AI203" i="1" s="1"/>
  <c r="AD208" i="1"/>
  <c r="AD209" i="1" s="1"/>
  <c r="N265" i="1"/>
  <c r="N229" i="1"/>
  <c r="AG280" i="1" l="1"/>
  <c r="AG281" i="1" s="1"/>
  <c r="AG282" i="1" s="1"/>
  <c r="AH278" i="1" s="1"/>
  <c r="AH280" i="1" s="1"/>
  <c r="AH281" i="1" s="1"/>
  <c r="AH282" i="1" s="1"/>
  <c r="AI278" i="1" s="1"/>
  <c r="AI148" i="1"/>
  <c r="AI150" i="1" s="1"/>
  <c r="AH152" i="1"/>
  <c r="AH153" i="1" s="1"/>
  <c r="AJ146" i="1"/>
  <c r="AO123" i="1"/>
  <c r="AP34" i="1"/>
  <c r="AP119" i="1" s="1"/>
  <c r="Z187" i="1"/>
  <c r="Z190" i="1" s="1"/>
  <c r="AN131" i="1"/>
  <c r="AO131" i="1" s="1"/>
  <c r="AN120" i="1"/>
  <c r="AO120" i="1" s="1"/>
  <c r="AN119" i="1"/>
  <c r="AO119" i="1" s="1"/>
  <c r="AK132" i="1"/>
  <c r="AK145" i="1" s="1"/>
  <c r="AK148" i="1" s="1"/>
  <c r="AA181" i="1"/>
  <c r="AF166" i="1"/>
  <c r="AI146" i="1"/>
  <c r="AR15" i="1"/>
  <c r="AR30" i="1" s="1"/>
  <c r="AS13" i="1"/>
  <c r="AR20" i="1"/>
  <c r="AQ21" i="1"/>
  <c r="AQ31" i="1" s="1"/>
  <c r="AQ34" i="1" s="1"/>
  <c r="AP129" i="1"/>
  <c r="AP130" i="1"/>
  <c r="AM121" i="1"/>
  <c r="AM124" i="1" s="1"/>
  <c r="AM189" i="1"/>
  <c r="AM165" i="1" s="1"/>
  <c r="AM198" i="1"/>
  <c r="AL199" i="1"/>
  <c r="AL163" i="1"/>
  <c r="AL188" i="1"/>
  <c r="AL124" i="1"/>
  <c r="AN189" i="1"/>
  <c r="AO189" i="1" s="1"/>
  <c r="AE208" i="1"/>
  <c r="AE209" i="1" s="1"/>
  <c r="AJ274" i="1"/>
  <c r="AJ149" i="1" s="1"/>
  <c r="N267" i="1"/>
  <c r="N192" i="1" s="1"/>
  <c r="P217" i="1"/>
  <c r="P227" i="1" s="1"/>
  <c r="P265" i="1" s="1"/>
  <c r="Q217" i="1" s="1"/>
  <c r="Q227" i="1" s="1"/>
  <c r="Q265" i="1" s="1"/>
  <c r="O192" i="1" l="1"/>
  <c r="O193" i="1" s="1"/>
  <c r="O194" i="1" s="1"/>
  <c r="O211" i="1" s="1"/>
  <c r="AH207" i="1"/>
  <c r="AI277" i="1"/>
  <c r="AI281" i="1" s="1"/>
  <c r="AI151" i="1"/>
  <c r="AI152" i="1" s="1"/>
  <c r="AJ150" i="1"/>
  <c r="AH160" i="1"/>
  <c r="AH166" i="1" s="1"/>
  <c r="AH179" i="1" s="1"/>
  <c r="AK146" i="1"/>
  <c r="AN198" i="1"/>
  <c r="AO198" i="1" s="1"/>
  <c r="AO199" i="1" s="1"/>
  <c r="AP120" i="1"/>
  <c r="AP121" i="1" s="1"/>
  <c r="AP123" i="1"/>
  <c r="AP189" i="1" s="1"/>
  <c r="AN121" i="1"/>
  <c r="AO121" i="1" s="1"/>
  <c r="AA187" i="1"/>
  <c r="AP131" i="1"/>
  <c r="N193" i="1"/>
  <c r="AK133" i="1"/>
  <c r="AM188" i="1"/>
  <c r="AM164" i="1" s="1"/>
  <c r="AC157" i="1"/>
  <c r="AO157" i="1" s="1"/>
  <c r="AG153" i="1"/>
  <c r="AG160" i="1"/>
  <c r="AL164" i="1"/>
  <c r="AF179" i="1"/>
  <c r="AQ130" i="1"/>
  <c r="AQ129" i="1"/>
  <c r="AR21" i="1"/>
  <c r="AR31" i="1" s="1"/>
  <c r="AR34" i="1" s="1"/>
  <c r="AS20" i="1"/>
  <c r="AN165" i="1"/>
  <c r="AO165" i="1" s="1"/>
  <c r="AT13" i="1"/>
  <c r="AS15" i="1"/>
  <c r="AS30" i="1" s="1"/>
  <c r="AL125" i="1"/>
  <c r="AL132" i="1"/>
  <c r="AM132" i="1"/>
  <c r="AM125" i="1"/>
  <c r="AM199" i="1"/>
  <c r="AM163" i="1"/>
  <c r="AF208" i="1"/>
  <c r="AJ162" i="1"/>
  <c r="AK270" i="1"/>
  <c r="AK273" i="1" s="1"/>
  <c r="AJ201" i="1"/>
  <c r="AJ202" i="1" s="1"/>
  <c r="AJ203" i="1" s="1"/>
  <c r="P219" i="1"/>
  <c r="AI279" i="1" l="1"/>
  <c r="AI280" i="1" s="1"/>
  <c r="AI282" i="1" s="1"/>
  <c r="AJ278" i="1" s="1"/>
  <c r="AI207" i="1"/>
  <c r="AJ151" i="1"/>
  <c r="AJ152" i="1" s="1"/>
  <c r="AJ277" i="1"/>
  <c r="AJ279" i="1" s="1"/>
  <c r="AN163" i="1"/>
  <c r="AO163" i="1" s="1"/>
  <c r="AN199" i="1"/>
  <c r="AP198" i="1"/>
  <c r="AP163" i="1" s="1"/>
  <c r="AB190" i="1"/>
  <c r="AQ131" i="1"/>
  <c r="AN124" i="1"/>
  <c r="AO124" i="1" s="1"/>
  <c r="AO125" i="1" s="1"/>
  <c r="AP124" i="1"/>
  <c r="AP125" i="1" s="1"/>
  <c r="AC181" i="1"/>
  <c r="AD157" i="1" s="1"/>
  <c r="AD181" i="1" s="1"/>
  <c r="AD187" i="1" s="1"/>
  <c r="AD190" i="1" s="1"/>
  <c r="AA190" i="1"/>
  <c r="AN188" i="1"/>
  <c r="AO188" i="1" s="1"/>
  <c r="N194" i="1"/>
  <c r="N211" i="1" s="1"/>
  <c r="AP188" i="1"/>
  <c r="AP165" i="1"/>
  <c r="AG166" i="1"/>
  <c r="AF209" i="1"/>
  <c r="AQ119" i="1"/>
  <c r="AQ123" i="1"/>
  <c r="AQ120" i="1"/>
  <c r="AT20" i="1"/>
  <c r="AS21" i="1"/>
  <c r="AS31" i="1" s="1"/>
  <c r="AS34" i="1" s="1"/>
  <c r="AR129" i="1"/>
  <c r="AR130" i="1"/>
  <c r="AT15" i="1"/>
  <c r="AT30" i="1" s="1"/>
  <c r="AU13" i="1"/>
  <c r="AM133" i="1"/>
  <c r="AM145" i="1"/>
  <c r="AM148" i="1" s="1"/>
  <c r="AL145" i="1"/>
  <c r="AL148" i="1" s="1"/>
  <c r="AL133" i="1"/>
  <c r="AK274" i="1"/>
  <c r="AK149" i="1" s="1"/>
  <c r="AK150" i="1" s="1"/>
  <c r="AG208" i="1"/>
  <c r="AG209" i="1" s="1"/>
  <c r="P229" i="1"/>
  <c r="AJ280" i="1" l="1"/>
  <c r="AJ281" i="1" s="1"/>
  <c r="AJ282" i="1" s="1"/>
  <c r="AK278" i="1" s="1"/>
  <c r="AJ207" i="1"/>
  <c r="AJ160" i="1"/>
  <c r="AJ166" i="1" s="1"/>
  <c r="AJ179" i="1" s="1"/>
  <c r="AK277" i="1"/>
  <c r="AK279" i="1" s="1"/>
  <c r="AK151" i="1"/>
  <c r="AK152" i="1" s="1"/>
  <c r="AM146" i="1"/>
  <c r="AL146" i="1"/>
  <c r="AJ153" i="1"/>
  <c r="AP199" i="1"/>
  <c r="AN125" i="1"/>
  <c r="AP132" i="1"/>
  <c r="AP133" i="1" s="1"/>
  <c r="AN132" i="1"/>
  <c r="AO132" i="1" s="1"/>
  <c r="AO133" i="1" s="1"/>
  <c r="AN164" i="1"/>
  <c r="AO164" i="1" s="1"/>
  <c r="AC187" i="1"/>
  <c r="AC190" i="1" s="1"/>
  <c r="AE157" i="1"/>
  <c r="AE181" i="1" s="1"/>
  <c r="AE187" i="1" s="1"/>
  <c r="AE190" i="1" s="1"/>
  <c r="AP164" i="1"/>
  <c r="O3" i="1"/>
  <c r="AG179" i="1"/>
  <c r="AI160" i="1"/>
  <c r="AI153" i="1"/>
  <c r="AQ121" i="1"/>
  <c r="AS119" i="1"/>
  <c r="AS123" i="1"/>
  <c r="AS120" i="1"/>
  <c r="AT21" i="1"/>
  <c r="AT31" i="1" s="1"/>
  <c r="AT34" i="1" s="1"/>
  <c r="AU20" i="1"/>
  <c r="AR131" i="1"/>
  <c r="AV13" i="1"/>
  <c r="AU15" i="1"/>
  <c r="AU30" i="1" s="1"/>
  <c r="AR119" i="1"/>
  <c r="AR123" i="1"/>
  <c r="AR120" i="1"/>
  <c r="AQ189" i="1"/>
  <c r="AQ198" i="1"/>
  <c r="AS129" i="1"/>
  <c r="AS130" i="1"/>
  <c r="AK162" i="1"/>
  <c r="AH208" i="1"/>
  <c r="AH209" i="1" s="1"/>
  <c r="AL270" i="1"/>
  <c r="AL273" i="1" s="1"/>
  <c r="AK201" i="1"/>
  <c r="AK202" i="1" s="1"/>
  <c r="AK203" i="1" s="1"/>
  <c r="P267" i="1"/>
  <c r="P192" i="1" s="1"/>
  <c r="AK280" i="1" l="1"/>
  <c r="AK281" i="1" s="1"/>
  <c r="AK282" i="1" s="1"/>
  <c r="AL278" i="1" s="1"/>
  <c r="AK207" i="1"/>
  <c r="AP145" i="1"/>
  <c r="AP148" i="1" s="1"/>
  <c r="AN145" i="1"/>
  <c r="AN148" i="1" s="1"/>
  <c r="AN133" i="1"/>
  <c r="AF157" i="1"/>
  <c r="AF181" i="1" s="1"/>
  <c r="AG157" i="1" s="1"/>
  <c r="AQ188" i="1"/>
  <c r="AQ164" i="1" s="1"/>
  <c r="AS131" i="1"/>
  <c r="AS198" i="1" s="1"/>
  <c r="N3" i="1"/>
  <c r="P193" i="1"/>
  <c r="AQ124" i="1"/>
  <c r="AQ165" i="1"/>
  <c r="AI166" i="1"/>
  <c r="AS121" i="1"/>
  <c r="AS124" i="1" s="1"/>
  <c r="AW13" i="1"/>
  <c r="AV15" i="1"/>
  <c r="AV30" i="1" s="1"/>
  <c r="AT119" i="1"/>
  <c r="AT123" i="1"/>
  <c r="AT120" i="1"/>
  <c r="AR189" i="1"/>
  <c r="AR165" i="1" s="1"/>
  <c r="AR198" i="1"/>
  <c r="AQ163" i="1"/>
  <c r="AQ199" i="1"/>
  <c r="AT129" i="1"/>
  <c r="AT130" i="1"/>
  <c r="AU21" i="1"/>
  <c r="AU31" i="1" s="1"/>
  <c r="AU34" i="1" s="1"/>
  <c r="AV20" i="1"/>
  <c r="AR121" i="1"/>
  <c r="AS189" i="1"/>
  <c r="AL274" i="1"/>
  <c r="AL149" i="1" s="1"/>
  <c r="AL150" i="1" s="1"/>
  <c r="AI208" i="1"/>
  <c r="AI209" i="1" s="1"/>
  <c r="Q219" i="1"/>
  <c r="AL151" i="1" l="1"/>
  <c r="AL152" i="1" s="1"/>
  <c r="AL207" i="1" s="1"/>
  <c r="AL277" i="1"/>
  <c r="AO145" i="1"/>
  <c r="AO146" i="1" s="1"/>
  <c r="AP146" i="1"/>
  <c r="AN146" i="1"/>
  <c r="AQ125" i="1"/>
  <c r="AF187" i="1"/>
  <c r="AF190" i="1" s="1"/>
  <c r="AQ132" i="1"/>
  <c r="P194" i="1"/>
  <c r="P211" i="1" s="1"/>
  <c r="P3" i="1" s="1"/>
  <c r="AS188" i="1"/>
  <c r="AG181" i="1"/>
  <c r="AG187" i="1" s="1"/>
  <c r="AG190" i="1" s="1"/>
  <c r="AI179" i="1"/>
  <c r="AS165" i="1"/>
  <c r="AT131" i="1"/>
  <c r="AU129" i="1"/>
  <c r="AU130" i="1"/>
  <c r="AR163" i="1"/>
  <c r="AR199" i="1"/>
  <c r="AR124" i="1"/>
  <c r="AR188" i="1"/>
  <c r="AS132" i="1"/>
  <c r="AS125" i="1"/>
  <c r="AT189" i="1"/>
  <c r="AT165" i="1" s="1"/>
  <c r="AV21" i="1"/>
  <c r="AV31" i="1" s="1"/>
  <c r="AV34" i="1" s="1"/>
  <c r="AW20" i="1"/>
  <c r="AT121" i="1"/>
  <c r="AW15" i="1"/>
  <c r="AW30" i="1" s="1"/>
  <c r="AX13" i="1"/>
  <c r="AS163" i="1"/>
  <c r="AS199" i="1"/>
  <c r="AJ208" i="1"/>
  <c r="AL162" i="1"/>
  <c r="AM270" i="1"/>
  <c r="AM273" i="1" s="1"/>
  <c r="AL201" i="1"/>
  <c r="AL202" i="1" s="1"/>
  <c r="AL203" i="1" s="1"/>
  <c r="Q229" i="1"/>
  <c r="AL279" i="1" l="1"/>
  <c r="AL280" i="1" s="1"/>
  <c r="AL281" i="1"/>
  <c r="AQ133" i="1"/>
  <c r="AQ145" i="1"/>
  <c r="AQ148" i="1" s="1"/>
  <c r="AT198" i="1"/>
  <c r="AT163" i="1" s="1"/>
  <c r="AR164" i="1"/>
  <c r="AK160" i="1"/>
  <c r="AK153" i="1"/>
  <c r="AH157" i="1"/>
  <c r="AJ209" i="1"/>
  <c r="AS164" i="1"/>
  <c r="AU131" i="1"/>
  <c r="AU119" i="1"/>
  <c r="AU123" i="1"/>
  <c r="AU120" i="1"/>
  <c r="AV129" i="1"/>
  <c r="AV130" i="1"/>
  <c r="AW21" i="1"/>
  <c r="AW31" i="1" s="1"/>
  <c r="AW34" i="1" s="1"/>
  <c r="AX20" i="1"/>
  <c r="AY13" i="1"/>
  <c r="AX15" i="1"/>
  <c r="AX30" i="1" s="1"/>
  <c r="AS145" i="1"/>
  <c r="AS148" i="1" s="1"/>
  <c r="AS133" i="1"/>
  <c r="AR125" i="1"/>
  <c r="AR132" i="1"/>
  <c r="AT124" i="1"/>
  <c r="AT188" i="1"/>
  <c r="AT164" i="1" s="1"/>
  <c r="AK208" i="1"/>
  <c r="AK209" i="1" s="1"/>
  <c r="R217" i="1"/>
  <c r="Q267" i="1"/>
  <c r="Q192" i="1" s="1"/>
  <c r="AL282" i="1" l="1"/>
  <c r="AM278" i="1" s="1"/>
  <c r="AQ146" i="1"/>
  <c r="AT199" i="1"/>
  <c r="Q193" i="1"/>
  <c r="AK166" i="1"/>
  <c r="AL153" i="1"/>
  <c r="AH181" i="1"/>
  <c r="AU121" i="1"/>
  <c r="AW129" i="1"/>
  <c r="AW130" i="1"/>
  <c r="AV119" i="1"/>
  <c r="AV123" i="1"/>
  <c r="AV120" i="1"/>
  <c r="AT125" i="1"/>
  <c r="AT132" i="1"/>
  <c r="AV131" i="1"/>
  <c r="AS146" i="1"/>
  <c r="AR145" i="1"/>
  <c r="AR148" i="1" s="1"/>
  <c r="AR133" i="1"/>
  <c r="AZ13" i="1"/>
  <c r="AY15" i="1"/>
  <c r="AY30" i="1" s="1"/>
  <c r="AU198" i="1"/>
  <c r="AU189" i="1"/>
  <c r="AY20" i="1"/>
  <c r="AX21" i="1"/>
  <c r="AX31" i="1" s="1"/>
  <c r="AX34" i="1" s="1"/>
  <c r="AM201" i="1"/>
  <c r="AM202" i="1" s="1"/>
  <c r="AM203" i="1" s="1"/>
  <c r="AN270" i="1"/>
  <c r="AM274" i="1"/>
  <c r="AM149" i="1" s="1"/>
  <c r="AM150" i="1" s="1"/>
  <c r="R227" i="1"/>
  <c r="R265" i="1" s="1"/>
  <c r="R219" i="1"/>
  <c r="AM151" i="1" l="1"/>
  <c r="AM152" i="1" s="1"/>
  <c r="AM207" i="1" s="1"/>
  <c r="AM277" i="1"/>
  <c r="AM279" i="1" s="1"/>
  <c r="AM280" i="1" s="1"/>
  <c r="AM281" i="1" s="1"/>
  <c r="AM282" i="1" s="1"/>
  <c r="AN278" i="1" s="1"/>
  <c r="AN273" i="1"/>
  <c r="AU188" i="1"/>
  <c r="AU164" i="1" s="1"/>
  <c r="Q194" i="1"/>
  <c r="Q211" i="1" s="1"/>
  <c r="Q3" i="1" s="1"/>
  <c r="AU165" i="1"/>
  <c r="AU124" i="1"/>
  <c r="AU132" i="1" s="1"/>
  <c r="AH187" i="1"/>
  <c r="AI157" i="1"/>
  <c r="AL208" i="1"/>
  <c r="AL209" i="1" s="1"/>
  <c r="AL160" i="1"/>
  <c r="AK179" i="1"/>
  <c r="AW131" i="1"/>
  <c r="BA13" i="1"/>
  <c r="AZ15" i="1"/>
  <c r="AZ30" i="1" s="1"/>
  <c r="AT145" i="1"/>
  <c r="AT148" i="1" s="1"/>
  <c r="AT133" i="1"/>
  <c r="AR146" i="1"/>
  <c r="AV198" i="1"/>
  <c r="AV189" i="1"/>
  <c r="AV165" i="1" s="1"/>
  <c r="AU163" i="1"/>
  <c r="AU199" i="1"/>
  <c r="AX129" i="1"/>
  <c r="AX130" i="1"/>
  <c r="AW119" i="1"/>
  <c r="AW123" i="1"/>
  <c r="AW120" i="1"/>
  <c r="AV121" i="1"/>
  <c r="AY21" i="1"/>
  <c r="AY31" i="1" s="1"/>
  <c r="AY34" i="1" s="1"/>
  <c r="AZ20" i="1"/>
  <c r="AM162" i="1"/>
  <c r="R229" i="1"/>
  <c r="AM208" i="1" l="1"/>
  <c r="AM209" i="1" s="1"/>
  <c r="AP270" i="1"/>
  <c r="AP273" i="1" s="1"/>
  <c r="AN201" i="1"/>
  <c r="AO201" i="1" s="1"/>
  <c r="AO202" i="1" s="1"/>
  <c r="AO203" i="1" s="1"/>
  <c r="AW121" i="1"/>
  <c r="AW124" i="1" s="1"/>
  <c r="AU125" i="1"/>
  <c r="AI181" i="1"/>
  <c r="AH190" i="1"/>
  <c r="AL166" i="1"/>
  <c r="AX131" i="1"/>
  <c r="AY119" i="1"/>
  <c r="AY123" i="1"/>
  <c r="AY120" i="1"/>
  <c r="AZ21" i="1"/>
  <c r="AZ31" i="1" s="1"/>
  <c r="AZ34" i="1" s="1"/>
  <c r="BA20" i="1"/>
  <c r="AX119" i="1"/>
  <c r="AX123" i="1"/>
  <c r="AX120" i="1"/>
  <c r="AU133" i="1"/>
  <c r="AU145" i="1"/>
  <c r="AU148" i="1" s="1"/>
  <c r="AY130" i="1"/>
  <c r="AY129" i="1"/>
  <c r="AV124" i="1"/>
  <c r="AV188" i="1"/>
  <c r="AT146" i="1"/>
  <c r="AW189" i="1"/>
  <c r="AW165" i="1" s="1"/>
  <c r="AW198" i="1"/>
  <c r="AV163" i="1"/>
  <c r="AV199" i="1"/>
  <c r="BA15" i="1"/>
  <c r="BA30" i="1" s="1"/>
  <c r="BC13" i="1"/>
  <c r="AN274" i="1"/>
  <c r="AN149" i="1" s="1"/>
  <c r="AN150" i="1" s="1"/>
  <c r="AO150" i="1" s="1"/>
  <c r="AM160" i="1"/>
  <c r="AM166" i="1" s="1"/>
  <c r="AM179" i="1" s="1"/>
  <c r="AM153" i="1"/>
  <c r="R267" i="1"/>
  <c r="R192" i="1" s="1"/>
  <c r="S217" i="1"/>
  <c r="AO149" i="1" l="1"/>
  <c r="AP274" i="1"/>
  <c r="AP149" i="1" s="1"/>
  <c r="AP150" i="1" s="1"/>
  <c r="AQ270" i="1"/>
  <c r="AQ273" i="1" s="1"/>
  <c r="AP201" i="1"/>
  <c r="AP202" i="1" s="1"/>
  <c r="AN202" i="1"/>
  <c r="AN203" i="1" s="1"/>
  <c r="AY131" i="1"/>
  <c r="AY198" i="1" s="1"/>
  <c r="R193" i="1"/>
  <c r="AW188" i="1"/>
  <c r="AW164" i="1" s="1"/>
  <c r="AV164" i="1"/>
  <c r="AL179" i="1"/>
  <c r="AI187" i="1"/>
  <c r="AJ157" i="1"/>
  <c r="AX121" i="1"/>
  <c r="AX188" i="1" s="1"/>
  <c r="AZ129" i="1"/>
  <c r="AZ130" i="1"/>
  <c r="AW125" i="1"/>
  <c r="AW132" i="1"/>
  <c r="BC15" i="1"/>
  <c r="BC30" i="1" s="1"/>
  <c r="BD13" i="1"/>
  <c r="AU146" i="1"/>
  <c r="AW163" i="1"/>
  <c r="AW199" i="1"/>
  <c r="AY189" i="1"/>
  <c r="BA21" i="1"/>
  <c r="BA31" i="1" s="1"/>
  <c r="BA34" i="1" s="1"/>
  <c r="BC20" i="1"/>
  <c r="AV132" i="1"/>
  <c r="AV125" i="1"/>
  <c r="AX189" i="1"/>
  <c r="AX165" i="1" s="1"/>
  <c r="AX198" i="1"/>
  <c r="AY121" i="1"/>
  <c r="AN162" i="1"/>
  <c r="AO162" i="1" s="1"/>
  <c r="S219" i="1"/>
  <c r="S227" i="1"/>
  <c r="S265" i="1" s="1"/>
  <c r="AP277" i="1" l="1"/>
  <c r="AP151" i="1"/>
  <c r="AP152" i="1" s="1"/>
  <c r="AN151" i="1"/>
  <c r="AN152" i="1" s="1"/>
  <c r="AN207" i="1" s="1"/>
  <c r="AO207" i="1" s="1"/>
  <c r="AN277" i="1"/>
  <c r="AN279" i="1" s="1"/>
  <c r="AN280" i="1" s="1"/>
  <c r="AN281" i="1" s="1"/>
  <c r="AN282" i="1" s="1"/>
  <c r="AP278" i="1" s="1"/>
  <c r="AO148" i="1"/>
  <c r="AP162" i="1"/>
  <c r="AQ274" i="1"/>
  <c r="AQ149" i="1" s="1"/>
  <c r="AQ150" i="1" s="1"/>
  <c r="AR270" i="1"/>
  <c r="R194" i="1"/>
  <c r="R211" i="1" s="1"/>
  <c r="R3" i="1" s="1"/>
  <c r="AX164" i="1"/>
  <c r="AP203" i="1"/>
  <c r="AX124" i="1"/>
  <c r="AX132" i="1" s="1"/>
  <c r="AI190" i="1"/>
  <c r="AJ181" i="1"/>
  <c r="AV133" i="1"/>
  <c r="AV145" i="1"/>
  <c r="AV148" i="1" s="1"/>
  <c r="BC21" i="1"/>
  <c r="BC31" i="1" s="1"/>
  <c r="BC34" i="1" s="1"/>
  <c r="BD20" i="1"/>
  <c r="AQ201" i="1"/>
  <c r="BA130" i="1"/>
  <c r="BB130" i="1" s="1"/>
  <c r="BA129" i="1"/>
  <c r="BB129" i="1" s="1"/>
  <c r="BE13" i="1"/>
  <c r="BD15" i="1"/>
  <c r="BD30" i="1" s="1"/>
  <c r="AZ131" i="1"/>
  <c r="AY124" i="1"/>
  <c r="AY188" i="1"/>
  <c r="AY164" i="1" s="1"/>
  <c r="AY165" i="1"/>
  <c r="AZ119" i="1"/>
  <c r="AZ123" i="1"/>
  <c r="AZ120" i="1"/>
  <c r="AX163" i="1"/>
  <c r="AX199" i="1"/>
  <c r="AY163" i="1"/>
  <c r="AY199" i="1"/>
  <c r="AW133" i="1"/>
  <c r="AW145" i="1"/>
  <c r="AW148" i="1" s="1"/>
  <c r="S229" i="1"/>
  <c r="AP207" i="1" l="1"/>
  <c r="AO152" i="1"/>
  <c r="AO151" i="1"/>
  <c r="AQ162" i="1"/>
  <c r="AP281" i="1"/>
  <c r="AP279" i="1"/>
  <c r="AP280" i="1" s="1"/>
  <c r="AX125" i="1"/>
  <c r="BA131" i="1"/>
  <c r="BB131" i="1" s="1"/>
  <c r="AQ202" i="1"/>
  <c r="AK157" i="1"/>
  <c r="AJ187" i="1"/>
  <c r="BE20" i="1"/>
  <c r="BD21" i="1"/>
  <c r="BD31" i="1" s="1"/>
  <c r="BD34" i="1" s="1"/>
  <c r="BC129" i="1"/>
  <c r="BC130" i="1"/>
  <c r="AV146" i="1"/>
  <c r="BE15" i="1"/>
  <c r="BE30" i="1" s="1"/>
  <c r="BF13" i="1"/>
  <c r="AZ121" i="1"/>
  <c r="AX145" i="1"/>
  <c r="AX148" i="1" s="1"/>
  <c r="AX133" i="1"/>
  <c r="BA119" i="1"/>
  <c r="BB119" i="1" s="1"/>
  <c r="BA123" i="1"/>
  <c r="BB123" i="1" s="1"/>
  <c r="BA120" i="1"/>
  <c r="BB120" i="1" s="1"/>
  <c r="AZ189" i="1"/>
  <c r="AZ165" i="1" s="1"/>
  <c r="AZ198" i="1"/>
  <c r="AW146" i="1"/>
  <c r="AY132" i="1"/>
  <c r="AY125" i="1"/>
  <c r="AR273" i="1"/>
  <c r="AS270" i="1" s="1"/>
  <c r="S267" i="1"/>
  <c r="S192" i="1" s="1"/>
  <c r="T217" i="1"/>
  <c r="AO160" i="1" l="1"/>
  <c r="AP282" i="1"/>
  <c r="AQ278" i="1" s="1"/>
  <c r="AP153" i="1"/>
  <c r="AO153" i="1"/>
  <c r="AQ151" i="1"/>
  <c r="AQ152" i="1" s="1"/>
  <c r="AQ207" i="1" s="1"/>
  <c r="AQ277" i="1"/>
  <c r="AP160" i="1"/>
  <c r="AP166" i="1" s="1"/>
  <c r="AN153" i="1"/>
  <c r="AO208" i="1"/>
  <c r="AO209" i="1" s="1"/>
  <c r="AN160" i="1"/>
  <c r="S193" i="1"/>
  <c r="AQ203" i="1"/>
  <c r="AJ190" i="1"/>
  <c r="AK181" i="1"/>
  <c r="BA121" i="1"/>
  <c r="BB121" i="1" s="1"/>
  <c r="BC119" i="1"/>
  <c r="BC123" i="1"/>
  <c r="BC120" i="1"/>
  <c r="BD119" i="1"/>
  <c r="BD123" i="1"/>
  <c r="BD120" i="1"/>
  <c r="AR201" i="1"/>
  <c r="AX146" i="1"/>
  <c r="BC131" i="1"/>
  <c r="AR274" i="1"/>
  <c r="AR149" i="1" s="1"/>
  <c r="AR150" i="1" s="1"/>
  <c r="AZ163" i="1"/>
  <c r="AZ199" i="1"/>
  <c r="AY133" i="1"/>
  <c r="AY145" i="1"/>
  <c r="AY148" i="1" s="1"/>
  <c r="AZ188" i="1"/>
  <c r="AZ164" i="1" s="1"/>
  <c r="AZ124" i="1"/>
  <c r="BD129" i="1"/>
  <c r="BD130" i="1"/>
  <c r="BA189" i="1"/>
  <c r="BB189" i="1" s="1"/>
  <c r="BA198" i="1"/>
  <c r="BF15" i="1"/>
  <c r="BF30" i="1" s="1"/>
  <c r="BG13" i="1"/>
  <c r="BF20" i="1"/>
  <c r="BE21" i="1"/>
  <c r="BE31" i="1" s="1"/>
  <c r="BE34" i="1" s="1"/>
  <c r="T227" i="1"/>
  <c r="T265" i="1" s="1"/>
  <c r="T219" i="1"/>
  <c r="BB198" i="1" l="1"/>
  <c r="BB199" i="1" s="1"/>
  <c r="AO166" i="1"/>
  <c r="AO179" i="1" s="1"/>
  <c r="AO181" i="1" s="1"/>
  <c r="AO187" i="1" s="1"/>
  <c r="AQ279" i="1"/>
  <c r="AQ280" i="1" s="1"/>
  <c r="AQ281" i="1" s="1"/>
  <c r="AQ282" i="1" s="1"/>
  <c r="AR278" i="1" s="1"/>
  <c r="AR277" i="1"/>
  <c r="AR279" i="1" s="1"/>
  <c r="AR151" i="1"/>
  <c r="AR152" i="1" s="1"/>
  <c r="AR207" i="1" s="1"/>
  <c r="AN208" i="1"/>
  <c r="AN209" i="1" s="1"/>
  <c r="AP208" i="1"/>
  <c r="AN166" i="1"/>
  <c r="AR202" i="1"/>
  <c r="S194" i="1"/>
  <c r="S211" i="1" s="1"/>
  <c r="S3" i="1" s="1"/>
  <c r="BD121" i="1"/>
  <c r="BD124" i="1" s="1"/>
  <c r="BA188" i="1"/>
  <c r="BB188" i="1" s="1"/>
  <c r="BA124" i="1"/>
  <c r="BB124" i="1" s="1"/>
  <c r="BB125" i="1" s="1"/>
  <c r="BA165" i="1"/>
  <c r="BB165" i="1" s="1"/>
  <c r="AQ160" i="1"/>
  <c r="AQ153" i="1"/>
  <c r="AP179" i="1"/>
  <c r="AL157" i="1"/>
  <c r="AL181" i="1" s="1"/>
  <c r="AK187" i="1"/>
  <c r="AK190" i="1" s="1"/>
  <c r="BF21" i="1"/>
  <c r="BF31" i="1" s="1"/>
  <c r="BF34" i="1" s="1"/>
  <c r="BG20" i="1"/>
  <c r="BH13" i="1"/>
  <c r="BG15" i="1"/>
  <c r="BG30" i="1" s="1"/>
  <c r="BA163" i="1"/>
  <c r="BB163" i="1" s="1"/>
  <c r="BA199" i="1"/>
  <c r="BD189" i="1"/>
  <c r="AY146" i="1"/>
  <c r="BE119" i="1"/>
  <c r="BE123" i="1"/>
  <c r="BE120" i="1"/>
  <c r="AR162" i="1"/>
  <c r="BC189" i="1"/>
  <c r="BC198" i="1"/>
  <c r="BD131" i="1"/>
  <c r="BD198" i="1" s="1"/>
  <c r="AS273" i="1"/>
  <c r="AT270" i="1" s="1"/>
  <c r="BC121" i="1"/>
  <c r="BE129" i="1"/>
  <c r="BE130" i="1"/>
  <c r="AZ125" i="1"/>
  <c r="AZ132" i="1"/>
  <c r="T229" i="1"/>
  <c r="AR280" i="1" l="1"/>
  <c r="AR281" i="1" s="1"/>
  <c r="AR282" i="1" s="1"/>
  <c r="AS278" i="1" s="1"/>
  <c r="AQ208" i="1"/>
  <c r="AQ209" i="1" s="1"/>
  <c r="AN179" i="1"/>
  <c r="AR203" i="1"/>
  <c r="BA125" i="1"/>
  <c r="BD188" i="1"/>
  <c r="BA164" i="1"/>
  <c r="BB164" i="1" s="1"/>
  <c r="BA132" i="1"/>
  <c r="BB132" i="1" s="1"/>
  <c r="BB133" i="1" s="1"/>
  <c r="BC165" i="1"/>
  <c r="AQ166" i="1"/>
  <c r="AL187" i="1"/>
  <c r="AL190" i="1" s="1"/>
  <c r="AM157" i="1"/>
  <c r="AM181" i="1" s="1"/>
  <c r="AP209" i="1"/>
  <c r="BE121" i="1"/>
  <c r="BE188" i="1" s="1"/>
  <c r="BD163" i="1"/>
  <c r="BD199" i="1"/>
  <c r="BF123" i="1"/>
  <c r="BF119" i="1"/>
  <c r="BF120" i="1"/>
  <c r="AZ145" i="1"/>
  <c r="AZ148" i="1" s="1"/>
  <c r="AZ133" i="1"/>
  <c r="BD125" i="1"/>
  <c r="BD132" i="1"/>
  <c r="BH15" i="1"/>
  <c r="BH30" i="1" s="1"/>
  <c r="BI13" i="1"/>
  <c r="BE131" i="1"/>
  <c r="BE198" i="1" s="1"/>
  <c r="BC124" i="1"/>
  <c r="BC188" i="1"/>
  <c r="AS201" i="1"/>
  <c r="BC163" i="1"/>
  <c r="BC199" i="1"/>
  <c r="BD165" i="1"/>
  <c r="AS274" i="1"/>
  <c r="AS149" i="1" s="1"/>
  <c r="AS150" i="1" s="1"/>
  <c r="BG21" i="1"/>
  <c r="BG31" i="1" s="1"/>
  <c r="BG34" i="1" s="1"/>
  <c r="BH20" i="1"/>
  <c r="BE189" i="1"/>
  <c r="BE165" i="1" s="1"/>
  <c r="BF129" i="1"/>
  <c r="BF130" i="1"/>
  <c r="T267" i="1"/>
  <c r="T192" i="1" s="1"/>
  <c r="U217" i="1"/>
  <c r="AS151" i="1" l="1"/>
  <c r="AS152" i="1" s="1"/>
  <c r="AS207" i="1" s="1"/>
  <c r="AS277" i="1"/>
  <c r="BE164" i="1"/>
  <c r="BA133" i="1"/>
  <c r="AS202" i="1"/>
  <c r="T193" i="1"/>
  <c r="BA145" i="1"/>
  <c r="BA148" i="1" s="1"/>
  <c r="BE124" i="1"/>
  <c r="BE132" i="1" s="1"/>
  <c r="BC164" i="1"/>
  <c r="AQ179" i="1"/>
  <c r="AN157" i="1"/>
  <c r="AM187" i="1"/>
  <c r="AM190" i="1" s="1"/>
  <c r="BE163" i="1"/>
  <c r="BE199" i="1"/>
  <c r="BD164" i="1"/>
  <c r="BC132" i="1"/>
  <c r="BC125" i="1"/>
  <c r="BH21" i="1"/>
  <c r="BH31" i="1" s="1"/>
  <c r="BH34" i="1" s="1"/>
  <c r="BI20" i="1"/>
  <c r="AZ146" i="1"/>
  <c r="BI15" i="1"/>
  <c r="BI30" i="1" s="1"/>
  <c r="BJ13" i="1"/>
  <c r="BF121" i="1"/>
  <c r="BF189" i="1"/>
  <c r="AS162" i="1"/>
  <c r="BD145" i="1"/>
  <c r="BD148" i="1" s="1"/>
  <c r="BD133" i="1"/>
  <c r="BG129" i="1"/>
  <c r="BG130" i="1"/>
  <c r="BF131" i="1"/>
  <c r="BF198" i="1" s="1"/>
  <c r="AT273" i="1"/>
  <c r="U219" i="1"/>
  <c r="U227" i="1"/>
  <c r="U265" i="1" s="1"/>
  <c r="AS279" i="1" l="1"/>
  <c r="AS280" i="1" s="1"/>
  <c r="AS281" i="1" s="1"/>
  <c r="BB145" i="1"/>
  <c r="BB146" i="1" s="1"/>
  <c r="AT274" i="1"/>
  <c r="AT149" i="1" s="1"/>
  <c r="AT150" i="1" s="1"/>
  <c r="AU270" i="1"/>
  <c r="AR208" i="1"/>
  <c r="T194" i="1"/>
  <c r="T211" i="1" s="1"/>
  <c r="T3" i="1" s="1"/>
  <c r="AS203" i="1"/>
  <c r="BA146" i="1"/>
  <c r="AR160" i="1"/>
  <c r="BE125" i="1"/>
  <c r="BF165" i="1"/>
  <c r="AR153" i="1"/>
  <c r="AN181" i="1"/>
  <c r="BG131" i="1"/>
  <c r="BF163" i="1"/>
  <c r="BF199" i="1"/>
  <c r="BG119" i="1"/>
  <c r="BG123" i="1"/>
  <c r="BG120" i="1"/>
  <c r="BD146" i="1"/>
  <c r="BC145" i="1"/>
  <c r="BC148" i="1" s="1"/>
  <c r="BC133" i="1"/>
  <c r="BJ15" i="1"/>
  <c r="BJ30" i="1" s="1"/>
  <c r="BK13" i="1"/>
  <c r="BE133" i="1"/>
  <c r="BE145" i="1"/>
  <c r="BE148" i="1" s="1"/>
  <c r="BI21" i="1"/>
  <c r="BI31" i="1" s="1"/>
  <c r="BI34" i="1" s="1"/>
  <c r="BJ20" i="1"/>
  <c r="BH119" i="1"/>
  <c r="BH123" i="1"/>
  <c r="BH120" i="1"/>
  <c r="BH129" i="1"/>
  <c r="BH130" i="1"/>
  <c r="AT201" i="1"/>
  <c r="BF188" i="1"/>
  <c r="BF124" i="1"/>
  <c r="U229" i="1"/>
  <c r="AS282" i="1" l="1"/>
  <c r="AT278" i="1" s="1"/>
  <c r="AT277" i="1"/>
  <c r="AT279" i="1" s="1"/>
  <c r="AT151" i="1"/>
  <c r="AT152" i="1" s="1"/>
  <c r="AT207" i="1" s="1"/>
  <c r="AT162" i="1"/>
  <c r="AR166" i="1"/>
  <c r="AR179" i="1" s="1"/>
  <c r="AT202" i="1"/>
  <c r="BF164" i="1"/>
  <c r="AN187" i="1"/>
  <c r="AO190" i="1" s="1"/>
  <c r="AP157" i="1"/>
  <c r="BB157" i="1" s="1"/>
  <c r="AR209" i="1"/>
  <c r="BH121" i="1"/>
  <c r="BH188" i="1" s="1"/>
  <c r="BH131" i="1"/>
  <c r="BH198" i="1" s="1"/>
  <c r="BE146" i="1"/>
  <c r="BH189" i="1"/>
  <c r="BG189" i="1"/>
  <c r="BG198" i="1"/>
  <c r="BJ21" i="1"/>
  <c r="BJ31" i="1" s="1"/>
  <c r="BJ34" i="1" s="1"/>
  <c r="BK20" i="1"/>
  <c r="BG121" i="1"/>
  <c r="BK15" i="1"/>
  <c r="BK30" i="1" s="1"/>
  <c r="BL13" i="1"/>
  <c r="BF132" i="1"/>
  <c r="BF125" i="1"/>
  <c r="AU273" i="1"/>
  <c r="AV270" i="1" s="1"/>
  <c r="BI129" i="1"/>
  <c r="BI130" i="1"/>
  <c r="BC146" i="1"/>
  <c r="U267" i="1"/>
  <c r="U192" i="1" s="1"/>
  <c r="U193" i="1" s="1"/>
  <c r="U194" i="1" s="1"/>
  <c r="U211" i="1" s="1"/>
  <c r="U3" i="1" s="1"/>
  <c r="V217" i="1"/>
  <c r="AT280" i="1" l="1"/>
  <c r="AT281" i="1" s="1"/>
  <c r="AT282" i="1" s="1"/>
  <c r="AU278" i="1" s="1"/>
  <c r="AT160" i="1"/>
  <c r="AT166" i="1" s="1"/>
  <c r="AT179" i="1" s="1"/>
  <c r="AT153" i="1"/>
  <c r="AT203" i="1"/>
  <c r="BH124" i="1"/>
  <c r="BH132" i="1" s="1"/>
  <c r="BH165" i="1"/>
  <c r="BG165" i="1"/>
  <c r="AS153" i="1"/>
  <c r="AS160" i="1"/>
  <c r="AP181" i="1"/>
  <c r="AN190" i="1"/>
  <c r="BH163" i="1"/>
  <c r="BH199" i="1"/>
  <c r="BM13" i="1"/>
  <c r="BL15" i="1"/>
  <c r="BL30" i="1" s="1"/>
  <c r="BG163" i="1"/>
  <c r="BG199" i="1"/>
  <c r="BI131" i="1"/>
  <c r="BG188" i="1"/>
  <c r="BG124" i="1"/>
  <c r="BJ119" i="1"/>
  <c r="BJ123" i="1"/>
  <c r="BJ120" i="1"/>
  <c r="BI119" i="1"/>
  <c r="BI123" i="1"/>
  <c r="BI120" i="1"/>
  <c r="BL20" i="1"/>
  <c r="BK21" i="1"/>
  <c r="BK31" i="1" s="1"/>
  <c r="BK34" i="1" s="1"/>
  <c r="AU201" i="1"/>
  <c r="AU202" i="1" s="1"/>
  <c r="AU203" i="1" s="1"/>
  <c r="BF145" i="1"/>
  <c r="BF148" i="1" s="1"/>
  <c r="BF133" i="1"/>
  <c r="AU274" i="1"/>
  <c r="AU149" i="1" s="1"/>
  <c r="AU150" i="1" s="1"/>
  <c r="BJ129" i="1"/>
  <c r="BJ130" i="1"/>
  <c r="V219" i="1"/>
  <c r="V227" i="1"/>
  <c r="V265" i="1" s="1"/>
  <c r="AU151" i="1" l="1"/>
  <c r="AU152" i="1" s="1"/>
  <c r="AU207" i="1" s="1"/>
  <c r="AU277" i="1"/>
  <c r="AU279" i="1" s="1"/>
  <c r="AU280" i="1" s="1"/>
  <c r="AU281" i="1" s="1"/>
  <c r="AU282" i="1" s="1"/>
  <c r="AV278" i="1" s="1"/>
  <c r="BH125" i="1"/>
  <c r="BG164" i="1"/>
  <c r="AS166" i="1"/>
  <c r="AT208" i="1"/>
  <c r="AT209" i="1" s="1"/>
  <c r="AS208" i="1"/>
  <c r="AS209" i="1" s="1"/>
  <c r="AQ157" i="1"/>
  <c r="AP187" i="1"/>
  <c r="BI121" i="1"/>
  <c r="BI188" i="1" s="1"/>
  <c r="BJ131" i="1"/>
  <c r="BJ198" i="1" s="1"/>
  <c r="BF146" i="1"/>
  <c r="BJ121" i="1"/>
  <c r="BG132" i="1"/>
  <c r="BG125" i="1"/>
  <c r="BH164" i="1"/>
  <c r="BM20" i="1"/>
  <c r="BL21" i="1"/>
  <c r="BL31" i="1" s="1"/>
  <c r="BL34" i="1" s="1"/>
  <c r="AU162" i="1"/>
  <c r="BM15" i="1"/>
  <c r="BM30" i="1" s="1"/>
  <c r="BN13" i="1"/>
  <c r="BN15" i="1" s="1"/>
  <c r="BN30" i="1" s="1"/>
  <c r="BJ189" i="1"/>
  <c r="BK129" i="1"/>
  <c r="BK130" i="1"/>
  <c r="BH133" i="1"/>
  <c r="BH145" i="1"/>
  <c r="BH148" i="1" s="1"/>
  <c r="AV273" i="1"/>
  <c r="BI189" i="1"/>
  <c r="BI198" i="1"/>
  <c r="V229" i="1"/>
  <c r="AV274" i="1" l="1"/>
  <c r="AV149" i="1" s="1"/>
  <c r="AV150" i="1" s="1"/>
  <c r="AW270" i="1"/>
  <c r="BI124" i="1"/>
  <c r="BI125" i="1" s="1"/>
  <c r="BI164" i="1"/>
  <c r="BI165" i="1"/>
  <c r="AS179" i="1"/>
  <c r="AQ181" i="1"/>
  <c r="AP190" i="1"/>
  <c r="BG145" i="1"/>
  <c r="BG148" i="1" s="1"/>
  <c r="BG133" i="1"/>
  <c r="BJ124" i="1"/>
  <c r="BJ188" i="1"/>
  <c r="BJ164" i="1" s="1"/>
  <c r="AV201" i="1"/>
  <c r="AV202" i="1" s="1"/>
  <c r="AV203" i="1" s="1"/>
  <c r="BH146" i="1"/>
  <c r="BL129" i="1"/>
  <c r="BL130" i="1"/>
  <c r="BK119" i="1"/>
  <c r="BK123" i="1"/>
  <c r="BK120" i="1"/>
  <c r="BM21" i="1"/>
  <c r="BM31" i="1" s="1"/>
  <c r="BM34" i="1" s="1"/>
  <c r="BN20" i="1"/>
  <c r="BN21" i="1" s="1"/>
  <c r="BN31" i="1" s="1"/>
  <c r="BN34" i="1" s="1"/>
  <c r="BK131" i="1"/>
  <c r="BI163" i="1"/>
  <c r="BI199" i="1"/>
  <c r="BJ163" i="1"/>
  <c r="BJ199" i="1"/>
  <c r="BJ165" i="1"/>
  <c r="W217" i="1"/>
  <c r="V267" i="1"/>
  <c r="V192" i="1" s="1"/>
  <c r="V193" i="1" s="1"/>
  <c r="V194" i="1" s="1"/>
  <c r="V211" i="1" s="1"/>
  <c r="V3" i="1" s="1"/>
  <c r="AV162" i="1" l="1"/>
  <c r="AU160" i="1"/>
  <c r="AU166" i="1" s="1"/>
  <c r="BI132" i="1"/>
  <c r="BI145" i="1" s="1"/>
  <c r="BI148" i="1" s="1"/>
  <c r="AU153" i="1"/>
  <c r="AQ187" i="1"/>
  <c r="AR157" i="1"/>
  <c r="BN123" i="1"/>
  <c r="BN119" i="1"/>
  <c r="BN120" i="1"/>
  <c r="BK189" i="1"/>
  <c r="BK198" i="1"/>
  <c r="AW273" i="1"/>
  <c r="AU208" i="1"/>
  <c r="BL131" i="1"/>
  <c r="BJ132" i="1"/>
  <c r="BJ125" i="1"/>
  <c r="BK121" i="1"/>
  <c r="BL119" i="1"/>
  <c r="BL123" i="1"/>
  <c r="BL120" i="1"/>
  <c r="BN129" i="1"/>
  <c r="BN130" i="1"/>
  <c r="BG146" i="1"/>
  <c r="BM129" i="1"/>
  <c r="BM130" i="1"/>
  <c r="W219" i="1"/>
  <c r="W227" i="1"/>
  <c r="W265" i="1" s="1"/>
  <c r="AV277" i="1" l="1"/>
  <c r="AV151" i="1"/>
  <c r="AV152" i="1" s="1"/>
  <c r="AV207" i="1" s="1"/>
  <c r="BO130" i="1"/>
  <c r="AW274" i="1"/>
  <c r="AW149" i="1" s="1"/>
  <c r="AW150" i="1" s="1"/>
  <c r="AX270" i="1"/>
  <c r="BO129" i="1"/>
  <c r="BN131" i="1"/>
  <c r="BI133" i="1"/>
  <c r="BK165" i="1"/>
  <c r="AU179" i="1"/>
  <c r="AQ190" i="1"/>
  <c r="AU209" i="1"/>
  <c r="AR181" i="1"/>
  <c r="AW201" i="1"/>
  <c r="AW202" i="1" s="1"/>
  <c r="AW203" i="1" s="1"/>
  <c r="BI146" i="1"/>
  <c r="BK124" i="1"/>
  <c r="BK188" i="1"/>
  <c r="BK163" i="1"/>
  <c r="BK199" i="1"/>
  <c r="BL198" i="1"/>
  <c r="BL189" i="1"/>
  <c r="BL165" i="1" s="1"/>
  <c r="BM131" i="1"/>
  <c r="BJ145" i="1"/>
  <c r="BJ148" i="1" s="1"/>
  <c r="BJ133" i="1"/>
  <c r="BN121" i="1"/>
  <c r="BL121" i="1"/>
  <c r="BM119" i="1"/>
  <c r="BO119" i="1" s="1"/>
  <c r="BM123" i="1"/>
  <c r="BO123" i="1" s="1"/>
  <c r="BM120" i="1"/>
  <c r="BO120" i="1" s="1"/>
  <c r="BN189" i="1"/>
  <c r="BO189" i="1" s="1"/>
  <c r="W229" i="1"/>
  <c r="AV208" i="1" l="1"/>
  <c r="AV209" i="1" s="1"/>
  <c r="AW162" i="1"/>
  <c r="AV279" i="1"/>
  <c r="AV280" i="1" s="1"/>
  <c r="AV281" i="1" s="1"/>
  <c r="AV160" i="1"/>
  <c r="AV166" i="1" s="1"/>
  <c r="AV179" i="1" s="1"/>
  <c r="AV153" i="1"/>
  <c r="BO131" i="1"/>
  <c r="BN198" i="1"/>
  <c r="BK164" i="1"/>
  <c r="AS157" i="1"/>
  <c r="AR187" i="1"/>
  <c r="BJ146" i="1"/>
  <c r="BM198" i="1"/>
  <c r="BM189" i="1"/>
  <c r="BM165" i="1" s="1"/>
  <c r="BK132" i="1"/>
  <c r="BK125" i="1"/>
  <c r="BM121" i="1"/>
  <c r="BO121" i="1" s="1"/>
  <c r="BL124" i="1"/>
  <c r="BL188" i="1"/>
  <c r="BL164" i="1" s="1"/>
  <c r="BN188" i="1"/>
  <c r="BO188" i="1" s="1"/>
  <c r="BN124" i="1"/>
  <c r="BL163" i="1"/>
  <c r="BL199" i="1"/>
  <c r="AX273" i="1"/>
  <c r="AY270" i="1" s="1"/>
  <c r="W267" i="1"/>
  <c r="W192" i="1" s="1"/>
  <c r="W193" i="1" s="1"/>
  <c r="W194" i="1" s="1"/>
  <c r="W211" i="1" s="1"/>
  <c r="W3" i="1" s="1"/>
  <c r="X217" i="1"/>
  <c r="AV282" i="1" l="1"/>
  <c r="AW278" i="1" s="1"/>
  <c r="AW151" i="1"/>
  <c r="AW152" i="1" s="1"/>
  <c r="AW207" i="1" s="1"/>
  <c r="AW277" i="1"/>
  <c r="AW279" i="1" s="1"/>
  <c r="BN199" i="1"/>
  <c r="BO198" i="1"/>
  <c r="BO199" i="1" s="1"/>
  <c r="AR190" i="1"/>
  <c r="AS181" i="1"/>
  <c r="BN165" i="1"/>
  <c r="BO165" i="1" s="1"/>
  <c r="BN125" i="1"/>
  <c r="BN132" i="1"/>
  <c r="BK145" i="1"/>
  <c r="BK148" i="1" s="1"/>
  <c r="BK133" i="1"/>
  <c r="BM163" i="1"/>
  <c r="BM199" i="1"/>
  <c r="BN163" i="1"/>
  <c r="BL125" i="1"/>
  <c r="BL132" i="1"/>
  <c r="AY273" i="1"/>
  <c r="AZ270" i="1" s="1"/>
  <c r="AX201" i="1"/>
  <c r="AX202" i="1" s="1"/>
  <c r="AX203" i="1" s="1"/>
  <c r="AX274" i="1"/>
  <c r="AX149" i="1" s="1"/>
  <c r="AX150" i="1" s="1"/>
  <c r="BM124" i="1"/>
  <c r="BO124" i="1" s="1"/>
  <c r="BO125" i="1" s="1"/>
  <c r="BM188" i="1"/>
  <c r="X219" i="1"/>
  <c r="X227" i="1"/>
  <c r="X265" i="1" s="1"/>
  <c r="AW153" i="1" l="1"/>
  <c r="AW160" i="1"/>
  <c r="AW166" i="1" s="1"/>
  <c r="AW179" i="1" s="1"/>
  <c r="AW208" i="1"/>
  <c r="AW209" i="1" s="1"/>
  <c r="AX151" i="1"/>
  <c r="AX152" i="1" s="1"/>
  <c r="AX207" i="1" s="1"/>
  <c r="AX277" i="1"/>
  <c r="AX279" i="1" s="1"/>
  <c r="AW280" i="1"/>
  <c r="AW281" i="1" s="1"/>
  <c r="AW282" i="1" s="1"/>
  <c r="AX278" i="1" s="1"/>
  <c r="AX280" i="1" s="1"/>
  <c r="AX281" i="1" s="1"/>
  <c r="AX282" i="1" s="1"/>
  <c r="AY278" i="1" s="1"/>
  <c r="BO163" i="1"/>
  <c r="BM164" i="1"/>
  <c r="BN164" i="1"/>
  <c r="AS187" i="1"/>
  <c r="AT157" i="1"/>
  <c r="AY274" i="1"/>
  <c r="AY149" i="1" s="1"/>
  <c r="AY150" i="1" s="1"/>
  <c r="AY201" i="1"/>
  <c r="AY202" i="1" s="1"/>
  <c r="AY203" i="1" s="1"/>
  <c r="BL145" i="1"/>
  <c r="BL148" i="1" s="1"/>
  <c r="BL133" i="1"/>
  <c r="BM132" i="1"/>
  <c r="BO132" i="1" s="1"/>
  <c r="BO133" i="1" s="1"/>
  <c r="BM125" i="1"/>
  <c r="BN145" i="1"/>
  <c r="BN148" i="1" s="1"/>
  <c r="BN133" i="1"/>
  <c r="BK146" i="1"/>
  <c r="AX162" i="1"/>
  <c r="X229" i="1"/>
  <c r="AY151" i="1" l="1"/>
  <c r="AY152" i="1" s="1"/>
  <c r="AY207" i="1" s="1"/>
  <c r="AY277" i="1"/>
  <c r="AY279" i="1" s="1"/>
  <c r="AY280" i="1" s="1"/>
  <c r="AY281" i="1" s="1"/>
  <c r="AY282" i="1" s="1"/>
  <c r="AZ278" i="1" s="1"/>
  <c r="BO164" i="1"/>
  <c r="AT181" i="1"/>
  <c r="AS190" i="1"/>
  <c r="BN146" i="1"/>
  <c r="BM133" i="1"/>
  <c r="BM145" i="1"/>
  <c r="BM148" i="1" s="1"/>
  <c r="BL146" i="1"/>
  <c r="AZ273" i="1"/>
  <c r="AY162" i="1"/>
  <c r="X267" i="1"/>
  <c r="X192" i="1" s="1"/>
  <c r="X193" i="1" s="1"/>
  <c r="X194" i="1" s="1"/>
  <c r="X211" i="1" s="1"/>
  <c r="X3" i="1" s="1"/>
  <c r="Y217" i="1"/>
  <c r="BO145" i="1" l="1"/>
  <c r="BO146" i="1" s="1"/>
  <c r="AY160" i="1"/>
  <c r="AY166" i="1" s="1"/>
  <c r="AY179" i="1" s="1"/>
  <c r="AZ274" i="1"/>
  <c r="AZ149" i="1" s="1"/>
  <c r="AZ150" i="1" s="1"/>
  <c r="BA270" i="1"/>
  <c r="BA273" i="1" s="1"/>
  <c r="AU157" i="1"/>
  <c r="AU181" i="1" s="1"/>
  <c r="AT187" i="1"/>
  <c r="AX160" i="1"/>
  <c r="AX166" i="1" s="1"/>
  <c r="AX179" i="1" s="1"/>
  <c r="AX153" i="1"/>
  <c r="BM146" i="1"/>
  <c r="AZ201" i="1"/>
  <c r="AZ202" i="1" s="1"/>
  <c r="AZ203" i="1" s="1"/>
  <c r="Y219" i="1"/>
  <c r="Y227" i="1"/>
  <c r="Y265" i="1" s="1"/>
  <c r="AZ162" i="1" l="1"/>
  <c r="AY153" i="1"/>
  <c r="AU187" i="1"/>
  <c r="AU190" i="1" s="1"/>
  <c r="AV157" i="1"/>
  <c r="AV181" i="1" s="1"/>
  <c r="AT190" i="1"/>
  <c r="AX208" i="1"/>
  <c r="AX209" i="1" s="1"/>
  <c r="BA274" i="1"/>
  <c r="BA149" i="1" s="1"/>
  <c r="BA150" i="1" s="1"/>
  <c r="BB150" i="1" s="1"/>
  <c r="BA201" i="1"/>
  <c r="BB201" i="1" s="1"/>
  <c r="BB202" i="1" s="1"/>
  <c r="BB203" i="1" s="1"/>
  <c r="BC270" i="1"/>
  <c r="Y229" i="1"/>
  <c r="AZ277" i="1" l="1"/>
  <c r="AZ279" i="1" s="1"/>
  <c r="AZ280" i="1" s="1"/>
  <c r="AZ281" i="1" s="1"/>
  <c r="AZ282" i="1" s="1"/>
  <c r="BA278" i="1" s="1"/>
  <c r="AZ151" i="1"/>
  <c r="AZ152" i="1" s="1"/>
  <c r="AZ207" i="1" s="1"/>
  <c r="BB149" i="1"/>
  <c r="BA202" i="1"/>
  <c r="AV187" i="1"/>
  <c r="AV190" i="1" s="1"/>
  <c r="AW157" i="1"/>
  <c r="AW181" i="1" s="1"/>
  <c r="BA162" i="1"/>
  <c r="BB162" i="1" s="1"/>
  <c r="BC273" i="1"/>
  <c r="BC274" i="1" s="1"/>
  <c r="BC149" i="1" s="1"/>
  <c r="BC150" i="1" s="1"/>
  <c r="AY208" i="1"/>
  <c r="AY209" i="1" s="1"/>
  <c r="Z217" i="1"/>
  <c r="Y267" i="1"/>
  <c r="Y192" i="1" s="1"/>
  <c r="Y193" i="1" s="1"/>
  <c r="Y194" i="1" s="1"/>
  <c r="Y211" i="1" s="1"/>
  <c r="Y3" i="1" s="1"/>
  <c r="AZ208" i="1" l="1"/>
  <c r="AZ209" i="1" s="1"/>
  <c r="AZ153" i="1"/>
  <c r="BA151" i="1"/>
  <c r="BA152" i="1" s="1"/>
  <c r="BA207" i="1" s="1"/>
  <c r="BB207" i="1" s="1"/>
  <c r="BA277" i="1"/>
  <c r="BA279" i="1" s="1"/>
  <c r="BA280" i="1" s="1"/>
  <c r="BA281" i="1" s="1"/>
  <c r="BA282" i="1" s="1"/>
  <c r="BC278" i="1" s="1"/>
  <c r="BC151" i="1"/>
  <c r="BC152" i="1" s="1"/>
  <c r="BC277" i="1"/>
  <c r="BB148" i="1"/>
  <c r="AZ160" i="1"/>
  <c r="AZ166" i="1" s="1"/>
  <c r="AZ179" i="1" s="1"/>
  <c r="BA203" i="1"/>
  <c r="AW187" i="1"/>
  <c r="AW190" i="1" s="1"/>
  <c r="AX157" i="1"/>
  <c r="AX181" i="1" s="1"/>
  <c r="BC201" i="1"/>
  <c r="BD270" i="1"/>
  <c r="BD273" i="1" s="1"/>
  <c r="BC162" i="1"/>
  <c r="Z219" i="1"/>
  <c r="Z227" i="1"/>
  <c r="Z265" i="1" s="1"/>
  <c r="BC207" i="1" l="1"/>
  <c r="BB152" i="1"/>
  <c r="BB160" i="1" s="1"/>
  <c r="BB151" i="1"/>
  <c r="BC279" i="1"/>
  <c r="BC280" i="1" s="1"/>
  <c r="BC202" i="1"/>
  <c r="AX187" i="1"/>
  <c r="AX190" i="1" s="1"/>
  <c r="AY157" i="1"/>
  <c r="AY181" i="1" s="1"/>
  <c r="BD274" i="1"/>
  <c r="BD149" i="1" s="1"/>
  <c r="BD150" i="1" s="1"/>
  <c r="BD201" i="1"/>
  <c r="BD202" i="1" s="1"/>
  <c r="BD203" i="1" s="1"/>
  <c r="BE270" i="1"/>
  <c r="Z229" i="1"/>
  <c r="BC281" i="1" l="1"/>
  <c r="BC282" i="1" s="1"/>
  <c r="BD278" i="1" s="1"/>
  <c r="BD277" i="1"/>
  <c r="BD279" i="1" s="1"/>
  <c r="BD151" i="1"/>
  <c r="BD152" i="1" s="1"/>
  <c r="BD207" i="1" s="1"/>
  <c r="BB153" i="1"/>
  <c r="BC203" i="1"/>
  <c r="BA153" i="1"/>
  <c r="BA160" i="1"/>
  <c r="BB166" i="1" s="1"/>
  <c r="BB179" i="1" s="1"/>
  <c r="BB181" i="1" s="1"/>
  <c r="BB187" i="1" s="1"/>
  <c r="BB208" i="1"/>
  <c r="BB209" i="1" s="1"/>
  <c r="AY187" i="1"/>
  <c r="AY190" i="1" s="1"/>
  <c r="AZ157" i="1"/>
  <c r="AZ181" i="1" s="1"/>
  <c r="BE273" i="1"/>
  <c r="BD162" i="1"/>
  <c r="Z267" i="1"/>
  <c r="Z192" i="1" s="1"/>
  <c r="Z193" i="1" s="1"/>
  <c r="Z194" i="1" s="1"/>
  <c r="Z211" i="1" s="1"/>
  <c r="Z3" i="1" s="1"/>
  <c r="AA217" i="1"/>
  <c r="BD280" i="1" l="1"/>
  <c r="BD281" i="1" s="1"/>
  <c r="BD282" i="1" s="1"/>
  <c r="BE278" i="1" s="1"/>
  <c r="BC160" i="1"/>
  <c r="BC153" i="1"/>
  <c r="BA166" i="1"/>
  <c r="BA208" i="1"/>
  <c r="BC208" i="1"/>
  <c r="BC209" i="1" s="1"/>
  <c r="BA157" i="1"/>
  <c r="AZ187" i="1"/>
  <c r="AZ190" i="1" s="1"/>
  <c r="BF270" i="1"/>
  <c r="BF273" i="1" s="1"/>
  <c r="BE201" i="1"/>
  <c r="BE274" i="1"/>
  <c r="BE149" i="1" s="1"/>
  <c r="BE150" i="1" s="1"/>
  <c r="AA227" i="1"/>
  <c r="AA219" i="1"/>
  <c r="AA265" i="1" l="1"/>
  <c r="AC217" i="1" s="1"/>
  <c r="BE277" i="1"/>
  <c r="BE279" i="1" s="1"/>
  <c r="BE280" i="1" s="1"/>
  <c r="BE281" i="1" s="1"/>
  <c r="BE282" i="1" s="1"/>
  <c r="BF278" i="1" s="1"/>
  <c r="BE151" i="1"/>
  <c r="BE152" i="1" s="1"/>
  <c r="BE207" i="1" s="1"/>
  <c r="BE202" i="1"/>
  <c r="BC166" i="1"/>
  <c r="BA209" i="1"/>
  <c r="BA179" i="1"/>
  <c r="BE162" i="1"/>
  <c r="BF274" i="1"/>
  <c r="BF149" i="1" s="1"/>
  <c r="BF150" i="1" s="1"/>
  <c r="BF201" i="1"/>
  <c r="BF202" i="1" s="1"/>
  <c r="BF203" i="1" s="1"/>
  <c r="BG270" i="1"/>
  <c r="AA229" i="1"/>
  <c r="AA267" i="1" l="1"/>
  <c r="AA192" i="1" s="1"/>
  <c r="AB192" i="1" s="1"/>
  <c r="AB193" i="1" s="1"/>
  <c r="AB194" i="1" s="1"/>
  <c r="AB211" i="1" s="1"/>
  <c r="AC219" i="1"/>
  <c r="AC227" i="1"/>
  <c r="AC265" i="1" s="1"/>
  <c r="BF277" i="1"/>
  <c r="BF279" i="1" s="1"/>
  <c r="BF280" i="1" s="1"/>
  <c r="BF281" i="1" s="1"/>
  <c r="BF282" i="1" s="1"/>
  <c r="BG278" i="1" s="1"/>
  <c r="BF151" i="1"/>
  <c r="BF152" i="1" s="1"/>
  <c r="BF207" i="1" s="1"/>
  <c r="BD208" i="1"/>
  <c r="BD209" i="1" s="1"/>
  <c r="BE203" i="1"/>
  <c r="BD153" i="1"/>
  <c r="BD160" i="1"/>
  <c r="BC179" i="1"/>
  <c r="BA181" i="1"/>
  <c r="BF162" i="1"/>
  <c r="BG273" i="1"/>
  <c r="AC229" i="1" l="1"/>
  <c r="AA193" i="1"/>
  <c r="AA194" i="1" s="1"/>
  <c r="BF160" i="1"/>
  <c r="BF166" i="1" s="1"/>
  <c r="BF179" i="1" s="1"/>
  <c r="BC157" i="1"/>
  <c r="BO157" i="1" s="1"/>
  <c r="BA187" i="1"/>
  <c r="BB190" i="1" s="1"/>
  <c r="BD166" i="1"/>
  <c r="BG201" i="1"/>
  <c r="BH270" i="1"/>
  <c r="BG274" i="1"/>
  <c r="BG149" i="1" s="1"/>
  <c r="BG150" i="1" s="1"/>
  <c r="BG151" i="1" s="1"/>
  <c r="BG152" i="1" s="1"/>
  <c r="BG207" i="1" s="1"/>
  <c r="AD217" i="1"/>
  <c r="AC267" i="1"/>
  <c r="AC192" i="1" s="1"/>
  <c r="BF153" i="1" l="1"/>
  <c r="BG277" i="1"/>
  <c r="BG279" i="1" s="1"/>
  <c r="BG280" i="1" s="1"/>
  <c r="BG281" i="1" s="1"/>
  <c r="BG282" i="1" s="1"/>
  <c r="BH278" i="1" s="1"/>
  <c r="BA190" i="1"/>
  <c r="BC181" i="1"/>
  <c r="BC187" i="1" s="1"/>
  <c r="AA211" i="1"/>
  <c r="AC193" i="1"/>
  <c r="BG202" i="1"/>
  <c r="BD179" i="1"/>
  <c r="BE160" i="1"/>
  <c r="BE153" i="1"/>
  <c r="BG162" i="1"/>
  <c r="BH273" i="1"/>
  <c r="BH274" i="1" s="1"/>
  <c r="BH149" i="1" s="1"/>
  <c r="BH150" i="1" s="1"/>
  <c r="AD219" i="1"/>
  <c r="AD227" i="1"/>
  <c r="AD265" i="1" s="1"/>
  <c r="BH277" i="1" l="1"/>
  <c r="BH279" i="1" s="1"/>
  <c r="BH280" i="1" s="1"/>
  <c r="BH281" i="1" s="1"/>
  <c r="BH282" i="1" s="1"/>
  <c r="BI278" i="1" s="1"/>
  <c r="BH151" i="1"/>
  <c r="BH152" i="1" s="1"/>
  <c r="BH207" i="1" s="1"/>
  <c r="BD157" i="1"/>
  <c r="BD181" i="1" s="1"/>
  <c r="AA3" i="1"/>
  <c r="AB3" i="1"/>
  <c r="BG203" i="1"/>
  <c r="AC194" i="1"/>
  <c r="AC211" i="1" s="1"/>
  <c r="BE166" i="1"/>
  <c r="BE208" i="1"/>
  <c r="BE209" i="1" s="1"/>
  <c r="BF208" i="1"/>
  <c r="BF209" i="1" s="1"/>
  <c r="BC190" i="1"/>
  <c r="BH162" i="1"/>
  <c r="BI270" i="1"/>
  <c r="BH201" i="1"/>
  <c r="AD229" i="1"/>
  <c r="BH202" i="1" l="1"/>
  <c r="BG160" i="1"/>
  <c r="BE179" i="1"/>
  <c r="BD187" i="1"/>
  <c r="BE157" i="1"/>
  <c r="BI273" i="1"/>
  <c r="BI274" i="1" s="1"/>
  <c r="BI149" i="1" s="1"/>
  <c r="BI150" i="1" s="1"/>
  <c r="AD267" i="1"/>
  <c r="AD192" i="1" s="1"/>
  <c r="AE217" i="1"/>
  <c r="BI277" i="1" l="1"/>
  <c r="BI279" i="1" s="1"/>
  <c r="BI280" i="1" s="1"/>
  <c r="BI281" i="1" s="1"/>
  <c r="BI282" i="1" s="1"/>
  <c r="BJ278" i="1" s="1"/>
  <c r="BI151" i="1"/>
  <c r="BI152" i="1" s="1"/>
  <c r="BI207" i="1" s="1"/>
  <c r="AD193" i="1"/>
  <c r="BH203" i="1"/>
  <c r="BG153" i="1"/>
  <c r="BG166" i="1"/>
  <c r="BE181" i="1"/>
  <c r="BD190" i="1"/>
  <c r="BH160" i="1"/>
  <c r="BH166" i="1" s="1"/>
  <c r="BH179" i="1" s="1"/>
  <c r="BH153" i="1"/>
  <c r="BI162" i="1"/>
  <c r="BI201" i="1"/>
  <c r="BI202" i="1" s="1"/>
  <c r="BI203" i="1" s="1"/>
  <c r="BJ270" i="1"/>
  <c r="AE219" i="1"/>
  <c r="AE227" i="1"/>
  <c r="AE265" i="1" s="1"/>
  <c r="AD194" i="1" l="1"/>
  <c r="AD211" i="1" s="1"/>
  <c r="BG208" i="1"/>
  <c r="BG209" i="1" s="1"/>
  <c r="BG179" i="1"/>
  <c r="BF157" i="1"/>
  <c r="BE187" i="1"/>
  <c r="BJ273" i="1"/>
  <c r="BJ274" i="1" s="1"/>
  <c r="BJ149" i="1" s="1"/>
  <c r="BJ150" i="1" s="1"/>
  <c r="BH208" i="1"/>
  <c r="BH209" i="1" s="1"/>
  <c r="BI153" i="1"/>
  <c r="BI160" i="1"/>
  <c r="BI166" i="1" s="1"/>
  <c r="BI179" i="1" s="1"/>
  <c r="AE229" i="1"/>
  <c r="BJ277" i="1" l="1"/>
  <c r="BJ279" i="1" s="1"/>
  <c r="BJ280" i="1" s="1"/>
  <c r="BJ281" i="1" s="1"/>
  <c r="BJ282" i="1" s="1"/>
  <c r="BK278" i="1" s="1"/>
  <c r="BJ151" i="1"/>
  <c r="BJ152" i="1" s="1"/>
  <c r="BJ207" i="1" s="1"/>
  <c r="BE190" i="1"/>
  <c r="BF181" i="1"/>
  <c r="BI208" i="1"/>
  <c r="BI209" i="1" s="1"/>
  <c r="BJ162" i="1"/>
  <c r="BJ201" i="1"/>
  <c r="BJ202" i="1" s="1"/>
  <c r="BJ203" i="1" s="1"/>
  <c r="BK270" i="1"/>
  <c r="AE267" i="1"/>
  <c r="AE192" i="1" s="1"/>
  <c r="AF217" i="1"/>
  <c r="BJ208" i="1" l="1"/>
  <c r="BJ209" i="1" s="1"/>
  <c r="AE193" i="1"/>
  <c r="BG157" i="1"/>
  <c r="BF187" i="1"/>
  <c r="BK273" i="1"/>
  <c r="BK274" i="1" s="1"/>
  <c r="BK149" i="1" s="1"/>
  <c r="BK150" i="1" s="1"/>
  <c r="AF227" i="1"/>
  <c r="AF265" i="1" s="1"/>
  <c r="AF219" i="1"/>
  <c r="BK277" i="1" l="1"/>
  <c r="BK279" i="1" s="1"/>
  <c r="BK280" i="1" s="1"/>
  <c r="BK281" i="1" s="1"/>
  <c r="BK282" i="1" s="1"/>
  <c r="BL278" i="1" s="1"/>
  <c r="BK151" i="1"/>
  <c r="BK152" i="1" s="1"/>
  <c r="BK207" i="1" s="1"/>
  <c r="AE194" i="1"/>
  <c r="AE211" i="1" s="1"/>
  <c r="BJ153" i="1"/>
  <c r="BJ160" i="1"/>
  <c r="BJ166" i="1" s="1"/>
  <c r="BJ179" i="1" s="1"/>
  <c r="BF190" i="1"/>
  <c r="BG181" i="1"/>
  <c r="BK162" i="1"/>
  <c r="BK201" i="1"/>
  <c r="BK202" i="1" s="1"/>
  <c r="BK203" i="1" s="1"/>
  <c r="BL270" i="1"/>
  <c r="AF229" i="1"/>
  <c r="BH157" i="1" l="1"/>
  <c r="BH181" i="1" s="1"/>
  <c r="BG187" i="1"/>
  <c r="BL273" i="1"/>
  <c r="AF267" i="1"/>
  <c r="AF192" i="1" s="1"/>
  <c r="AG217" i="1"/>
  <c r="BK160" i="1" l="1"/>
  <c r="BK166" i="1" s="1"/>
  <c r="BK179" i="1" s="1"/>
  <c r="BK153" i="1"/>
  <c r="AF193" i="1"/>
  <c r="BG190" i="1"/>
  <c r="BH187" i="1"/>
  <c r="BH190" i="1" s="1"/>
  <c r="BI157" i="1"/>
  <c r="BI181" i="1" s="1"/>
  <c r="BK208" i="1"/>
  <c r="BK209" i="1" s="1"/>
  <c r="BL201" i="1"/>
  <c r="BL202" i="1" s="1"/>
  <c r="BL203" i="1" s="1"/>
  <c r="BM270" i="1"/>
  <c r="BM273" i="1" s="1"/>
  <c r="BL274" i="1"/>
  <c r="BL149" i="1" s="1"/>
  <c r="BL150" i="1" s="1"/>
  <c r="AG219" i="1"/>
  <c r="AG227" i="1"/>
  <c r="AG265" i="1" s="1"/>
  <c r="BL277" i="1" l="1"/>
  <c r="BL279" i="1" s="1"/>
  <c r="BL280" i="1" s="1"/>
  <c r="BL281" i="1" s="1"/>
  <c r="BL282" i="1" s="1"/>
  <c r="BM278" i="1" s="1"/>
  <c r="BL151" i="1"/>
  <c r="BL152" i="1" s="1"/>
  <c r="BL207" i="1" s="1"/>
  <c r="AF194" i="1"/>
  <c r="AF211" i="1" s="1"/>
  <c r="BJ157" i="1"/>
  <c r="BJ181" i="1" s="1"/>
  <c r="BI187" i="1"/>
  <c r="BI190" i="1" s="1"/>
  <c r="BL162" i="1"/>
  <c r="BM274" i="1"/>
  <c r="BM149" i="1" s="1"/>
  <c r="BM150" i="1" s="1"/>
  <c r="BM201" i="1"/>
  <c r="BM202" i="1" s="1"/>
  <c r="BM203" i="1" s="1"/>
  <c r="BN270" i="1"/>
  <c r="AG229" i="1"/>
  <c r="BM277" i="1" l="1"/>
  <c r="BM279" i="1" s="1"/>
  <c r="BM280" i="1" s="1"/>
  <c r="BM281" i="1" s="1"/>
  <c r="BM282" i="1" s="1"/>
  <c r="BN278" i="1" s="1"/>
  <c r="BM151" i="1"/>
  <c r="BM152" i="1" s="1"/>
  <c r="BM207" i="1" s="1"/>
  <c r="BL153" i="1"/>
  <c r="BJ187" i="1"/>
  <c r="BJ190" i="1" s="1"/>
  <c r="BK157" i="1"/>
  <c r="BK181" i="1" s="1"/>
  <c r="BN273" i="1"/>
  <c r="BN201" i="1" s="1"/>
  <c r="BO201" i="1" s="1"/>
  <c r="BO202" i="1" s="1"/>
  <c r="BO203" i="1" s="1"/>
  <c r="BM162" i="1"/>
  <c r="AH217" i="1"/>
  <c r="AG267" i="1"/>
  <c r="AG192" i="1" s="1"/>
  <c r="BL160" i="1" l="1"/>
  <c r="BL166" i="1" s="1"/>
  <c r="BL179" i="1" s="1"/>
  <c r="BM160" i="1"/>
  <c r="BM166" i="1" s="1"/>
  <c r="BM179" i="1" s="1"/>
  <c r="BN202" i="1"/>
  <c r="AG193" i="1"/>
  <c r="BL157" i="1"/>
  <c r="BK187" i="1"/>
  <c r="BK190" i="1" s="1"/>
  <c r="BM153" i="1"/>
  <c r="BN274" i="1"/>
  <c r="BN149" i="1" s="1"/>
  <c r="BN150" i="1" s="1"/>
  <c r="BO150" i="1" s="1"/>
  <c r="BL208" i="1"/>
  <c r="BL209" i="1" s="1"/>
  <c r="AH219" i="1"/>
  <c r="AH227" i="1"/>
  <c r="AH265" i="1" s="1"/>
  <c r="BO149" i="1" l="1"/>
  <c r="BL181" i="1"/>
  <c r="BL187" i="1" s="1"/>
  <c r="BL190" i="1" s="1"/>
  <c r="BM208" i="1"/>
  <c r="BM209" i="1" s="1"/>
  <c r="AG194" i="1"/>
  <c r="AG211" i="1" s="1"/>
  <c r="BN203" i="1"/>
  <c r="BN162" i="1"/>
  <c r="BO162" i="1" s="1"/>
  <c r="AH229" i="1"/>
  <c r="BN277" i="1" l="1"/>
  <c r="BN279" i="1" s="1"/>
  <c r="BN280" i="1" s="1"/>
  <c r="BN281" i="1" s="1"/>
  <c r="BN282" i="1" s="1"/>
  <c r="BN151" i="1"/>
  <c r="BM157" i="1"/>
  <c r="BM181" i="1" s="1"/>
  <c r="BM187" i="1" s="1"/>
  <c r="BM190" i="1" s="1"/>
  <c r="BO148" i="1"/>
  <c r="AI217" i="1"/>
  <c r="AH267" i="1"/>
  <c r="AH192" i="1" s="1"/>
  <c r="AH193" i="1" s="1"/>
  <c r="AH194" i="1" s="1"/>
  <c r="BO151" i="1" l="1"/>
  <c r="BN152" i="1"/>
  <c r="BN207" i="1" s="1"/>
  <c r="BO207" i="1" s="1"/>
  <c r="BN157" i="1"/>
  <c r="AH211" i="1"/>
  <c r="AI219" i="1"/>
  <c r="AI227" i="1"/>
  <c r="AI265" i="1" s="1"/>
  <c r="BO208" i="1" l="1"/>
  <c r="BO209" i="1" s="1"/>
  <c r="BO152" i="1"/>
  <c r="BO160" i="1" s="1"/>
  <c r="BN160" i="1"/>
  <c r="BN153" i="1"/>
  <c r="AI229" i="1"/>
  <c r="BO153" i="1" l="1"/>
  <c r="BO166" i="1"/>
  <c r="BO179" i="1" s="1"/>
  <c r="BO181" i="1" s="1"/>
  <c r="BO187" i="1" s="1"/>
  <c r="BN208" i="1"/>
  <c r="BN166" i="1"/>
  <c r="AI267" i="1"/>
  <c r="AI192" i="1" s="1"/>
  <c r="AI193" i="1" s="1"/>
  <c r="AI194" i="1" s="1"/>
  <c r="AJ217" i="1"/>
  <c r="BN179" i="1" l="1"/>
  <c r="BN209" i="1"/>
  <c r="AI211" i="1"/>
  <c r="AJ219" i="1"/>
  <c r="AJ227" i="1"/>
  <c r="AJ265" i="1" s="1"/>
  <c r="BN181" i="1" l="1"/>
  <c r="AJ229" i="1"/>
  <c r="BN187" i="1" l="1"/>
  <c r="BO190" i="1" s="1"/>
  <c r="AJ267" i="1"/>
  <c r="AJ192" i="1" s="1"/>
  <c r="AJ193" i="1" s="1"/>
  <c r="AJ194" i="1" s="1"/>
  <c r="AK217" i="1"/>
  <c r="BN190" i="1" l="1"/>
  <c r="AJ211" i="1"/>
  <c r="AK219" i="1"/>
  <c r="AK227" i="1"/>
  <c r="AK265" i="1" s="1"/>
  <c r="AK229" i="1" l="1"/>
  <c r="AL217" i="1" l="1"/>
  <c r="AK267" i="1"/>
  <c r="AK192" i="1" s="1"/>
  <c r="AK193" i="1" s="1"/>
  <c r="AK194" i="1" s="1"/>
  <c r="AK211" i="1" s="1"/>
  <c r="AL219" i="1" l="1"/>
  <c r="AL227" i="1"/>
  <c r="AL265" i="1" s="1"/>
  <c r="AL229" i="1" l="1"/>
  <c r="AM217" i="1" l="1"/>
  <c r="AL267" i="1"/>
  <c r="AL192" i="1" s="1"/>
  <c r="AL193" i="1" s="1"/>
  <c r="AL194" i="1" s="1"/>
  <c r="AL211" i="1" s="1"/>
  <c r="AM219" i="1" l="1"/>
  <c r="AM227" i="1"/>
  <c r="AM265" i="1" s="1"/>
  <c r="AM229" i="1" l="1"/>
  <c r="AN217" i="1" l="1"/>
  <c r="AM267" i="1"/>
  <c r="AM192" i="1" s="1"/>
  <c r="AM193" i="1" s="1"/>
  <c r="AM194" i="1" s="1"/>
  <c r="AM211" i="1" s="1"/>
  <c r="AN219" i="1" l="1"/>
  <c r="AN227" i="1"/>
  <c r="AN265" i="1" s="1"/>
  <c r="AN229" i="1" l="1"/>
  <c r="AN267" i="1" l="1"/>
  <c r="AN192" i="1" s="1"/>
  <c r="AO192" i="1" s="1"/>
  <c r="AO193" i="1" s="1"/>
  <c r="AO194" i="1" s="1"/>
  <c r="AO211" i="1" s="1"/>
  <c r="AP217" i="1"/>
  <c r="AN193" i="1" l="1"/>
  <c r="AP219" i="1"/>
  <c r="AP227" i="1"/>
  <c r="AP265" i="1" s="1"/>
  <c r="AN194" i="1" l="1"/>
  <c r="AP229" i="1"/>
  <c r="AN211" i="1" l="1"/>
  <c r="AO3" i="1" s="1"/>
  <c r="AQ217" i="1"/>
  <c r="AP267" i="1"/>
  <c r="AP192" i="1" s="1"/>
  <c r="AP193" i="1" l="1"/>
  <c r="AQ219" i="1"/>
  <c r="AQ227" i="1"/>
  <c r="AQ265" i="1" s="1"/>
  <c r="AP194" i="1" l="1"/>
  <c r="AP211" i="1" s="1"/>
  <c r="AQ229" i="1"/>
  <c r="AQ267" i="1" l="1"/>
  <c r="AQ192" i="1" s="1"/>
  <c r="AR217" i="1"/>
  <c r="AQ193" i="1" l="1"/>
  <c r="AR219" i="1"/>
  <c r="AR227" i="1"/>
  <c r="AR265" i="1" s="1"/>
  <c r="AQ194" i="1" l="1"/>
  <c r="AQ211" i="1" s="1"/>
  <c r="AR229" i="1"/>
  <c r="AS217" i="1" l="1"/>
  <c r="AR267" i="1"/>
  <c r="AR192" i="1" s="1"/>
  <c r="AR193" i="1" l="1"/>
  <c r="AS219" i="1"/>
  <c r="AS227" i="1"/>
  <c r="AS265" i="1" s="1"/>
  <c r="AR194" i="1" l="1"/>
  <c r="AR211" i="1" s="1"/>
  <c r="AS229" i="1"/>
  <c r="AS267" i="1" l="1"/>
  <c r="AS192" i="1" s="1"/>
  <c r="AT217" i="1"/>
  <c r="AS193" i="1" l="1"/>
  <c r="AT219" i="1"/>
  <c r="AT227" i="1"/>
  <c r="AT265" i="1" s="1"/>
  <c r="AS194" i="1" l="1"/>
  <c r="AS211" i="1" s="1"/>
  <c r="AT229" i="1"/>
  <c r="AT267" i="1" l="1"/>
  <c r="AT192" i="1" s="1"/>
  <c r="AU217" i="1"/>
  <c r="AT193" i="1" l="1"/>
  <c r="AU219" i="1"/>
  <c r="AU227" i="1"/>
  <c r="AU265" i="1" s="1"/>
  <c r="AT194" i="1" l="1"/>
  <c r="AT211" i="1" s="1"/>
  <c r="AU229" i="1"/>
  <c r="AU267" i="1" l="1"/>
  <c r="AU192" i="1" s="1"/>
  <c r="AU193" i="1" s="1"/>
  <c r="AU194" i="1" s="1"/>
  <c r="AU211" i="1" s="1"/>
  <c r="AV217" i="1"/>
  <c r="AV227" i="1" l="1"/>
  <c r="AV265" i="1" s="1"/>
  <c r="AV219" i="1"/>
  <c r="AV229" i="1" l="1"/>
  <c r="AV267" i="1" l="1"/>
  <c r="AV192" i="1" s="1"/>
  <c r="AV193" i="1" s="1"/>
  <c r="AV194" i="1" s="1"/>
  <c r="AV211" i="1" s="1"/>
  <c r="AW217" i="1"/>
  <c r="AW219" i="1" l="1"/>
  <c r="AW227" i="1"/>
  <c r="AW265" i="1" s="1"/>
  <c r="AW229" i="1" l="1"/>
  <c r="AX217" i="1" l="1"/>
  <c r="AW267" i="1"/>
  <c r="AW192" i="1" s="1"/>
  <c r="AW193" i="1" s="1"/>
  <c r="AW194" i="1" s="1"/>
  <c r="AW211" i="1" s="1"/>
  <c r="AX227" i="1" l="1"/>
  <c r="AX265" i="1" s="1"/>
  <c r="AX219" i="1"/>
  <c r="AX229" i="1" l="1"/>
  <c r="AX267" i="1" l="1"/>
  <c r="AX192" i="1" s="1"/>
  <c r="AX193" i="1" s="1"/>
  <c r="AX194" i="1" s="1"/>
  <c r="AX211" i="1" s="1"/>
  <c r="AY217" i="1"/>
  <c r="AY227" i="1" l="1"/>
  <c r="AY265" i="1" s="1"/>
  <c r="AY219" i="1"/>
  <c r="AY229" i="1" l="1"/>
  <c r="AZ217" i="1" l="1"/>
  <c r="AY267" i="1"/>
  <c r="AY192" i="1" s="1"/>
  <c r="AY193" i="1" s="1"/>
  <c r="AY194" i="1" s="1"/>
  <c r="AY211" i="1" s="1"/>
  <c r="AZ219" i="1" l="1"/>
  <c r="AZ227" i="1"/>
  <c r="AZ265" i="1" s="1"/>
  <c r="AZ229" i="1" l="1"/>
  <c r="AZ267" i="1" l="1"/>
  <c r="AZ192" i="1" s="1"/>
  <c r="AZ193" i="1" s="1"/>
  <c r="AZ194" i="1" s="1"/>
  <c r="AZ211" i="1" s="1"/>
  <c r="BA217" i="1"/>
  <c r="BA219" i="1" l="1"/>
  <c r="BA227" i="1"/>
  <c r="BA265" i="1" s="1"/>
  <c r="BA229" i="1" l="1"/>
  <c r="BA267" i="1" l="1"/>
  <c r="BA192" i="1" s="1"/>
  <c r="BB192" i="1" s="1"/>
  <c r="BB193" i="1" s="1"/>
  <c r="BB194" i="1" s="1"/>
  <c r="BB211" i="1" s="1"/>
  <c r="BC217" i="1"/>
  <c r="BA193" i="1" l="1"/>
  <c r="BC227" i="1"/>
  <c r="BC265" i="1" s="1"/>
  <c r="BC219" i="1"/>
  <c r="BA194" i="1" l="1"/>
  <c r="BC229" i="1"/>
  <c r="BA211" i="1" l="1"/>
  <c r="BB3" i="1" s="1"/>
  <c r="BC267" i="1"/>
  <c r="BC192" i="1" s="1"/>
  <c r="BD217" i="1"/>
  <c r="BC193" i="1" l="1"/>
  <c r="BD227" i="1"/>
  <c r="BD265" i="1" s="1"/>
  <c r="BD219" i="1"/>
  <c r="BC194" i="1" l="1"/>
  <c r="BC211" i="1" s="1"/>
  <c r="BD229" i="1"/>
  <c r="BD267" i="1" l="1"/>
  <c r="BD192" i="1" s="1"/>
  <c r="BE217" i="1"/>
  <c r="BD193" i="1" l="1"/>
  <c r="BE219" i="1"/>
  <c r="BE227" i="1"/>
  <c r="BE265" i="1" s="1"/>
  <c r="BD194" i="1" l="1"/>
  <c r="BD211" i="1" s="1"/>
  <c r="BE229" i="1"/>
  <c r="BF217" i="1" l="1"/>
  <c r="BE267" i="1"/>
  <c r="BE192" i="1" s="1"/>
  <c r="BE193" i="1" l="1"/>
  <c r="BF227" i="1"/>
  <c r="BF265" i="1" s="1"/>
  <c r="BF219" i="1"/>
  <c r="BE194" i="1" l="1"/>
  <c r="BE211" i="1" s="1"/>
  <c r="BF229" i="1"/>
  <c r="BG217" i="1" l="1"/>
  <c r="BF267" i="1"/>
  <c r="BF192" i="1" s="1"/>
  <c r="BF193" i="1" l="1"/>
  <c r="BG219" i="1"/>
  <c r="BG227" i="1"/>
  <c r="BG265" i="1" s="1"/>
  <c r="BF194" i="1" l="1"/>
  <c r="BF211" i="1" s="1"/>
  <c r="BG229" i="1"/>
  <c r="BH217" i="1" l="1"/>
  <c r="BG267" i="1"/>
  <c r="BG192" i="1" s="1"/>
  <c r="BG193" i="1" l="1"/>
  <c r="BH219" i="1"/>
  <c r="BH227" i="1"/>
  <c r="BH265" i="1" s="1"/>
  <c r="BG194" i="1" l="1"/>
  <c r="BG211" i="1" s="1"/>
  <c r="BH229" i="1"/>
  <c r="BH267" i="1" l="1"/>
  <c r="BH192" i="1" s="1"/>
  <c r="BH193" i="1" s="1"/>
  <c r="BH194" i="1" s="1"/>
  <c r="BH211" i="1" s="1"/>
  <c r="BI217" i="1"/>
  <c r="BI227" i="1" l="1"/>
  <c r="BI265" i="1" s="1"/>
  <c r="BI219" i="1"/>
  <c r="BI229" i="1" l="1"/>
  <c r="BI267" i="1" l="1"/>
  <c r="BI192" i="1" s="1"/>
  <c r="BI193" i="1" s="1"/>
  <c r="BI194" i="1" s="1"/>
  <c r="BI211" i="1" s="1"/>
  <c r="BJ217" i="1"/>
  <c r="BJ219" i="1" l="1"/>
  <c r="BJ227" i="1"/>
  <c r="BJ265" i="1" s="1"/>
  <c r="BJ229" i="1" l="1"/>
  <c r="BJ267" i="1" l="1"/>
  <c r="BJ192" i="1" s="1"/>
  <c r="BJ193" i="1" s="1"/>
  <c r="BJ194" i="1" s="1"/>
  <c r="BJ211" i="1" s="1"/>
  <c r="BK217" i="1"/>
  <c r="BK219" i="1" l="1"/>
  <c r="BK227" i="1"/>
  <c r="BK265" i="1" s="1"/>
  <c r="BK229" i="1" l="1"/>
  <c r="BK267" i="1" l="1"/>
  <c r="BK192" i="1" s="1"/>
  <c r="BK193" i="1" s="1"/>
  <c r="BK194" i="1" s="1"/>
  <c r="BK211" i="1" s="1"/>
  <c r="BL217" i="1"/>
  <c r="BL219" i="1" l="1"/>
  <c r="BL227" i="1"/>
  <c r="BL265" i="1" s="1"/>
  <c r="BL229" i="1" l="1"/>
  <c r="BL267" i="1" l="1"/>
  <c r="BL192" i="1" s="1"/>
  <c r="BL193" i="1" s="1"/>
  <c r="BL194" i="1" s="1"/>
  <c r="BL211" i="1" s="1"/>
  <c r="BM217" i="1"/>
  <c r="BM219" i="1" l="1"/>
  <c r="BM227" i="1"/>
  <c r="BM265" i="1" s="1"/>
  <c r="BM229" i="1" l="1"/>
  <c r="BN217" i="1" l="1"/>
  <c r="BM267" i="1"/>
  <c r="BM192" i="1" s="1"/>
  <c r="BM193" i="1" s="1"/>
  <c r="BM194" i="1" s="1"/>
  <c r="BM211" i="1" s="1"/>
  <c r="BN219" i="1" l="1"/>
  <c r="BN227" i="1"/>
  <c r="BN265" i="1" s="1"/>
  <c r="BN229" i="1" l="1"/>
  <c r="BN267" i="1"/>
  <c r="BN192" i="1" s="1"/>
  <c r="BO192" i="1" l="1"/>
  <c r="BO193" i="1" s="1"/>
  <c r="BO194" i="1" s="1"/>
  <c r="BO211" i="1" s="1"/>
  <c r="BN193" i="1"/>
  <c r="BN194" i="1" l="1"/>
  <c r="BN211" i="1" l="1"/>
  <c r="B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Bruk</author>
  </authors>
  <commentList>
    <comment ref="B107" authorId="0" shapeId="0" xr:uid="{1A46E88E-8991-4E34-9CCA-1888CDE3BA98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Cost of Capital Assumption
</t>
        </r>
      </text>
    </comment>
    <comment ref="B108" authorId="0" shapeId="0" xr:uid="{9E290EFE-2D46-44BD-8503-9BEC73957C1D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Exit EBITDA Multiple Assumption
</t>
        </r>
      </text>
    </comment>
  </commentList>
</comments>
</file>

<file path=xl/sharedStrings.xml><?xml version="1.0" encoding="utf-8"?>
<sst xmlns="http://schemas.openxmlformats.org/spreadsheetml/2006/main" count="327" uniqueCount="206">
  <si>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</si>
  <si>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</si>
  <si>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</si>
  <si>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</si>
  <si>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</si>
  <si>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</si>
  <si>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</si>
  <si>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</si>
  <si>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</si>
  <si>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</si>
  <si>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</si>
  <si>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</si>
  <si>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Sheet Check</t>
  </si>
  <si>
    <t>Assumptions</t>
  </si>
  <si>
    <t>Organic</t>
  </si>
  <si>
    <t>Growth Rate</t>
  </si>
  <si>
    <t>Buying Customers</t>
  </si>
  <si>
    <t>Marketing Spend</t>
  </si>
  <si>
    <t>CAC</t>
  </si>
  <si>
    <t>Average Item Value (Gross)</t>
  </si>
  <si>
    <t># of Items Per Order</t>
  </si>
  <si>
    <t>Average Markdown</t>
  </si>
  <si>
    <t>COGS (Gross Product Margin)</t>
  </si>
  <si>
    <t>Averae Gross Order Value</t>
  </si>
  <si>
    <t>Average Net Order Value</t>
  </si>
  <si>
    <t>Freight Per Order</t>
  </si>
  <si>
    <t>Labor/Handling Per Order</t>
  </si>
  <si>
    <t>Warehouse Rent</t>
  </si>
  <si>
    <t>Salaries, Wages, Benefits</t>
  </si>
  <si>
    <t xml:space="preserve">Supplies </t>
  </si>
  <si>
    <t>Others</t>
  </si>
  <si>
    <t>Total</t>
  </si>
  <si>
    <t>AR Days</t>
  </si>
  <si>
    <t>Inventory Days</t>
  </si>
  <si>
    <t>Inventory Turns</t>
  </si>
  <si>
    <t>AP Days</t>
  </si>
  <si>
    <t>Store Equipment and Furniture</t>
  </si>
  <si>
    <t>Technology</t>
  </si>
  <si>
    <t>Interest Rate</t>
  </si>
  <si>
    <t>Debt Issued (Repaid)</t>
  </si>
  <si>
    <t>Equity Raised (Repurchased)</t>
  </si>
  <si>
    <t>Dividends Paid</t>
  </si>
  <si>
    <t>Tax Rate</t>
  </si>
  <si>
    <t>Cost of Capital/Discount Rate</t>
  </si>
  <si>
    <t>Terminal Value Exit Multiple</t>
  </si>
  <si>
    <t>Supporting Schedule</t>
  </si>
  <si>
    <t>Opening Balance</t>
  </si>
  <si>
    <t>Subtotal</t>
  </si>
  <si>
    <t>PPE</t>
  </si>
  <si>
    <t>Closing Balance</t>
  </si>
  <si>
    <t>Interest on Debt</t>
  </si>
  <si>
    <t>Organic Customers:</t>
  </si>
  <si>
    <t>Conversion (%)</t>
  </si>
  <si>
    <t>Number of Traffic Per Month</t>
  </si>
  <si>
    <t>Paid Customers:</t>
  </si>
  <si>
    <t>CAC Growth</t>
  </si>
  <si>
    <t>Order Details:</t>
  </si>
  <si>
    <t>Order Fulfilment:</t>
  </si>
  <si>
    <t>Variable:</t>
  </si>
  <si>
    <t>Fixed:</t>
  </si>
  <si>
    <t>Balance Sheet Items:</t>
  </si>
  <si>
    <t>Current Assets:</t>
  </si>
  <si>
    <t>Current Liabilities:</t>
  </si>
  <si>
    <t>Financing:</t>
  </si>
  <si>
    <t>Valuation:</t>
  </si>
  <si>
    <t>Orders Placed:</t>
  </si>
  <si>
    <t>Paid</t>
  </si>
  <si>
    <t>Total Orders</t>
  </si>
  <si>
    <t>Gross Revenue</t>
  </si>
  <si>
    <t>Net Revenue</t>
  </si>
  <si>
    <t>COGS:</t>
  </si>
  <si>
    <t>COGS</t>
  </si>
  <si>
    <t>Gross Profit</t>
  </si>
  <si>
    <t>Variable Costs:</t>
  </si>
  <si>
    <t>Capital Assets:</t>
  </si>
  <si>
    <t>Delivery Percentage</t>
  </si>
  <si>
    <t>Fixed Costs:</t>
  </si>
  <si>
    <t>Total Variable Costs</t>
  </si>
  <si>
    <t>Marketing</t>
  </si>
  <si>
    <t xml:space="preserve">Contribution </t>
  </si>
  <si>
    <t>Total Fixed Costs</t>
  </si>
  <si>
    <t>EBITDA</t>
  </si>
  <si>
    <t>Number of Months in the Year</t>
  </si>
  <si>
    <t>Number of Employees</t>
  </si>
  <si>
    <t>Debt Schedule:</t>
  </si>
  <si>
    <t>Depreciation</t>
  </si>
  <si>
    <t>Interest</t>
  </si>
  <si>
    <t>EBIT</t>
  </si>
  <si>
    <t>Tax</t>
  </si>
  <si>
    <t>Net Income</t>
  </si>
  <si>
    <t>NI Margin</t>
  </si>
  <si>
    <t>AP</t>
  </si>
  <si>
    <t>AR</t>
  </si>
  <si>
    <t>Inventory</t>
  </si>
  <si>
    <t>Cashflow from Operations</t>
  </si>
  <si>
    <t>Net Cashflow from Operations</t>
  </si>
  <si>
    <t>Cashflow from Investing</t>
  </si>
  <si>
    <t>Net Cashflow from Investing</t>
  </si>
  <si>
    <t>Cashflow from Financing</t>
  </si>
  <si>
    <t>Net Cashflow from Financing</t>
  </si>
  <si>
    <t>Beginning Cash Balance</t>
  </si>
  <si>
    <t>Ending Cash Balance</t>
  </si>
  <si>
    <t>Cash</t>
  </si>
  <si>
    <t>Asset:</t>
  </si>
  <si>
    <t>Liability:</t>
  </si>
  <si>
    <t>Longterm Debt</t>
  </si>
  <si>
    <t>Equity:</t>
  </si>
  <si>
    <t>Common Stock</t>
  </si>
  <si>
    <t>Retained Earnings</t>
  </si>
  <si>
    <t>L+E</t>
  </si>
  <si>
    <t>Total Equity</t>
  </si>
  <si>
    <t>Total Liability</t>
  </si>
  <si>
    <t>Total Asset</t>
  </si>
  <si>
    <t>Number of Days in the Month</t>
  </si>
  <si>
    <t>Total Current Asset</t>
  </si>
  <si>
    <t>Total Non-current Asset</t>
  </si>
  <si>
    <t>Total Current Liability</t>
  </si>
  <si>
    <t>Total Non-current Liability</t>
  </si>
  <si>
    <t>Equity Raised</t>
  </si>
  <si>
    <t>Debt Finance</t>
  </si>
  <si>
    <t>Debt Principal Repaid</t>
  </si>
  <si>
    <t>Check</t>
  </si>
  <si>
    <t>Shop Rent</t>
  </si>
  <si>
    <t>Shop Rent (For A Quarter)</t>
  </si>
  <si>
    <t>Warehouse Rent (For A Quarter)</t>
  </si>
  <si>
    <t>Number of Commissioned SalesP</t>
  </si>
  <si>
    <t>Commissioned Sales P</t>
  </si>
  <si>
    <t>SalesP Commission (% of Net Revenue)</t>
  </si>
  <si>
    <t>Commissioned SalesP in birr</t>
  </si>
  <si>
    <t>Security Camera for Shop</t>
  </si>
  <si>
    <t>Registration Costs</t>
  </si>
  <si>
    <t>Computer for Shop</t>
  </si>
  <si>
    <t>Cash Register</t>
  </si>
  <si>
    <t>Dividend Paid</t>
  </si>
  <si>
    <t>Statement of Financial Position</t>
  </si>
  <si>
    <t>Statement of Cashflows</t>
  </si>
  <si>
    <t>Statetemt of Profit or Loss</t>
  </si>
  <si>
    <t>Other Sales &amp; Marketing Expenses:</t>
  </si>
  <si>
    <t>Fliers and Business Cards</t>
  </si>
  <si>
    <t>Other Sales &amp; Marketing Expenses Variable:</t>
  </si>
  <si>
    <t>Other Sales &amp; Marketing Expenses Fixed:</t>
  </si>
  <si>
    <t>O,I, F Net Cashflows</t>
  </si>
  <si>
    <t>Expenses:</t>
  </si>
  <si>
    <t>Yegna Inventory Management Subscription</t>
  </si>
  <si>
    <t>Shop Signage</t>
  </si>
  <si>
    <t>Share Structure</t>
  </si>
  <si>
    <t>Incorporation:</t>
  </si>
  <si>
    <t>Outstanding Shares</t>
  </si>
  <si>
    <t>Incorporation Common Shares</t>
  </si>
  <si>
    <t>Price of One Share</t>
  </si>
  <si>
    <t>Minimum No of Shares
for Sell</t>
  </si>
  <si>
    <t>Name of Investors</t>
  </si>
  <si>
    <t>Position in Company</t>
  </si>
  <si>
    <t>Prefinancing
 Common Shares</t>
  </si>
  <si>
    <t>Birr Amount
Contribution</t>
  </si>
  <si>
    <t>Total Shares (%)</t>
  </si>
  <si>
    <t>Cofounder</t>
  </si>
  <si>
    <t>Birr Amount Raised</t>
  </si>
  <si>
    <t>Maximum Common Shares
 One Can Buy</t>
  </si>
  <si>
    <t>Debt Structure</t>
  </si>
  <si>
    <t xml:space="preserve">Birr Amount
</t>
  </si>
  <si>
    <t xml:space="preserve">Interest Rate
</t>
  </si>
  <si>
    <t>Debt  Repayment
Date (Years)</t>
  </si>
  <si>
    <t>Name of Debtor</t>
  </si>
  <si>
    <t>Repaid Amount</t>
  </si>
  <si>
    <t>Av. No of Customer/SalesP</t>
  </si>
  <si>
    <t>Growt Rate</t>
  </si>
  <si>
    <t>Principal</t>
  </si>
  <si>
    <t>Principal Paid</t>
  </si>
  <si>
    <t>Employees Salaries</t>
  </si>
  <si>
    <t>OKRs and KPIs</t>
  </si>
  <si>
    <t>Valuation</t>
  </si>
  <si>
    <t>Dashboard and Data Visualization</t>
  </si>
  <si>
    <t>Total Depreciation/Amortization</t>
  </si>
  <si>
    <t>Customer Details:</t>
  </si>
  <si>
    <t>Depreciation/Amortization</t>
  </si>
  <si>
    <t>Principal Repayment %</t>
  </si>
  <si>
    <t>Current Asset:</t>
  </si>
  <si>
    <t>Non-current Asset:</t>
  </si>
  <si>
    <t>Current Liability:</t>
  </si>
  <si>
    <t>Non-current Liability:</t>
  </si>
  <si>
    <t>Discounts, Markdowns</t>
  </si>
  <si>
    <t>Average Discount</t>
  </si>
  <si>
    <t>Net Operating Loss:</t>
  </si>
  <si>
    <t>Current Loss</t>
  </si>
  <si>
    <t>Sub Total</t>
  </si>
  <si>
    <t>Loss Used</t>
  </si>
  <si>
    <t>EBT</t>
  </si>
  <si>
    <t>Net Income/Loss</t>
  </si>
  <si>
    <t>PPE:</t>
  </si>
  <si>
    <t>PPE Additions</t>
  </si>
  <si>
    <t xml:space="preserve">Tangible Fixed Assets </t>
  </si>
  <si>
    <t>Depreciation/Amortization:</t>
  </si>
  <si>
    <t>Tangible Fixed Assets</t>
  </si>
  <si>
    <t>Total Number of Shops</t>
  </si>
  <si>
    <t>New Shop/s Opened</t>
  </si>
  <si>
    <t>Total Number of Warehouses</t>
  </si>
  <si>
    <t>New Warehouse/s</t>
  </si>
  <si>
    <t>Delivery Per Order</t>
  </si>
  <si>
    <t>GP Margin</t>
  </si>
  <si>
    <t>Contribution Margin</t>
  </si>
  <si>
    <t>EBITDA Margin</t>
  </si>
  <si>
    <t>Sales Commission</t>
  </si>
  <si>
    <t>Cofounder 1</t>
  </si>
  <si>
    <t>Cofounder 2</t>
  </si>
  <si>
    <t>ABC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</si>
</sst>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1B202B"/>
      <name val="Montserrat"/>
    </font>
    <font>
      <sz val="10"/>
      <color theme="1"/>
      <name val="Montserrat"/>
    </font>
    <font>
      <b/>
      <sz val="10"/>
      <color theme="0"/>
      <name val="Montserrat"/>
    </font>
    <font>
      <b/>
      <sz val="11"/>
      <color theme="0"/>
      <name val="Montserrat"/>
    </font>
    <font>
      <sz val="10"/>
      <color theme="0"/>
      <name val="Montserrat"/>
    </font>
    <font>
      <sz val="11"/>
      <color rgb="FF008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CD95"/>
      </bottom>
      <diagonal/>
    </border>
    <border>
      <left style="thin">
        <color indexed="64"/>
      </left>
      <right style="thin">
        <color indexed="64"/>
      </right>
      <top/>
      <bottom style="thick">
        <color rgb="FF00CD9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9" fontId="3" fillId="0" borderId="0" xfId="2" applyFont="1"/>
    <xf numFmtId="0" fontId="7" fillId="0" borderId="0" xfId="0" applyFont="1" applyAlignment="1">
      <alignment horizontal="center"/>
    </xf>
    <xf numFmtId="3" fontId="3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3" fontId="8" fillId="0" borderId="0" xfId="0" applyNumberFormat="1" applyFont="1"/>
    <xf numFmtId="3" fontId="4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164" fontId="7" fillId="0" borderId="0" xfId="1" quotePrefix="1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7" fillId="0" borderId="0" xfId="1" applyNumberFormat="1" applyFont="1"/>
    <xf numFmtId="164" fontId="8" fillId="0" borderId="0" xfId="1" applyNumberFormat="1" applyFont="1"/>
    <xf numFmtId="1" fontId="4" fillId="0" borderId="0" xfId="0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4" fillId="0" borderId="0" xfId="2" applyFont="1" applyAlignment="1">
      <alignment horizontal="center"/>
    </xf>
    <xf numFmtId="3" fontId="0" fillId="0" borderId="0" xfId="0" applyNumberFormat="1"/>
    <xf numFmtId="164" fontId="4" fillId="0" borderId="0" xfId="1" applyNumberFormat="1" applyFont="1" applyAlignment="1">
      <alignment horizontal="left"/>
    </xf>
    <xf numFmtId="0" fontId="9" fillId="0" borderId="0" xfId="0" applyFont="1"/>
    <xf numFmtId="0" fontId="11" fillId="4" borderId="3" xfId="0" applyFont="1" applyFill="1" applyBorder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4" borderId="3" xfId="0" applyFont="1" applyFill="1" applyBorder="1"/>
    <xf numFmtId="0" fontId="12" fillId="4" borderId="4" xfId="0" applyFont="1" applyFill="1" applyBorder="1"/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/>
    </xf>
    <xf numFmtId="0" fontId="12" fillId="4" borderId="0" xfId="0" applyFont="1" applyFill="1"/>
    <xf numFmtId="14" fontId="13" fillId="5" borderId="0" xfId="0" applyNumberFormat="1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2" fillId="0" borderId="0" xfId="0" applyFont="1"/>
    <xf numFmtId="165" fontId="4" fillId="6" borderId="6" xfId="3" applyNumberFormat="1" applyFont="1" applyFill="1" applyBorder="1" applyAlignment="1">
      <alignment horizontal="right"/>
    </xf>
    <xf numFmtId="164" fontId="0" fillId="0" borderId="0" xfId="1" applyNumberFormat="1" applyFont="1" applyFill="1"/>
    <xf numFmtId="0" fontId="15" fillId="0" borderId="0" xfId="0" applyFont="1"/>
    <xf numFmtId="14" fontId="13" fillId="5" borderId="0" xfId="0" applyNumberFormat="1" applyFont="1" applyFill="1" applyAlignment="1">
      <alignment horizontal="center" vertical="center" wrapText="1"/>
    </xf>
    <xf numFmtId="0" fontId="10" fillId="0" borderId="0" xfId="0" applyFont="1"/>
    <xf numFmtId="164" fontId="12" fillId="0" borderId="0" xfId="1" applyNumberFormat="1" applyFont="1" applyFill="1"/>
    <xf numFmtId="14" fontId="13" fillId="5" borderId="8" xfId="0" applyNumberFormat="1" applyFont="1" applyFill="1" applyBorder="1" applyAlignment="1">
      <alignment horizontal="center" vertical="center" wrapText="1"/>
    </xf>
    <xf numFmtId="14" fontId="13" fillId="5" borderId="9" xfId="0" applyNumberFormat="1" applyFont="1" applyFill="1" applyBorder="1" applyAlignment="1">
      <alignment horizontal="center" vertical="center" wrapText="1"/>
    </xf>
    <xf numFmtId="14" fontId="13" fillId="5" borderId="10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left"/>
    </xf>
    <xf numFmtId="165" fontId="0" fillId="0" borderId="12" xfId="3" applyNumberFormat="1" applyFont="1" applyBorder="1" applyAlignment="1">
      <alignment horizontal="left"/>
    </xf>
    <xf numFmtId="9" fontId="0" fillId="0" borderId="13" xfId="2" applyFont="1" applyBorder="1" applyAlignment="1">
      <alignment horizontal="center"/>
    </xf>
    <xf numFmtId="164" fontId="3" fillId="2" borderId="14" xfId="1" applyNumberFormat="1" applyFont="1" applyFill="1" applyBorder="1" applyAlignment="1">
      <alignment horizontal="left"/>
    </xf>
    <xf numFmtId="164" fontId="3" fillId="0" borderId="14" xfId="1" applyNumberFormat="1" applyFont="1" applyBorder="1" applyAlignment="1">
      <alignment horizontal="left"/>
    </xf>
    <xf numFmtId="165" fontId="3" fillId="0" borderId="14" xfId="3" applyNumberFormat="1" applyFont="1" applyBorder="1" applyAlignment="1">
      <alignment horizontal="left"/>
    </xf>
    <xf numFmtId="9" fontId="3" fillId="0" borderId="15" xfId="0" applyNumberFormat="1" applyFont="1" applyBorder="1" applyAlignment="1">
      <alignment horizontal="center"/>
    </xf>
    <xf numFmtId="3" fontId="4" fillId="6" borderId="5" xfId="1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3" fontId="4" fillId="6" borderId="5" xfId="0" applyNumberFormat="1" applyFont="1" applyFill="1" applyBorder="1" applyAlignment="1">
      <alignment horizontal="center"/>
    </xf>
    <xf numFmtId="0" fontId="14" fillId="7" borderId="0" xfId="0" applyFont="1" applyFill="1" applyAlignment="1">
      <alignment vertical="center"/>
    </xf>
    <xf numFmtId="0" fontId="14" fillId="7" borderId="7" xfId="0" applyFont="1" applyFill="1" applyBorder="1" applyAlignment="1">
      <alignment vertical="center"/>
    </xf>
    <xf numFmtId="165" fontId="3" fillId="0" borderId="0" xfId="3" applyNumberFormat="1" applyFont="1" applyBorder="1" applyAlignment="1">
      <alignment horizontal="left"/>
    </xf>
    <xf numFmtId="0" fontId="0" fillId="0" borderId="16" xfId="0" applyBorder="1"/>
    <xf numFmtId="165" fontId="4" fillId="0" borderId="0" xfId="3" applyNumberFormat="1" applyFont="1" applyBorder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6" borderId="5" xfId="3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164" fontId="4" fillId="0" borderId="0" xfId="1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8" fillId="2" borderId="1" xfId="0" applyFont="1" applyFill="1" applyBorder="1"/>
    <xf numFmtId="0" fontId="8" fillId="2" borderId="0" xfId="0" applyFont="1" applyFill="1"/>
    <xf numFmtId="0" fontId="8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left"/>
    </xf>
    <xf numFmtId="164" fontId="7" fillId="0" borderId="0" xfId="1" applyNumberFormat="1" applyFont="1" applyAlignment="1">
      <alignment horizontal="left"/>
    </xf>
    <xf numFmtId="1" fontId="7" fillId="0" borderId="1" xfId="1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1" xfId="1" applyNumberFormat="1" applyFont="1" applyBorder="1"/>
    <xf numFmtId="164" fontId="8" fillId="0" borderId="1" xfId="1" applyNumberFormat="1" applyFont="1" applyBorder="1"/>
    <xf numFmtId="3" fontId="7" fillId="0" borderId="1" xfId="0" applyNumberFormat="1" applyFont="1" applyBorder="1"/>
    <xf numFmtId="3" fontId="7" fillId="0" borderId="0" xfId="0" applyNumberFormat="1" applyFont="1"/>
    <xf numFmtId="3" fontId="8" fillId="0" borderId="1" xfId="0" applyNumberFormat="1" applyFont="1" applyBorder="1"/>
    <xf numFmtId="9" fontId="8" fillId="0" borderId="0" xfId="2" applyFont="1"/>
    <xf numFmtId="164" fontId="7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8" fillId="0" borderId="1" xfId="2" applyFont="1" applyBorder="1"/>
    <xf numFmtId="164" fontId="8" fillId="0" borderId="1" xfId="1" applyNumberFormat="1" applyFont="1" applyBorder="1" applyAlignment="1">
      <alignment horizontal="center"/>
    </xf>
    <xf numFmtId="164" fontId="1" fillId="0" borderId="0" xfId="1" applyNumberFormat="1" applyFont="1"/>
    <xf numFmtId="0" fontId="8" fillId="0" borderId="17" xfId="0" applyFont="1" applyBorder="1"/>
    <xf numFmtId="164" fontId="8" fillId="0" borderId="17" xfId="1" quotePrefix="1" applyNumberFormat="1" applyFont="1" applyBorder="1" applyAlignment="1">
      <alignment horizontal="center"/>
    </xf>
    <xf numFmtId="164" fontId="8" fillId="0" borderId="12" xfId="1" applyNumberFormat="1" applyFont="1" applyBorder="1"/>
    <xf numFmtId="0" fontId="0" fillId="0" borderId="17" xfId="0" applyBorder="1"/>
    <xf numFmtId="0" fontId="3" fillId="0" borderId="17" xfId="0" applyFont="1" applyBorder="1"/>
    <xf numFmtId="0" fontId="7" fillId="0" borderId="17" xfId="0" applyFont="1" applyBorder="1"/>
    <xf numFmtId="164" fontId="8" fillId="0" borderId="17" xfId="1" applyNumberFormat="1" applyFont="1" applyBorder="1"/>
    <xf numFmtId="164" fontId="3" fillId="0" borderId="17" xfId="1" applyNumberFormat="1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left"/>
    </xf>
    <xf numFmtId="9" fontId="4" fillId="0" borderId="1" xfId="2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center"/>
    </xf>
    <xf numFmtId="3" fontId="4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164" fontId="8" fillId="0" borderId="0" xfId="0" applyNumberFormat="1" applyFont="1"/>
    <xf numFmtId="164" fontId="8" fillId="0" borderId="13" xfId="1" applyNumberFormat="1" applyFont="1" applyBorder="1"/>
    <xf numFmtId="164" fontId="9" fillId="0" borderId="1" xfId="1" applyNumberFormat="1" applyFont="1" applyBorder="1"/>
    <xf numFmtId="164" fontId="9" fillId="0" borderId="0" xfId="1" applyNumberFormat="1" applyFont="1"/>
    <xf numFmtId="164" fontId="9" fillId="3" borderId="0" xfId="1" applyNumberFormat="1" applyFont="1" applyFill="1"/>
    <xf numFmtId="164" fontId="8" fillId="0" borderId="0" xfId="1" applyNumberFormat="1" applyFont="1" applyBorder="1"/>
    <xf numFmtId="164" fontId="8" fillId="0" borderId="17" xfId="1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7" fillId="0" borderId="1" xfId="1" applyNumberFormat="1" applyFont="1" applyBorder="1"/>
    <xf numFmtId="3" fontId="17" fillId="0" borderId="1" xfId="0" applyNumberFormat="1" applyFont="1" applyBorder="1"/>
    <xf numFmtId="164" fontId="3" fillId="0" borderId="0" xfId="0" applyNumberFormat="1" applyFont="1"/>
    <xf numFmtId="164" fontId="7" fillId="0" borderId="0" xfId="1" applyNumberFormat="1" applyFont="1" applyFill="1" applyBorder="1"/>
    <xf numFmtId="0" fontId="18" fillId="0" borderId="0" xfId="0" applyFont="1"/>
    <xf numFmtId="0" fontId="9" fillId="0" borderId="1" xfId="0" applyFont="1" applyBorder="1"/>
    <xf numFmtId="0" fontId="9" fillId="0" borderId="2" xfId="0" applyFont="1" applyBorder="1"/>
    <xf numFmtId="164" fontId="9" fillId="0" borderId="2" xfId="1" applyNumberFormat="1" applyFont="1" applyBorder="1"/>
    <xf numFmtId="164" fontId="9" fillId="0" borderId="18" xfId="1" applyNumberFormat="1" applyFont="1" applyBorder="1"/>
    <xf numFmtId="0" fontId="9" fillId="0" borderId="18" xfId="0" applyFont="1" applyBorder="1"/>
    <xf numFmtId="0" fontId="0" fillId="0" borderId="1" xfId="0" applyBorder="1" applyAlignment="1">
      <alignment horizontal="center"/>
    </xf>
    <xf numFmtId="9" fontId="4" fillId="0" borderId="0" xfId="2" applyFont="1"/>
    <xf numFmtId="164" fontId="9" fillId="0" borderId="0" xfId="0" applyNumberFormat="1" applyFont="1"/>
    <xf numFmtId="166" fontId="7" fillId="0" borderId="0" xfId="0" applyNumberFormat="1" applyFont="1"/>
    <xf numFmtId="1" fontId="0" fillId="0" borderId="1" xfId="0" applyNumberFormat="1" applyBorder="1" applyAlignment="1">
      <alignment horizontal="center"/>
    </xf>
    <xf numFmtId="164" fontId="0" fillId="0" borderId="0" xfId="1" applyNumberFormat="1" applyFont="1" applyAlignme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33FF"/>
      <color rgb="FF008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17CE-01AE-4AD8-8F35-A45BEE240F7F}">
  <dimension ref="A1:U10"/>
  <sheetViews>
    <sheetView workbookViewId="0">
      <selection activeCell="C15" sqref="C15"/>
    </sheetView>
  </sheetViews>
  <sheetFormatPr defaultRowHeight="14.5" x14ac:dyDescent="0.35"/>
  <cols>
    <col min="1" max="1" width="22.453125" bestFit="1" customWidth="1"/>
    <col min="2" max="2" width="24.1796875" customWidth="1"/>
    <col min="3" max="3" width="34.7265625" customWidth="1"/>
    <col min="4" max="4" width="16.26953125" customWidth="1"/>
    <col min="5" max="5" width="10.6328125" customWidth="1"/>
  </cols>
  <sheetData>
    <row r="1" spans="1:21" ht="27" customHeight="1" thickBot="1" x14ac:dyDescent="0.65">
      <c r="A1" s="36" t="s">
        <v>145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</row>
    <row r="2" spans="1:21" ht="27" customHeight="1" thickTop="1" thickBot="1" x14ac:dyDescent="0.65">
      <c r="A2" s="40" t="s">
        <v>146</v>
      </c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27" customHeight="1" thickBot="1" x14ac:dyDescent="0.45">
      <c r="A3" s="43" t="s">
        <v>147</v>
      </c>
      <c r="B3" s="64">
        <f>D3</f>
        <v>1000000</v>
      </c>
      <c r="C3" s="43" t="s">
        <v>157</v>
      </c>
      <c r="D3" s="73">
        <v>1000000</v>
      </c>
      <c r="F3" s="44"/>
      <c r="J3" s="45"/>
      <c r="K3" s="45"/>
      <c r="L3" s="45"/>
      <c r="M3" s="45"/>
      <c r="N3" s="45"/>
      <c r="O3" s="45"/>
      <c r="P3" s="45"/>
      <c r="Q3" s="45"/>
      <c r="R3" s="45"/>
    </row>
    <row r="4" spans="1:21" ht="27" customHeight="1" thickBot="1" x14ac:dyDescent="0.45">
      <c r="A4" s="67" t="s">
        <v>148</v>
      </c>
      <c r="B4" s="67"/>
      <c r="C4" s="43" t="s">
        <v>149</v>
      </c>
      <c r="D4" s="46">
        <v>1000</v>
      </c>
      <c r="G4" s="47"/>
      <c r="L4" s="45"/>
      <c r="M4" s="45"/>
      <c r="N4" s="45"/>
      <c r="O4" s="45"/>
      <c r="P4" s="45"/>
      <c r="Q4" s="45"/>
      <c r="R4" s="45"/>
      <c r="U4" s="48">
        <v>1</v>
      </c>
    </row>
    <row r="5" spans="1:21" ht="25.5" customHeight="1" thickBot="1" x14ac:dyDescent="0.4">
      <c r="A5" s="67"/>
      <c r="B5" s="67"/>
      <c r="C5" s="49" t="s">
        <v>150</v>
      </c>
      <c r="D5" s="65">
        <v>750</v>
      </c>
      <c r="U5" s="50">
        <v>2</v>
      </c>
    </row>
    <row r="6" spans="1:21" ht="30.5" customHeight="1" thickBot="1" x14ac:dyDescent="0.45">
      <c r="A6" s="68"/>
      <c r="B6" s="68"/>
      <c r="C6" s="49" t="s">
        <v>158</v>
      </c>
      <c r="D6" s="66">
        <v>750000</v>
      </c>
      <c r="F6" s="45"/>
      <c r="G6" s="51"/>
      <c r="H6" s="45"/>
      <c r="I6" s="45"/>
      <c r="U6" s="50">
        <v>3</v>
      </c>
    </row>
    <row r="7" spans="1:21" ht="53.5" customHeight="1" x14ac:dyDescent="0.4">
      <c r="A7" s="52" t="s">
        <v>151</v>
      </c>
      <c r="B7" s="52" t="s">
        <v>152</v>
      </c>
      <c r="C7" s="53" t="s">
        <v>153</v>
      </c>
      <c r="D7" s="53" t="s">
        <v>154</v>
      </c>
      <c r="E7" s="54" t="s">
        <v>155</v>
      </c>
      <c r="F7" s="45"/>
      <c r="U7" s="50">
        <v>4</v>
      </c>
    </row>
    <row r="8" spans="1:21" ht="14.5" customHeight="1" x14ac:dyDescent="0.35">
      <c r="A8" s="55" t="s">
        <v>203</v>
      </c>
      <c r="B8" s="56" t="s">
        <v>156</v>
      </c>
      <c r="C8" s="57">
        <f>D8/$D$10*$C$10</f>
        <v>500000</v>
      </c>
      <c r="D8" s="58">
        <f>IF($D$4*$D$5&lt;=$D$6,PRODUCT($D$4,$D$5),"Error")</f>
        <v>750000</v>
      </c>
      <c r="E8" s="59">
        <f>C8/$C$10</f>
        <v>0.5</v>
      </c>
      <c r="U8" s="50">
        <v>5</v>
      </c>
    </row>
    <row r="9" spans="1:21" x14ac:dyDescent="0.35">
      <c r="A9" s="55" t="s">
        <v>204</v>
      </c>
      <c r="B9" s="56" t="s">
        <v>156</v>
      </c>
      <c r="C9" s="57">
        <f>D9/$D$10*$C$10</f>
        <v>500000</v>
      </c>
      <c r="D9" s="58">
        <f>IF($D$4*$D$5&lt;=$D$6,PRODUCT($D$4,$D$5),"Error")</f>
        <v>750000</v>
      </c>
      <c r="E9" s="59">
        <f>C9/$C$10</f>
        <v>0.5</v>
      </c>
    </row>
    <row r="10" spans="1:21" ht="15.5" thickBot="1" x14ac:dyDescent="0.4">
      <c r="A10" s="43" t="s">
        <v>31</v>
      </c>
      <c r="B10" s="60"/>
      <c r="C10" s="61">
        <f>B3</f>
        <v>1000000</v>
      </c>
      <c r="D10" s="62">
        <f>SUM(D8:D9)</f>
        <v>1500000</v>
      </c>
      <c r="E10" s="63">
        <f>SUM(E8:E9)</f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5D4-234E-4640-8A78-992267C728A9}">
  <dimension ref="A1:S5"/>
  <sheetViews>
    <sheetView workbookViewId="0">
      <selection activeCell="A22" sqref="A22"/>
    </sheetView>
  </sheetViews>
  <sheetFormatPr defaultRowHeight="14.5" x14ac:dyDescent="0.35"/>
  <cols>
    <col min="1" max="1" width="33.36328125" bestFit="1" customWidth="1"/>
    <col min="2" max="2" width="21.54296875" customWidth="1"/>
    <col min="4" max="4" width="12.81640625" bestFit="1" customWidth="1"/>
    <col min="5" max="5" width="16.90625" customWidth="1"/>
  </cols>
  <sheetData>
    <row r="1" spans="1:19" ht="27" customHeight="1" thickBot="1" x14ac:dyDescent="0.65">
      <c r="A1" s="36" t="s">
        <v>159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9" ht="27" customHeight="1" thickTop="1" thickBot="1" x14ac:dyDescent="0.65">
      <c r="A2" s="40" t="s">
        <v>146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9" ht="47" customHeight="1" x14ac:dyDescent="0.35">
      <c r="A3" s="52" t="s">
        <v>163</v>
      </c>
      <c r="B3" s="53" t="s">
        <v>160</v>
      </c>
      <c r="C3" s="53" t="s">
        <v>161</v>
      </c>
      <c r="D3" s="53" t="s">
        <v>164</v>
      </c>
      <c r="E3" s="53" t="s">
        <v>162</v>
      </c>
      <c r="S3" s="50">
        <v>4</v>
      </c>
    </row>
    <row r="4" spans="1:19" ht="14.5" customHeight="1" x14ac:dyDescent="0.35">
      <c r="A4" s="70" t="s">
        <v>205</v>
      </c>
      <c r="B4" s="71">
        <v>4000000</v>
      </c>
      <c r="C4" s="7">
        <v>0</v>
      </c>
      <c r="D4" s="72">
        <f>B4*(1+C4)</f>
        <v>4000000</v>
      </c>
      <c r="E4" s="6">
        <v>3</v>
      </c>
      <c r="S4" s="50">
        <v>5</v>
      </c>
    </row>
    <row r="5" spans="1:19" ht="15" x14ac:dyDescent="0.35">
      <c r="A5" s="43" t="s">
        <v>31</v>
      </c>
      <c r="B5" s="69">
        <f>SUM(B4)</f>
        <v>4000000</v>
      </c>
      <c r="D5" s="69">
        <f>SUM(D4)</f>
        <v>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2AA5-E47C-43ED-9531-05FEA0415DC9}">
  <dimension ref="A1:XFD300"/>
  <sheetViews>
    <sheetView showGridLines="0" tabSelected="1" zoomScale="114" zoomScaleNormal="9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11" sqref="AB11"/>
    </sheetView>
  </sheetViews>
  <sheetFormatPr defaultRowHeight="14.5" outlineLevelRow="1" outlineLevelCol="1" x14ac:dyDescent="0.35"/>
  <cols>
    <col min="1" max="1" width="38.1796875" customWidth="1"/>
    <col min="3" max="14" width="12.7265625" hidden="1" customWidth="1" outlineLevel="1"/>
    <col min="15" max="15" width="12.08984375" style="17" customWidth="1" collapsed="1"/>
    <col min="16" max="24" width="10.453125" style="17" hidden="1" customWidth="1" outlineLevel="1"/>
    <col min="25" max="25" width="13.36328125" style="17" hidden="1" customWidth="1" outlineLevel="1"/>
    <col min="26" max="26" width="13" style="17" hidden="1" customWidth="1" outlineLevel="1"/>
    <col min="27" max="27" width="12.26953125" style="17" hidden="1" customWidth="1" outlineLevel="1"/>
    <col min="28" max="28" width="11.54296875" style="17" customWidth="1" collapsed="1"/>
    <col min="29" max="29" width="10.81640625" style="17" hidden="1" customWidth="1" outlineLevel="1"/>
    <col min="30" max="38" width="11.6328125" style="17" hidden="1" customWidth="1" outlineLevel="1"/>
    <col min="39" max="39" width="14.7265625" style="17" hidden="1" customWidth="1" outlineLevel="1"/>
    <col min="40" max="40" width="14.453125" style="17" hidden="1" customWidth="1" outlineLevel="1"/>
    <col min="41" max="41" width="11.6328125" style="17" customWidth="1" collapsed="1"/>
    <col min="42" max="42" width="16.7265625" style="17" hidden="1" customWidth="1" outlineLevel="1"/>
    <col min="43" max="44" width="16.453125" style="17" hidden="1" customWidth="1" outlineLevel="1"/>
    <col min="45" max="45" width="16.7265625" style="17" hidden="1" customWidth="1" outlineLevel="1"/>
    <col min="46" max="46" width="16.1796875" style="17" hidden="1" customWidth="1" outlineLevel="1"/>
    <col min="47" max="47" width="16.453125" style="17" hidden="1" customWidth="1" outlineLevel="1"/>
    <col min="48" max="48" width="15.6328125" style="17" hidden="1" customWidth="1" outlineLevel="1"/>
    <col min="49" max="49" width="15.90625" style="17" hidden="1" customWidth="1" outlineLevel="1"/>
    <col min="50" max="50" width="16.1796875" style="17" hidden="1" customWidth="1" outlineLevel="1"/>
    <col min="51" max="52" width="17" style="17" hidden="1" customWidth="1" outlineLevel="1"/>
    <col min="53" max="53" width="17.26953125" style="17" hidden="1" customWidth="1" outlineLevel="1"/>
    <col min="54" max="54" width="13.26953125" style="17" customWidth="1" collapsed="1"/>
    <col min="55" max="56" width="17.26953125" style="17" hidden="1" customWidth="1" outlineLevel="1"/>
    <col min="57" max="57" width="18" style="17" hidden="1" customWidth="1" outlineLevel="1"/>
    <col min="58" max="58" width="17.6328125" style="17" hidden="1" customWidth="1" outlineLevel="1"/>
    <col min="59" max="59" width="23.453125" style="17" hidden="1" customWidth="1" outlineLevel="1"/>
    <col min="60" max="60" width="18.1796875" style="17" hidden="1" customWidth="1" outlineLevel="1"/>
    <col min="61" max="61" width="19.54296875" style="17" hidden="1" customWidth="1" outlineLevel="1"/>
    <col min="62" max="62" width="22.1796875" style="17" hidden="1" customWidth="1" outlineLevel="1"/>
    <col min="63" max="63" width="18.6328125" style="17" hidden="1" customWidth="1" outlineLevel="1"/>
    <col min="64" max="64" width="24.1796875" style="17" hidden="1" customWidth="1" outlineLevel="1"/>
    <col min="65" max="65" width="27.453125" style="17" hidden="1" customWidth="1" outlineLevel="1"/>
    <col min="66" max="66" width="24.7265625" style="17" hidden="1" customWidth="1" outlineLevel="1"/>
    <col min="67" max="67" width="12.6328125" style="17" customWidth="1" collapsed="1"/>
    <col min="69" max="69" width="10.453125" bestFit="1" customWidth="1"/>
  </cols>
  <sheetData>
    <row r="1" spans="1:67 16370:16384" s="1" customFormat="1" x14ac:dyDescent="0.35">
      <c r="O1" s="101"/>
      <c r="AB1" s="101"/>
      <c r="AO1" s="101"/>
      <c r="BB1" s="101"/>
      <c r="BO1" s="10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67 16370:16384" s="1" customFormat="1" x14ac:dyDescent="0.3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02">
        <v>2025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102">
        <v>2026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10</v>
      </c>
      <c r="AN2" s="2" t="s">
        <v>11</v>
      </c>
      <c r="AO2" s="102">
        <v>2027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10</v>
      </c>
      <c r="BA2" s="2" t="s">
        <v>11</v>
      </c>
      <c r="BB2" s="102">
        <v>2028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  <c r="BJ2" s="2" t="s">
        <v>7</v>
      </c>
      <c r="BK2" s="2" t="s">
        <v>8</v>
      </c>
      <c r="BL2" s="2" t="s">
        <v>9</v>
      </c>
      <c r="BM2" s="2" t="s">
        <v>10</v>
      </c>
      <c r="BN2" s="2" t="s">
        <v>11</v>
      </c>
      <c r="BO2" s="102">
        <v>2029</v>
      </c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67 16370:16384" s="5" customFormat="1" x14ac:dyDescent="0.35">
      <c r="A3" s="5" t="s">
        <v>12</v>
      </c>
      <c r="C3" s="9" t="str">
        <f>IFERROR(IF(ABS(C211)&gt;1,"ERROR","OK"),"OK")</f>
        <v>OK</v>
      </c>
      <c r="D3" s="9" t="str">
        <f t="shared" ref="D3:AB3" si="0">IFERROR(IF(ABS(D211)&gt;1,"ERROR","OK"),"OK")</f>
        <v>OK</v>
      </c>
      <c r="E3" s="9" t="str">
        <f t="shared" si="0"/>
        <v>OK</v>
      </c>
      <c r="F3" s="9" t="str">
        <f t="shared" si="0"/>
        <v>OK</v>
      </c>
      <c r="G3" s="9" t="str">
        <f t="shared" si="0"/>
        <v>OK</v>
      </c>
      <c r="H3" s="9" t="str">
        <f t="shared" si="0"/>
        <v>OK</v>
      </c>
      <c r="I3" s="9" t="str">
        <f t="shared" si="0"/>
        <v>OK</v>
      </c>
      <c r="J3" s="9" t="str">
        <f t="shared" si="0"/>
        <v>OK</v>
      </c>
      <c r="K3" s="9" t="str">
        <f t="shared" si="0"/>
        <v>OK</v>
      </c>
      <c r="L3" s="9" t="str">
        <f t="shared" si="0"/>
        <v>OK</v>
      </c>
      <c r="M3" s="9" t="str">
        <f t="shared" si="0"/>
        <v>OK</v>
      </c>
      <c r="N3" s="9" t="str">
        <f t="shared" si="0"/>
        <v>OK</v>
      </c>
      <c r="O3" s="85" t="str">
        <f t="shared" si="0"/>
        <v>OK</v>
      </c>
      <c r="P3" s="16" t="str">
        <f t="shared" si="0"/>
        <v>OK</v>
      </c>
      <c r="Q3" s="16" t="str">
        <f t="shared" si="0"/>
        <v>OK</v>
      </c>
      <c r="R3" s="16" t="str">
        <f t="shared" si="0"/>
        <v>OK</v>
      </c>
      <c r="S3" s="16" t="str">
        <f t="shared" si="0"/>
        <v>OK</v>
      </c>
      <c r="T3" s="16" t="str">
        <f t="shared" si="0"/>
        <v>OK</v>
      </c>
      <c r="U3" s="16" t="str">
        <f t="shared" si="0"/>
        <v>OK</v>
      </c>
      <c r="V3" s="16" t="str">
        <f t="shared" si="0"/>
        <v>OK</v>
      </c>
      <c r="W3" s="16" t="str">
        <f t="shared" si="0"/>
        <v>OK</v>
      </c>
      <c r="X3" s="16" t="str">
        <f t="shared" si="0"/>
        <v>OK</v>
      </c>
      <c r="Y3" s="16" t="str">
        <f t="shared" si="0"/>
        <v>OK</v>
      </c>
      <c r="Z3" s="16" t="str">
        <f t="shared" si="0"/>
        <v>OK</v>
      </c>
      <c r="AA3" s="16" t="str">
        <f t="shared" si="0"/>
        <v>OK</v>
      </c>
      <c r="AB3" s="85" t="str">
        <f t="shared" si="0"/>
        <v>OK</v>
      </c>
      <c r="AC3" s="16" t="str">
        <f t="shared" ref="AC3:BN3" si="1">IFERROR(IF(ABS(AC303)&gt;1,"ERROR","OK"),"OK")</f>
        <v>OK</v>
      </c>
      <c r="AD3" s="16" t="str">
        <f t="shared" si="1"/>
        <v>OK</v>
      </c>
      <c r="AE3" s="16" t="str">
        <f t="shared" si="1"/>
        <v>OK</v>
      </c>
      <c r="AF3" s="16" t="str">
        <f t="shared" si="1"/>
        <v>OK</v>
      </c>
      <c r="AG3" s="16" t="str">
        <f t="shared" si="1"/>
        <v>OK</v>
      </c>
      <c r="AH3" s="16" t="str">
        <f t="shared" si="1"/>
        <v>OK</v>
      </c>
      <c r="AI3" s="16" t="str">
        <f t="shared" si="1"/>
        <v>OK</v>
      </c>
      <c r="AJ3" s="16" t="str">
        <f t="shared" si="1"/>
        <v>OK</v>
      </c>
      <c r="AK3" s="16" t="str">
        <f t="shared" si="1"/>
        <v>OK</v>
      </c>
      <c r="AL3" s="16" t="str">
        <f t="shared" si="1"/>
        <v>OK</v>
      </c>
      <c r="AM3" s="16" t="str">
        <f t="shared" si="1"/>
        <v>OK</v>
      </c>
      <c r="AN3" s="16" t="str">
        <f t="shared" si="1"/>
        <v>OK</v>
      </c>
      <c r="AO3" s="85" t="str">
        <f t="shared" ref="AO3" si="2">IFERROR(IF(ABS(AO211)&gt;1,"ERROR","OK"),"OK")</f>
        <v>OK</v>
      </c>
      <c r="AP3" s="16" t="str">
        <f t="shared" si="1"/>
        <v>OK</v>
      </c>
      <c r="AQ3" s="16" t="str">
        <f t="shared" si="1"/>
        <v>OK</v>
      </c>
      <c r="AR3" s="16" t="str">
        <f t="shared" si="1"/>
        <v>OK</v>
      </c>
      <c r="AS3" s="16" t="str">
        <f t="shared" si="1"/>
        <v>OK</v>
      </c>
      <c r="AT3" s="16" t="str">
        <f t="shared" si="1"/>
        <v>OK</v>
      </c>
      <c r="AU3" s="16" t="str">
        <f t="shared" si="1"/>
        <v>OK</v>
      </c>
      <c r="AV3" s="16" t="str">
        <f t="shared" si="1"/>
        <v>OK</v>
      </c>
      <c r="AW3" s="16" t="str">
        <f t="shared" si="1"/>
        <v>OK</v>
      </c>
      <c r="AX3" s="16" t="str">
        <f t="shared" si="1"/>
        <v>OK</v>
      </c>
      <c r="AY3" s="16" t="str">
        <f t="shared" si="1"/>
        <v>OK</v>
      </c>
      <c r="AZ3" s="16" t="str">
        <f t="shared" si="1"/>
        <v>OK</v>
      </c>
      <c r="BA3" s="16" t="str">
        <f t="shared" si="1"/>
        <v>OK</v>
      </c>
      <c r="BB3" s="85" t="str">
        <f t="shared" ref="BB3" si="3">IFERROR(IF(ABS(BB211)&gt;1,"ERROR","OK"),"OK")</f>
        <v>OK</v>
      </c>
      <c r="BC3" s="16" t="str">
        <f t="shared" si="1"/>
        <v>OK</v>
      </c>
      <c r="BD3" s="16" t="str">
        <f t="shared" si="1"/>
        <v>OK</v>
      </c>
      <c r="BE3" s="16" t="str">
        <f t="shared" si="1"/>
        <v>OK</v>
      </c>
      <c r="BF3" s="16" t="str">
        <f t="shared" si="1"/>
        <v>OK</v>
      </c>
      <c r="BG3" s="16" t="str">
        <f t="shared" si="1"/>
        <v>OK</v>
      </c>
      <c r="BH3" s="16" t="str">
        <f t="shared" si="1"/>
        <v>OK</v>
      </c>
      <c r="BI3" s="16" t="str">
        <f t="shared" si="1"/>
        <v>OK</v>
      </c>
      <c r="BJ3" s="16" t="str">
        <f t="shared" si="1"/>
        <v>OK</v>
      </c>
      <c r="BK3" s="16" t="str">
        <f t="shared" si="1"/>
        <v>OK</v>
      </c>
      <c r="BL3" s="16" t="str">
        <f t="shared" si="1"/>
        <v>OK</v>
      </c>
      <c r="BM3" s="16" t="str">
        <f t="shared" si="1"/>
        <v>OK</v>
      </c>
      <c r="BN3" s="16" t="str">
        <f t="shared" si="1"/>
        <v>OK</v>
      </c>
      <c r="BO3" s="85" t="str">
        <f t="shared" ref="BO3" si="4">IFERROR(IF(ABS(BO211)&gt;1,"ERROR","OK"),"OK")</f>
        <v>OK</v>
      </c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67 16370:16384" s="5" customFormat="1" x14ac:dyDescent="0.3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85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85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85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85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67 16370:16384" s="1" customFormat="1" x14ac:dyDescent="0.35">
      <c r="A5" s="1" t="s">
        <v>13</v>
      </c>
      <c r="C5" s="2"/>
      <c r="D5" s="2"/>
      <c r="E5" s="2"/>
      <c r="F5" s="2"/>
      <c r="G5" s="2"/>
      <c r="O5" s="80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0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0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0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67 16370:16384" s="76" customFormat="1" outlineLevel="1" x14ac:dyDescent="0.35">
      <c r="A6" s="5" t="s">
        <v>174</v>
      </c>
      <c r="C6" s="77"/>
      <c r="D6" s="77"/>
      <c r="E6" s="77"/>
      <c r="F6" s="77"/>
      <c r="G6" s="77"/>
      <c r="O6" s="82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82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8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82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82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7 16370:16384" outlineLevel="1" x14ac:dyDescent="0.35">
      <c r="A7" s="5" t="s">
        <v>51</v>
      </c>
      <c r="O7" s="83"/>
      <c r="AB7" s="83"/>
      <c r="AO7" s="83"/>
      <c r="BB7" s="83"/>
      <c r="BO7" s="83"/>
    </row>
    <row r="8" spans="1:67 16370:16384" outlineLevel="1" x14ac:dyDescent="0.35">
      <c r="A8" t="s">
        <v>195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114"/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114"/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114"/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114"/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83"/>
    </row>
    <row r="9" spans="1:67 16370:16384" outlineLevel="1" x14ac:dyDescent="0.35">
      <c r="A9" t="s">
        <v>194</v>
      </c>
      <c r="C9" s="13">
        <f t="shared" ref="C9:N9" si="5">B9+C8</f>
        <v>1</v>
      </c>
      <c r="D9" s="13">
        <f t="shared" si="5"/>
        <v>1</v>
      </c>
      <c r="E9" s="13">
        <f t="shared" si="5"/>
        <v>1</v>
      </c>
      <c r="F9" s="13">
        <f t="shared" si="5"/>
        <v>1</v>
      </c>
      <c r="G9" s="13">
        <f t="shared" si="5"/>
        <v>1</v>
      </c>
      <c r="H9" s="13">
        <f t="shared" si="5"/>
        <v>1</v>
      </c>
      <c r="I9" s="13">
        <f t="shared" si="5"/>
        <v>1</v>
      </c>
      <c r="J9" s="13">
        <f t="shared" si="5"/>
        <v>1</v>
      </c>
      <c r="K9" s="13">
        <f t="shared" si="5"/>
        <v>1</v>
      </c>
      <c r="L9" s="13">
        <f t="shared" si="5"/>
        <v>1</v>
      </c>
      <c r="M9" s="13">
        <f t="shared" si="5"/>
        <v>1</v>
      </c>
      <c r="N9" s="13">
        <f t="shared" si="5"/>
        <v>1</v>
      </c>
      <c r="O9" s="146"/>
      <c r="P9" s="13">
        <f>N9+P8</f>
        <v>1</v>
      </c>
      <c r="Q9" s="13">
        <f t="shared" ref="Q9:AA9" si="6">P9+Q8</f>
        <v>1</v>
      </c>
      <c r="R9" s="13">
        <f t="shared" si="6"/>
        <v>1</v>
      </c>
      <c r="S9" s="13">
        <f t="shared" si="6"/>
        <v>1</v>
      </c>
      <c r="T9" s="13">
        <f t="shared" si="6"/>
        <v>1</v>
      </c>
      <c r="U9" s="13">
        <f t="shared" si="6"/>
        <v>1</v>
      </c>
      <c r="V9" s="13">
        <f t="shared" si="6"/>
        <v>1</v>
      </c>
      <c r="W9" s="13">
        <f t="shared" si="6"/>
        <v>1</v>
      </c>
      <c r="X9" s="13">
        <f t="shared" si="6"/>
        <v>1</v>
      </c>
      <c r="Y9" s="13">
        <f t="shared" si="6"/>
        <v>1</v>
      </c>
      <c r="Z9" s="13">
        <f t="shared" si="6"/>
        <v>1</v>
      </c>
      <c r="AA9" s="13">
        <f t="shared" si="6"/>
        <v>1</v>
      </c>
      <c r="AB9" s="114"/>
      <c r="AC9" s="13">
        <f>AA9+AC8</f>
        <v>1</v>
      </c>
      <c r="AD9" s="13">
        <f t="shared" ref="AD9:AN9" si="7">AC9+AD8</f>
        <v>1</v>
      </c>
      <c r="AE9" s="13">
        <f t="shared" si="7"/>
        <v>1</v>
      </c>
      <c r="AF9" s="13">
        <f t="shared" si="7"/>
        <v>1</v>
      </c>
      <c r="AG9" s="13">
        <f t="shared" si="7"/>
        <v>1</v>
      </c>
      <c r="AH9" s="13">
        <f t="shared" si="7"/>
        <v>1</v>
      </c>
      <c r="AI9" s="13">
        <f t="shared" si="7"/>
        <v>1</v>
      </c>
      <c r="AJ9" s="13">
        <f t="shared" si="7"/>
        <v>1</v>
      </c>
      <c r="AK9" s="13">
        <f t="shared" si="7"/>
        <v>1</v>
      </c>
      <c r="AL9" s="13">
        <f t="shared" si="7"/>
        <v>1</v>
      </c>
      <c r="AM9" s="13">
        <f t="shared" si="7"/>
        <v>1</v>
      </c>
      <c r="AN9" s="13">
        <f t="shared" si="7"/>
        <v>1</v>
      </c>
      <c r="AO9" s="114"/>
      <c r="AP9" s="13">
        <f>AN9+AP8</f>
        <v>1</v>
      </c>
      <c r="AQ9" s="13">
        <f t="shared" ref="AQ9:BA9" si="8">AP9+AQ8</f>
        <v>1</v>
      </c>
      <c r="AR9" s="13">
        <f t="shared" si="8"/>
        <v>1</v>
      </c>
      <c r="AS9" s="13">
        <f t="shared" si="8"/>
        <v>1</v>
      </c>
      <c r="AT9" s="13">
        <f t="shared" si="8"/>
        <v>1</v>
      </c>
      <c r="AU9" s="13">
        <f t="shared" si="8"/>
        <v>1</v>
      </c>
      <c r="AV9" s="13">
        <f t="shared" si="8"/>
        <v>1</v>
      </c>
      <c r="AW9" s="13">
        <f t="shared" si="8"/>
        <v>1</v>
      </c>
      <c r="AX9" s="13">
        <f t="shared" si="8"/>
        <v>1</v>
      </c>
      <c r="AY9" s="13">
        <f t="shared" si="8"/>
        <v>1</v>
      </c>
      <c r="AZ9" s="13">
        <f t="shared" si="8"/>
        <v>1</v>
      </c>
      <c r="BA9" s="13">
        <f t="shared" si="8"/>
        <v>1</v>
      </c>
      <c r="BB9" s="114"/>
      <c r="BC9" s="13">
        <f>BA9+BC8</f>
        <v>1</v>
      </c>
      <c r="BD9" s="13">
        <f t="shared" ref="BD9:BN9" si="9">BC9+BD8</f>
        <v>1</v>
      </c>
      <c r="BE9" s="13">
        <f t="shared" si="9"/>
        <v>1</v>
      </c>
      <c r="BF9" s="13">
        <f t="shared" si="9"/>
        <v>1</v>
      </c>
      <c r="BG9" s="13">
        <f t="shared" si="9"/>
        <v>1</v>
      </c>
      <c r="BH9" s="13">
        <f t="shared" si="9"/>
        <v>1</v>
      </c>
      <c r="BI9" s="13">
        <f t="shared" si="9"/>
        <v>1</v>
      </c>
      <c r="BJ9" s="13">
        <f t="shared" si="9"/>
        <v>1</v>
      </c>
      <c r="BK9" s="13">
        <f t="shared" si="9"/>
        <v>1</v>
      </c>
      <c r="BL9" s="13">
        <f t="shared" si="9"/>
        <v>1</v>
      </c>
      <c r="BM9" s="13">
        <f t="shared" si="9"/>
        <v>1</v>
      </c>
      <c r="BN9" s="13">
        <f t="shared" si="9"/>
        <v>1</v>
      </c>
      <c r="BO9" s="83"/>
    </row>
    <row r="10" spans="1:67 16370:16384" outlineLevel="1" x14ac:dyDescent="0.35">
      <c r="A10" t="s">
        <v>197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114"/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83"/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83"/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83"/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83"/>
    </row>
    <row r="11" spans="1:67 16370:16384" outlineLevel="1" x14ac:dyDescent="0.35">
      <c r="A11" t="s">
        <v>196</v>
      </c>
      <c r="C11" s="13">
        <f>B11+C10</f>
        <v>1</v>
      </c>
      <c r="D11" s="13">
        <f t="shared" ref="D11:N11" si="10">C11+D10</f>
        <v>1</v>
      </c>
      <c r="E11" s="13">
        <f t="shared" si="10"/>
        <v>1</v>
      </c>
      <c r="F11" s="13">
        <f t="shared" si="10"/>
        <v>1</v>
      </c>
      <c r="G11" s="13">
        <f t="shared" si="10"/>
        <v>1</v>
      </c>
      <c r="H11" s="13">
        <f t="shared" si="10"/>
        <v>1</v>
      </c>
      <c r="I11" s="13">
        <f t="shared" si="10"/>
        <v>1</v>
      </c>
      <c r="J11" s="13">
        <f t="shared" si="10"/>
        <v>1</v>
      </c>
      <c r="K11" s="13">
        <f t="shared" si="10"/>
        <v>1</v>
      </c>
      <c r="L11" s="13">
        <f t="shared" si="10"/>
        <v>1</v>
      </c>
      <c r="M11" s="13">
        <f t="shared" si="10"/>
        <v>1</v>
      </c>
      <c r="N11" s="13">
        <f t="shared" si="10"/>
        <v>1</v>
      </c>
      <c r="O11" s="146"/>
      <c r="P11" s="13">
        <f>N11+P10</f>
        <v>1</v>
      </c>
      <c r="Q11" s="13">
        <f t="shared" ref="Q11" si="11">P11+Q10</f>
        <v>1</v>
      </c>
      <c r="R11" s="13">
        <f t="shared" ref="R11" si="12">Q11+R10</f>
        <v>1</v>
      </c>
      <c r="S11" s="13">
        <f t="shared" ref="S11" si="13">R11+S10</f>
        <v>1</v>
      </c>
      <c r="T11" s="13">
        <f t="shared" ref="T11" si="14">S11+T10</f>
        <v>1</v>
      </c>
      <c r="U11" s="13">
        <f t="shared" ref="U11" si="15">T11+U10</f>
        <v>1</v>
      </c>
      <c r="V11" s="13">
        <f t="shared" ref="V11" si="16">U11+V10</f>
        <v>1</v>
      </c>
      <c r="W11" s="13">
        <f t="shared" ref="W11" si="17">V11+W10</f>
        <v>1</v>
      </c>
      <c r="X11" s="13">
        <f t="shared" ref="X11" si="18">W11+X10</f>
        <v>1</v>
      </c>
      <c r="Y11" s="13">
        <f t="shared" ref="Y11" si="19">X11+Y10</f>
        <v>1</v>
      </c>
      <c r="Z11" s="13">
        <f t="shared" ref="Z11" si="20">Y11+Z10</f>
        <v>1</v>
      </c>
      <c r="AA11" s="13">
        <f t="shared" ref="AA11" si="21">Z11+AA10</f>
        <v>1</v>
      </c>
      <c r="AB11" s="114"/>
      <c r="AC11" s="13">
        <f>AA11+AC10</f>
        <v>1</v>
      </c>
      <c r="AD11" s="13">
        <f t="shared" ref="AD11" si="22">AC11+AD10</f>
        <v>1</v>
      </c>
      <c r="AE11" s="13">
        <f t="shared" ref="AE11" si="23">AD11+AE10</f>
        <v>1</v>
      </c>
      <c r="AF11" s="13">
        <f t="shared" ref="AF11" si="24">AE11+AF10</f>
        <v>1</v>
      </c>
      <c r="AG11" s="13">
        <f t="shared" ref="AG11" si="25">AF11+AG10</f>
        <v>1</v>
      </c>
      <c r="AH11" s="13">
        <f t="shared" ref="AH11" si="26">AG11+AH10</f>
        <v>1</v>
      </c>
      <c r="AI11" s="13">
        <f t="shared" ref="AI11" si="27">AH11+AI10</f>
        <v>1</v>
      </c>
      <c r="AJ11" s="13">
        <f t="shared" ref="AJ11" si="28">AI11+AJ10</f>
        <v>1</v>
      </c>
      <c r="AK11" s="13">
        <f t="shared" ref="AK11" si="29">AJ11+AK10</f>
        <v>1</v>
      </c>
      <c r="AL11" s="13">
        <f t="shared" ref="AL11" si="30">AK11+AL10</f>
        <v>1</v>
      </c>
      <c r="AM11" s="13">
        <f t="shared" ref="AM11" si="31">AL11+AM10</f>
        <v>1</v>
      </c>
      <c r="AN11" s="13">
        <f t="shared" ref="AN11" si="32">AM11+AN10</f>
        <v>1</v>
      </c>
      <c r="AO11" s="114"/>
      <c r="AP11" s="13">
        <f>AN11+AP10</f>
        <v>1</v>
      </c>
      <c r="AQ11" s="13">
        <f t="shared" ref="AQ11" si="33">AP11+AQ10</f>
        <v>1</v>
      </c>
      <c r="AR11" s="13">
        <f t="shared" ref="AR11" si="34">AQ11+AR10</f>
        <v>1</v>
      </c>
      <c r="AS11" s="13">
        <f t="shared" ref="AS11" si="35">AR11+AS10</f>
        <v>1</v>
      </c>
      <c r="AT11" s="13">
        <f t="shared" ref="AT11" si="36">AS11+AT10</f>
        <v>1</v>
      </c>
      <c r="AU11" s="13">
        <f t="shared" ref="AU11" si="37">AT11+AU10</f>
        <v>1</v>
      </c>
      <c r="AV11" s="13">
        <f t="shared" ref="AV11" si="38">AU11+AV10</f>
        <v>1</v>
      </c>
      <c r="AW11" s="13">
        <f t="shared" ref="AW11" si="39">AV11+AW10</f>
        <v>1</v>
      </c>
      <c r="AX11" s="13">
        <f t="shared" ref="AX11" si="40">AW11+AX10</f>
        <v>1</v>
      </c>
      <c r="AY11" s="13">
        <f t="shared" ref="AY11" si="41">AX11+AY10</f>
        <v>1</v>
      </c>
      <c r="AZ11" s="13">
        <f t="shared" ref="AZ11" si="42">AY11+AZ10</f>
        <v>1</v>
      </c>
      <c r="BA11" s="13">
        <f t="shared" ref="BA11" si="43">AZ11+BA10</f>
        <v>1</v>
      </c>
      <c r="BB11" s="114"/>
      <c r="BC11" s="13">
        <f>BA11+BC10</f>
        <v>1</v>
      </c>
      <c r="BD11" s="13">
        <f t="shared" ref="BD11" si="44">BC11+BD10</f>
        <v>1</v>
      </c>
      <c r="BE11" s="13">
        <f t="shared" ref="BE11" si="45">BD11+BE10</f>
        <v>1</v>
      </c>
      <c r="BF11" s="13">
        <f t="shared" ref="BF11" si="46">BE11+BF10</f>
        <v>1</v>
      </c>
      <c r="BG11" s="13">
        <f t="shared" ref="BG11" si="47">BF11+BG10</f>
        <v>1</v>
      </c>
      <c r="BH11" s="13">
        <f t="shared" ref="BH11" si="48">BG11+BH10</f>
        <v>1</v>
      </c>
      <c r="BI11" s="13">
        <f t="shared" ref="BI11" si="49">BH11+BI10</f>
        <v>1</v>
      </c>
      <c r="BJ11" s="13">
        <f t="shared" ref="BJ11" si="50">BI11+BJ10</f>
        <v>1</v>
      </c>
      <c r="BK11" s="13">
        <f t="shared" ref="BK11" si="51">BJ11+BK10</f>
        <v>1</v>
      </c>
      <c r="BL11" s="13">
        <f t="shared" ref="BL11" si="52">BK11+BL10</f>
        <v>1</v>
      </c>
      <c r="BM11" s="13">
        <f t="shared" ref="BM11" si="53">BL11+BM10</f>
        <v>1</v>
      </c>
      <c r="BN11" s="13">
        <f t="shared" ref="BN11" si="54">BM11+BN10</f>
        <v>1</v>
      </c>
      <c r="BO11" s="83"/>
    </row>
    <row r="12" spans="1:67 16370:16384" outlineLevel="1" x14ac:dyDescent="0.35">
      <c r="A12" t="s">
        <v>15</v>
      </c>
      <c r="C12" s="6"/>
      <c r="D12" s="7">
        <v>0.02</v>
      </c>
      <c r="E12" s="7">
        <v>0.04</v>
      </c>
      <c r="F12" s="7">
        <v>0.06</v>
      </c>
      <c r="G12" s="7">
        <v>0.06</v>
      </c>
      <c r="H12" s="7">
        <v>0.09</v>
      </c>
      <c r="I12" s="7">
        <v>0.09</v>
      </c>
      <c r="J12" s="7">
        <v>0.09</v>
      </c>
      <c r="K12" s="7">
        <v>0.11</v>
      </c>
      <c r="L12" s="7">
        <v>0.11</v>
      </c>
      <c r="M12" s="7">
        <v>0.13</v>
      </c>
      <c r="N12" s="7">
        <v>0.13</v>
      </c>
      <c r="O12" s="117"/>
      <c r="P12" s="7">
        <v>0.02</v>
      </c>
      <c r="Q12" s="7">
        <v>0.02</v>
      </c>
      <c r="R12" s="7">
        <v>0.02</v>
      </c>
      <c r="S12" s="7">
        <v>0.02</v>
      </c>
      <c r="T12" s="7">
        <v>0.02</v>
      </c>
      <c r="U12" s="7">
        <v>0.02</v>
      </c>
      <c r="V12" s="7">
        <v>0.02</v>
      </c>
      <c r="W12" s="7">
        <v>0.02</v>
      </c>
      <c r="X12" s="7">
        <v>0.02</v>
      </c>
      <c r="Y12" s="7">
        <v>0.02</v>
      </c>
      <c r="Z12" s="7">
        <v>0.02</v>
      </c>
      <c r="AA12" s="7">
        <v>0.02</v>
      </c>
      <c r="AB12" s="115"/>
      <c r="AC12" s="7">
        <v>0.03</v>
      </c>
      <c r="AD12" s="7">
        <v>0.03</v>
      </c>
      <c r="AE12" s="7">
        <v>0.03</v>
      </c>
      <c r="AF12" s="7">
        <v>0.03</v>
      </c>
      <c r="AG12" s="7">
        <v>0.03</v>
      </c>
      <c r="AH12" s="7">
        <v>0.03</v>
      </c>
      <c r="AI12" s="7">
        <v>0.03</v>
      </c>
      <c r="AJ12" s="7">
        <v>0.03</v>
      </c>
      <c r="AK12" s="7">
        <v>0.03</v>
      </c>
      <c r="AL12" s="7">
        <v>0.03</v>
      </c>
      <c r="AM12" s="7">
        <v>0.03</v>
      </c>
      <c r="AN12" s="7">
        <v>0.03</v>
      </c>
      <c r="AO12" s="115"/>
      <c r="AP12" s="7">
        <v>0.03</v>
      </c>
      <c r="AQ12" s="7">
        <v>0.03</v>
      </c>
      <c r="AR12" s="7">
        <v>0.03</v>
      </c>
      <c r="AS12" s="7">
        <v>0.03</v>
      </c>
      <c r="AT12" s="7">
        <v>0.03</v>
      </c>
      <c r="AU12" s="7">
        <v>0.03</v>
      </c>
      <c r="AV12" s="7">
        <v>0.03</v>
      </c>
      <c r="AW12" s="7">
        <v>0.03</v>
      </c>
      <c r="AX12" s="7">
        <v>0.03</v>
      </c>
      <c r="AY12" s="7">
        <v>0.03</v>
      </c>
      <c r="AZ12" s="7">
        <v>0.03</v>
      </c>
      <c r="BA12" s="7">
        <v>0.03</v>
      </c>
      <c r="BB12" s="115"/>
      <c r="BC12" s="7">
        <v>0.03</v>
      </c>
      <c r="BD12" s="7">
        <v>0.03</v>
      </c>
      <c r="BE12" s="7">
        <v>0.03</v>
      </c>
      <c r="BF12" s="7">
        <v>0.03</v>
      </c>
      <c r="BG12" s="7">
        <v>0.03</v>
      </c>
      <c r="BH12" s="7">
        <v>0.03</v>
      </c>
      <c r="BI12" s="7">
        <v>0.03</v>
      </c>
      <c r="BJ12" s="7">
        <v>0.03</v>
      </c>
      <c r="BK12" s="7">
        <v>0.03</v>
      </c>
      <c r="BL12" s="7">
        <v>0.03</v>
      </c>
      <c r="BM12" s="7">
        <v>0.03</v>
      </c>
      <c r="BN12" s="7">
        <v>0.03</v>
      </c>
      <c r="BO12" s="83"/>
    </row>
    <row r="13" spans="1:67 16370:16384" outlineLevel="1" x14ac:dyDescent="0.35">
      <c r="A13" t="s">
        <v>53</v>
      </c>
      <c r="C13" s="6">
        <v>150</v>
      </c>
      <c r="D13" s="3">
        <f>ROUNDUP($C$13*(1+D12),0)</f>
        <v>153</v>
      </c>
      <c r="E13" s="3">
        <f>ROUNDUP(D13*(1+E12),0)</f>
        <v>160</v>
      </c>
      <c r="F13" s="3">
        <f t="shared" ref="F13:N13" si="55">ROUNDUP(E13*(1+F12),0)</f>
        <v>170</v>
      </c>
      <c r="G13" s="3">
        <f t="shared" si="55"/>
        <v>181</v>
      </c>
      <c r="H13" s="3">
        <f t="shared" si="55"/>
        <v>198</v>
      </c>
      <c r="I13" s="3">
        <f t="shared" si="55"/>
        <v>216</v>
      </c>
      <c r="J13" s="3">
        <f t="shared" si="55"/>
        <v>236</v>
      </c>
      <c r="K13" s="3">
        <f t="shared" si="55"/>
        <v>262</v>
      </c>
      <c r="L13" s="3">
        <f t="shared" si="55"/>
        <v>291</v>
      </c>
      <c r="M13" s="3">
        <f t="shared" si="55"/>
        <v>329</v>
      </c>
      <c r="N13" s="3">
        <f t="shared" si="55"/>
        <v>372</v>
      </c>
      <c r="O13" s="150"/>
      <c r="P13" s="13">
        <f>ROUNDUP(N13*(1+P12),0)</f>
        <v>380</v>
      </c>
      <c r="Q13" s="13">
        <f t="shared" ref="Q13" si="56">ROUNDUP(P13*(1+Q12),0)</f>
        <v>388</v>
      </c>
      <c r="R13" s="13">
        <f t="shared" ref="R13" si="57">ROUNDUP(Q13*(1+R12),0)</f>
        <v>396</v>
      </c>
      <c r="S13" s="13">
        <f t="shared" ref="S13" si="58">ROUNDUP(R13*(1+S12),0)</f>
        <v>404</v>
      </c>
      <c r="T13" s="13">
        <f t="shared" ref="T13" si="59">ROUNDUP(S13*(1+T12),0)</f>
        <v>413</v>
      </c>
      <c r="U13" s="13">
        <f t="shared" ref="U13" si="60">ROUNDUP(T13*(1+U12),0)</f>
        <v>422</v>
      </c>
      <c r="V13" s="13">
        <f t="shared" ref="V13" si="61">ROUNDUP(U13*(1+V12),0)</f>
        <v>431</v>
      </c>
      <c r="W13" s="13">
        <f t="shared" ref="W13" si="62">ROUNDUP(V13*(1+W12),0)</f>
        <v>440</v>
      </c>
      <c r="X13" s="13">
        <f t="shared" ref="X13" si="63">ROUNDUP(W13*(1+X12),0)</f>
        <v>449</v>
      </c>
      <c r="Y13" s="13">
        <f t="shared" ref="Y13" si="64">ROUNDUP(X13*(1+Y12),0)</f>
        <v>458</v>
      </c>
      <c r="Z13" s="13">
        <f t="shared" ref="Z13" si="65">ROUNDUP(Y13*(1+Z12),0)</f>
        <v>468</v>
      </c>
      <c r="AA13" s="13">
        <f>ROUNDUP(Z13*(1+AA12),0)</f>
        <v>478</v>
      </c>
      <c r="AB13" s="84"/>
      <c r="AC13" s="13">
        <f>ROUNDUP(AA13*(1+AC12),0)</f>
        <v>493</v>
      </c>
      <c r="AD13" s="13">
        <f t="shared" ref="AD13:AN13" si="66">ROUNDUP(AC13*(1+AD12),0)</f>
        <v>508</v>
      </c>
      <c r="AE13" s="13">
        <f t="shared" si="66"/>
        <v>524</v>
      </c>
      <c r="AF13" s="13">
        <f t="shared" si="66"/>
        <v>540</v>
      </c>
      <c r="AG13" s="13">
        <f t="shared" si="66"/>
        <v>557</v>
      </c>
      <c r="AH13" s="13">
        <f t="shared" si="66"/>
        <v>574</v>
      </c>
      <c r="AI13" s="13">
        <f t="shared" si="66"/>
        <v>592</v>
      </c>
      <c r="AJ13" s="13">
        <f t="shared" si="66"/>
        <v>610</v>
      </c>
      <c r="AK13" s="13">
        <f t="shared" si="66"/>
        <v>629</v>
      </c>
      <c r="AL13" s="13">
        <f t="shared" si="66"/>
        <v>648</v>
      </c>
      <c r="AM13" s="13">
        <f t="shared" si="66"/>
        <v>668</v>
      </c>
      <c r="AN13" s="13">
        <f t="shared" si="66"/>
        <v>689</v>
      </c>
      <c r="AO13" s="84"/>
      <c r="AP13" s="13">
        <f>ROUNDUP(AN13*(1+AP12),0)</f>
        <v>710</v>
      </c>
      <c r="AQ13" s="13">
        <f t="shared" ref="AQ13" si="67">ROUNDUP(AP13*(1+AQ12),0)</f>
        <v>732</v>
      </c>
      <c r="AR13" s="13">
        <f t="shared" ref="AR13" si="68">ROUNDUP(AQ13*(1+AR12),0)</f>
        <v>754</v>
      </c>
      <c r="AS13" s="13">
        <f t="shared" ref="AS13" si="69">ROUNDUP(AR13*(1+AS12),0)</f>
        <v>777</v>
      </c>
      <c r="AT13" s="13">
        <f t="shared" ref="AT13" si="70">ROUNDUP(AS13*(1+AT12),0)</f>
        <v>801</v>
      </c>
      <c r="AU13" s="13">
        <f t="shared" ref="AU13" si="71">ROUNDUP(AT13*(1+AU12),0)</f>
        <v>826</v>
      </c>
      <c r="AV13" s="13">
        <f t="shared" ref="AV13" si="72">ROUNDUP(AU13*(1+AV12),0)</f>
        <v>851</v>
      </c>
      <c r="AW13" s="13">
        <f t="shared" ref="AW13" si="73">ROUNDUP(AV13*(1+AW12),0)</f>
        <v>877</v>
      </c>
      <c r="AX13" s="13">
        <f t="shared" ref="AX13" si="74">ROUNDUP(AW13*(1+AX12),0)</f>
        <v>904</v>
      </c>
      <c r="AY13" s="13">
        <f t="shared" ref="AY13" si="75">ROUNDUP(AX13*(1+AY12),0)</f>
        <v>932</v>
      </c>
      <c r="AZ13" s="13">
        <f t="shared" ref="AZ13" si="76">ROUNDUP(AY13*(1+AZ12),0)</f>
        <v>960</v>
      </c>
      <c r="BA13" s="13">
        <f t="shared" ref="BA13" si="77">ROUNDUP(AZ13*(1+BA12),0)</f>
        <v>989</v>
      </c>
      <c r="BB13" s="84"/>
      <c r="BC13" s="13">
        <f t="shared" ref="BC13" si="78">ROUNDUP(BA13*(1+BC12),0)</f>
        <v>1019</v>
      </c>
      <c r="BD13" s="13">
        <f t="shared" ref="BD13" si="79">ROUNDUP(BC13*(1+BD12),0)</f>
        <v>1050</v>
      </c>
      <c r="BE13" s="13">
        <f t="shared" ref="BE13" si="80">ROUNDUP(BD13*(1+BE12),0)</f>
        <v>1082</v>
      </c>
      <c r="BF13" s="13">
        <f t="shared" ref="BF13" si="81">ROUNDUP(BE13*(1+BF12),0)</f>
        <v>1115</v>
      </c>
      <c r="BG13" s="13">
        <f t="shared" ref="BG13" si="82">ROUNDUP(BF13*(1+BG12),0)</f>
        <v>1149</v>
      </c>
      <c r="BH13" s="13">
        <f t="shared" ref="BH13" si="83">ROUNDUP(BG13*(1+BH12),0)</f>
        <v>1184</v>
      </c>
      <c r="BI13" s="13">
        <f t="shared" ref="BI13" si="84">ROUNDUP(BH13*(1+BI12),0)</f>
        <v>1220</v>
      </c>
      <c r="BJ13" s="13">
        <f t="shared" ref="BJ13" si="85">ROUNDUP(BI13*(1+BJ12),0)</f>
        <v>1257</v>
      </c>
      <c r="BK13" s="13">
        <f t="shared" ref="BK13" si="86">ROUNDUP(BJ13*(1+BK12),0)</f>
        <v>1295</v>
      </c>
      <c r="BL13" s="13">
        <f t="shared" ref="BL13" si="87">ROUNDUP(BK13*(1+BL12),0)</f>
        <v>1334</v>
      </c>
      <c r="BM13" s="13">
        <f t="shared" ref="BM13" si="88">ROUNDUP(BL13*(1+BM12),0)</f>
        <v>1375</v>
      </c>
      <c r="BN13" s="13">
        <f t="shared" ref="BN13" si="89">ROUNDUP(BM13*(1+BN12),0)</f>
        <v>1417</v>
      </c>
      <c r="BO13" s="83"/>
    </row>
    <row r="14" spans="1:67 16370:16384" outlineLevel="1" x14ac:dyDescent="0.35">
      <c r="A14" t="s">
        <v>52</v>
      </c>
      <c r="C14" s="7">
        <v>0.05</v>
      </c>
      <c r="D14" s="7">
        <v>0.05</v>
      </c>
      <c r="E14" s="7">
        <v>7.0000000000000007E-2</v>
      </c>
      <c r="F14" s="7">
        <v>7.0000000000000007E-2</v>
      </c>
      <c r="G14" s="7">
        <v>7.0000000000000007E-2</v>
      </c>
      <c r="H14" s="7">
        <v>0.1</v>
      </c>
      <c r="I14" s="7">
        <v>0.1</v>
      </c>
      <c r="J14" s="7">
        <v>0.13</v>
      </c>
      <c r="K14" s="7">
        <v>0.13</v>
      </c>
      <c r="L14" s="7">
        <v>0.13</v>
      </c>
      <c r="M14" s="7">
        <v>0.13</v>
      </c>
      <c r="N14" s="7">
        <v>0.13</v>
      </c>
      <c r="O14" s="117"/>
      <c r="P14" s="7">
        <v>0.09</v>
      </c>
      <c r="Q14" s="7">
        <v>0.09</v>
      </c>
      <c r="R14" s="7">
        <v>0.09</v>
      </c>
      <c r="S14" s="7">
        <v>0.09</v>
      </c>
      <c r="T14" s="7">
        <v>0.09</v>
      </c>
      <c r="U14" s="7">
        <v>0.1</v>
      </c>
      <c r="V14" s="7">
        <v>0.1</v>
      </c>
      <c r="W14" s="7">
        <v>0.1</v>
      </c>
      <c r="X14" s="7">
        <v>0.11</v>
      </c>
      <c r="Y14" s="7">
        <v>0.11</v>
      </c>
      <c r="Z14" s="7">
        <v>0.11</v>
      </c>
      <c r="AA14" s="7">
        <v>0.11</v>
      </c>
      <c r="AB14" s="115"/>
      <c r="AC14" s="7">
        <v>0.11</v>
      </c>
      <c r="AD14" s="7">
        <v>0.12</v>
      </c>
      <c r="AE14" s="7">
        <v>0.12</v>
      </c>
      <c r="AF14" s="7">
        <v>0.12</v>
      </c>
      <c r="AG14" s="7">
        <v>0.12</v>
      </c>
      <c r="AH14" s="7">
        <v>0.12</v>
      </c>
      <c r="AI14" s="7">
        <v>0.12</v>
      </c>
      <c r="AJ14" s="7">
        <v>0.12</v>
      </c>
      <c r="AK14" s="7">
        <v>0.12</v>
      </c>
      <c r="AL14" s="7">
        <v>0.13</v>
      </c>
      <c r="AM14" s="7">
        <v>0.13</v>
      </c>
      <c r="AN14" s="7">
        <v>0.13</v>
      </c>
      <c r="AO14" s="115"/>
      <c r="AP14" s="7">
        <v>0.13</v>
      </c>
      <c r="AQ14" s="7">
        <v>0.13</v>
      </c>
      <c r="AR14" s="7">
        <v>0.13</v>
      </c>
      <c r="AS14" s="7">
        <v>0.13</v>
      </c>
      <c r="AT14" s="7">
        <v>0.13</v>
      </c>
      <c r="AU14" s="7">
        <v>0.13</v>
      </c>
      <c r="AV14" s="7">
        <v>0.14000000000000001</v>
      </c>
      <c r="AW14" s="7">
        <v>0.14000000000000001</v>
      </c>
      <c r="AX14" s="7">
        <v>0.14000000000000001</v>
      </c>
      <c r="AY14" s="7">
        <v>0.14000000000000001</v>
      </c>
      <c r="AZ14" s="7">
        <v>0.14000000000000001</v>
      </c>
      <c r="BA14" s="7">
        <v>0.14000000000000001</v>
      </c>
      <c r="BB14" s="115"/>
      <c r="BC14" s="7">
        <v>0.15</v>
      </c>
      <c r="BD14" s="7">
        <v>0.15</v>
      </c>
      <c r="BE14" s="7">
        <v>0.15</v>
      </c>
      <c r="BF14" s="7">
        <v>0.15</v>
      </c>
      <c r="BG14" s="7">
        <v>0.15</v>
      </c>
      <c r="BH14" s="7">
        <v>0.15</v>
      </c>
      <c r="BI14" s="7">
        <v>0.15</v>
      </c>
      <c r="BJ14" s="7">
        <v>0.15</v>
      </c>
      <c r="BK14" s="7">
        <v>0.15</v>
      </c>
      <c r="BL14" s="7">
        <v>0.15</v>
      </c>
      <c r="BM14" s="7">
        <v>0.15</v>
      </c>
      <c r="BN14" s="7">
        <v>0.15</v>
      </c>
      <c r="BO14" s="83"/>
    </row>
    <row r="15" spans="1:67 16370:16384" s="5" customFormat="1" outlineLevel="1" x14ac:dyDescent="0.35">
      <c r="A15" s="5" t="s">
        <v>16</v>
      </c>
      <c r="C15" s="9">
        <f t="shared" ref="C15:N15" si="90">ROUNDUP(PRODUCT(C9,C13,C14),0)</f>
        <v>8</v>
      </c>
      <c r="D15" s="9">
        <f t="shared" si="90"/>
        <v>8</v>
      </c>
      <c r="E15" s="9">
        <f t="shared" si="90"/>
        <v>12</v>
      </c>
      <c r="F15" s="9">
        <f t="shared" si="90"/>
        <v>12</v>
      </c>
      <c r="G15" s="9">
        <f t="shared" si="90"/>
        <v>13</v>
      </c>
      <c r="H15" s="9">
        <f t="shared" si="90"/>
        <v>20</v>
      </c>
      <c r="I15" s="9">
        <f t="shared" si="90"/>
        <v>22</v>
      </c>
      <c r="J15" s="9">
        <f t="shared" si="90"/>
        <v>31</v>
      </c>
      <c r="K15" s="9">
        <f t="shared" si="90"/>
        <v>35</v>
      </c>
      <c r="L15" s="9">
        <f t="shared" si="90"/>
        <v>38</v>
      </c>
      <c r="M15" s="9">
        <f t="shared" si="90"/>
        <v>43</v>
      </c>
      <c r="N15" s="9">
        <f t="shared" si="90"/>
        <v>49</v>
      </c>
      <c r="O15" s="9"/>
      <c r="P15" s="16">
        <f t="shared" ref="P15:AA15" si="91">ROUNDUP(PRODUCT(P9,P13,P14),0)</f>
        <v>35</v>
      </c>
      <c r="Q15" s="16">
        <f t="shared" si="91"/>
        <v>35</v>
      </c>
      <c r="R15" s="16">
        <f t="shared" si="91"/>
        <v>36</v>
      </c>
      <c r="S15" s="16">
        <f t="shared" si="91"/>
        <v>37</v>
      </c>
      <c r="T15" s="16">
        <f t="shared" si="91"/>
        <v>38</v>
      </c>
      <c r="U15" s="16">
        <f t="shared" si="91"/>
        <v>43</v>
      </c>
      <c r="V15" s="16">
        <f t="shared" si="91"/>
        <v>44</v>
      </c>
      <c r="W15" s="16">
        <f t="shared" si="91"/>
        <v>44</v>
      </c>
      <c r="X15" s="16">
        <f t="shared" si="91"/>
        <v>50</v>
      </c>
      <c r="Y15" s="16">
        <f t="shared" si="91"/>
        <v>51</v>
      </c>
      <c r="Z15" s="16">
        <f t="shared" si="91"/>
        <v>52</v>
      </c>
      <c r="AA15" s="16">
        <f t="shared" si="91"/>
        <v>53</v>
      </c>
      <c r="AB15" s="85"/>
      <c r="AC15" s="16">
        <f t="shared" ref="AC15:AN15" si="92">ROUNDUP(PRODUCT(AC9,AC13,AC14),0)</f>
        <v>55</v>
      </c>
      <c r="AD15" s="16">
        <f t="shared" si="92"/>
        <v>61</v>
      </c>
      <c r="AE15" s="16">
        <f t="shared" si="92"/>
        <v>63</v>
      </c>
      <c r="AF15" s="16">
        <f t="shared" si="92"/>
        <v>65</v>
      </c>
      <c r="AG15" s="16">
        <f t="shared" si="92"/>
        <v>67</v>
      </c>
      <c r="AH15" s="16">
        <f t="shared" si="92"/>
        <v>69</v>
      </c>
      <c r="AI15" s="16">
        <f t="shared" si="92"/>
        <v>72</v>
      </c>
      <c r="AJ15" s="16">
        <f t="shared" si="92"/>
        <v>74</v>
      </c>
      <c r="AK15" s="16">
        <f t="shared" si="92"/>
        <v>76</v>
      </c>
      <c r="AL15" s="16">
        <f t="shared" si="92"/>
        <v>85</v>
      </c>
      <c r="AM15" s="16">
        <f t="shared" si="92"/>
        <v>87</v>
      </c>
      <c r="AN15" s="16">
        <f t="shared" si="92"/>
        <v>90</v>
      </c>
      <c r="AO15" s="85"/>
      <c r="AP15" s="16">
        <f t="shared" ref="AP15:BA15" si="93">ROUNDUP(PRODUCT(AP9,AP13,AP14),0)</f>
        <v>93</v>
      </c>
      <c r="AQ15" s="16">
        <f t="shared" si="93"/>
        <v>96</v>
      </c>
      <c r="AR15" s="16">
        <f t="shared" si="93"/>
        <v>99</v>
      </c>
      <c r="AS15" s="16">
        <f t="shared" si="93"/>
        <v>102</v>
      </c>
      <c r="AT15" s="16">
        <f t="shared" si="93"/>
        <v>105</v>
      </c>
      <c r="AU15" s="16">
        <f t="shared" si="93"/>
        <v>108</v>
      </c>
      <c r="AV15" s="16">
        <f t="shared" si="93"/>
        <v>120</v>
      </c>
      <c r="AW15" s="16">
        <f t="shared" si="93"/>
        <v>123</v>
      </c>
      <c r="AX15" s="16">
        <f t="shared" si="93"/>
        <v>127</v>
      </c>
      <c r="AY15" s="16">
        <f t="shared" si="93"/>
        <v>131</v>
      </c>
      <c r="AZ15" s="16">
        <f t="shared" si="93"/>
        <v>135</v>
      </c>
      <c r="BA15" s="16">
        <f t="shared" si="93"/>
        <v>139</v>
      </c>
      <c r="BB15" s="85"/>
      <c r="BC15" s="16">
        <f t="shared" ref="BC15:BN15" si="94">ROUNDUP(PRODUCT(BC9,BC13,BC14),0)</f>
        <v>153</v>
      </c>
      <c r="BD15" s="16">
        <f t="shared" si="94"/>
        <v>158</v>
      </c>
      <c r="BE15" s="16">
        <f t="shared" si="94"/>
        <v>163</v>
      </c>
      <c r="BF15" s="16">
        <f t="shared" si="94"/>
        <v>168</v>
      </c>
      <c r="BG15" s="16">
        <f t="shared" si="94"/>
        <v>173</v>
      </c>
      <c r="BH15" s="16">
        <f t="shared" si="94"/>
        <v>178</v>
      </c>
      <c r="BI15" s="16">
        <f t="shared" si="94"/>
        <v>183</v>
      </c>
      <c r="BJ15" s="16">
        <f t="shared" si="94"/>
        <v>189</v>
      </c>
      <c r="BK15" s="16">
        <f t="shared" si="94"/>
        <v>195</v>
      </c>
      <c r="BL15" s="16">
        <f t="shared" si="94"/>
        <v>201</v>
      </c>
      <c r="BM15" s="16">
        <f t="shared" si="94"/>
        <v>207</v>
      </c>
      <c r="BN15" s="16">
        <f t="shared" si="94"/>
        <v>213</v>
      </c>
      <c r="BO15" s="82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67 16370:16384" outlineLevel="1" x14ac:dyDescent="0.35">
      <c r="O16" s="123"/>
      <c r="AB16" s="83"/>
      <c r="AO16" s="83"/>
      <c r="BB16" s="83"/>
      <c r="BO16" s="83"/>
    </row>
    <row r="17" spans="1:67" outlineLevel="1" x14ac:dyDescent="0.35">
      <c r="A17" s="5" t="s">
        <v>54</v>
      </c>
      <c r="O17" s="123"/>
      <c r="AB17" s="83"/>
      <c r="AO17" s="83"/>
      <c r="BB17" s="83"/>
      <c r="BO17" s="83"/>
    </row>
    <row r="18" spans="1:67" outlineLevel="1" x14ac:dyDescent="0.35">
      <c r="A18" t="s">
        <v>17</v>
      </c>
      <c r="C18" s="34">
        <v>2000</v>
      </c>
      <c r="D18" s="34">
        <v>2000</v>
      </c>
      <c r="E18" s="34">
        <v>2500</v>
      </c>
      <c r="F18" s="34">
        <v>3000</v>
      </c>
      <c r="G18" s="34">
        <v>3000</v>
      </c>
      <c r="H18" s="34">
        <v>3000</v>
      </c>
      <c r="I18" s="34">
        <v>3000</v>
      </c>
      <c r="J18" s="34">
        <v>5000</v>
      </c>
      <c r="K18" s="34">
        <v>5000</v>
      </c>
      <c r="L18" s="34">
        <v>5000</v>
      </c>
      <c r="M18" s="34">
        <v>5000</v>
      </c>
      <c r="N18" s="34">
        <v>5000</v>
      </c>
      <c r="O18" s="116"/>
      <c r="P18" s="75">
        <v>7000</v>
      </c>
      <c r="Q18" s="75">
        <v>7000</v>
      </c>
      <c r="R18" s="75">
        <v>7000</v>
      </c>
      <c r="S18" s="75">
        <v>7000</v>
      </c>
      <c r="T18" s="75">
        <v>7000</v>
      </c>
      <c r="U18" s="75">
        <v>7000</v>
      </c>
      <c r="V18" s="75">
        <v>7000</v>
      </c>
      <c r="W18" s="75">
        <v>7000</v>
      </c>
      <c r="X18" s="75">
        <v>7000</v>
      </c>
      <c r="Y18" s="75">
        <v>7000</v>
      </c>
      <c r="Z18" s="75">
        <v>7000</v>
      </c>
      <c r="AA18" s="75">
        <v>7000</v>
      </c>
      <c r="AB18" s="116"/>
      <c r="AC18" s="75">
        <v>7000</v>
      </c>
      <c r="AD18" s="75">
        <v>7000</v>
      </c>
      <c r="AE18" s="75">
        <v>7000</v>
      </c>
      <c r="AF18" s="75">
        <v>7000</v>
      </c>
      <c r="AG18" s="75">
        <v>7000</v>
      </c>
      <c r="AH18" s="75">
        <v>7000</v>
      </c>
      <c r="AI18" s="75">
        <v>7000</v>
      </c>
      <c r="AJ18" s="75">
        <v>7000</v>
      </c>
      <c r="AK18" s="75">
        <v>7000</v>
      </c>
      <c r="AL18" s="75">
        <v>7000</v>
      </c>
      <c r="AM18" s="75">
        <v>7000</v>
      </c>
      <c r="AN18" s="75">
        <v>7000</v>
      </c>
      <c r="AO18" s="116"/>
      <c r="AP18" s="34">
        <v>8000</v>
      </c>
      <c r="AQ18" s="34">
        <v>8000</v>
      </c>
      <c r="AR18" s="34">
        <v>8000</v>
      </c>
      <c r="AS18" s="34">
        <v>8000</v>
      </c>
      <c r="AT18" s="34">
        <v>8000</v>
      </c>
      <c r="AU18" s="34">
        <v>8000</v>
      </c>
      <c r="AV18" s="34">
        <v>8000</v>
      </c>
      <c r="AW18" s="34">
        <v>8000</v>
      </c>
      <c r="AX18" s="34">
        <v>8000</v>
      </c>
      <c r="AY18" s="34">
        <v>8000</v>
      </c>
      <c r="AZ18" s="34">
        <v>8000</v>
      </c>
      <c r="BA18" s="34">
        <v>8000</v>
      </c>
      <c r="BB18" s="116"/>
      <c r="BC18" s="34">
        <v>8000</v>
      </c>
      <c r="BD18" s="34">
        <v>8000</v>
      </c>
      <c r="BE18" s="34">
        <v>8000</v>
      </c>
      <c r="BF18" s="34">
        <v>8000</v>
      </c>
      <c r="BG18" s="34">
        <v>8000</v>
      </c>
      <c r="BH18" s="34">
        <v>8000</v>
      </c>
      <c r="BI18" s="34">
        <v>8000</v>
      </c>
      <c r="BJ18" s="34">
        <v>8000</v>
      </c>
      <c r="BK18" s="34">
        <v>8000</v>
      </c>
      <c r="BL18" s="34">
        <v>8000</v>
      </c>
      <c r="BM18" s="34">
        <v>8000</v>
      </c>
      <c r="BN18" s="34">
        <v>8000</v>
      </c>
      <c r="BO18" s="83"/>
    </row>
    <row r="19" spans="1:67" outlineLevel="1" x14ac:dyDescent="0.35">
      <c r="A19" t="s">
        <v>55</v>
      </c>
      <c r="D19" s="32">
        <v>0</v>
      </c>
      <c r="E19" s="32">
        <v>-0.01</v>
      </c>
      <c r="F19" s="32">
        <v>-0.01</v>
      </c>
      <c r="G19" s="32">
        <v>-0.01</v>
      </c>
      <c r="H19" s="32">
        <v>-0.01</v>
      </c>
      <c r="I19" s="32">
        <v>-0.01</v>
      </c>
      <c r="J19" s="32">
        <v>-0.01</v>
      </c>
      <c r="K19" s="32">
        <v>-0.01</v>
      </c>
      <c r="L19" s="32">
        <v>-0.01</v>
      </c>
      <c r="M19" s="32">
        <v>-0.01</v>
      </c>
      <c r="N19" s="32">
        <v>-0.01</v>
      </c>
      <c r="O19" s="117"/>
      <c r="P19" s="32">
        <v>-0.01</v>
      </c>
      <c r="Q19" s="32">
        <v>-0.01</v>
      </c>
      <c r="R19" s="32">
        <v>-0.01</v>
      </c>
      <c r="S19" s="32">
        <v>-0.01</v>
      </c>
      <c r="T19" s="32">
        <v>-0.01</v>
      </c>
      <c r="U19" s="32">
        <v>-0.01</v>
      </c>
      <c r="V19" s="32">
        <v>-0.01</v>
      </c>
      <c r="W19" s="32">
        <v>-0.01</v>
      </c>
      <c r="X19" s="32">
        <v>-0.01</v>
      </c>
      <c r="Y19" s="32">
        <v>-0.01</v>
      </c>
      <c r="Z19" s="32">
        <v>-0.01</v>
      </c>
      <c r="AA19" s="32">
        <v>-0.01</v>
      </c>
      <c r="AB19" s="117"/>
      <c r="AC19" s="32">
        <v>-0.02</v>
      </c>
      <c r="AD19" s="32">
        <v>-0.02</v>
      </c>
      <c r="AE19" s="32">
        <v>-0.02</v>
      </c>
      <c r="AF19" s="32">
        <v>-0.02</v>
      </c>
      <c r="AG19" s="32">
        <v>-0.02</v>
      </c>
      <c r="AH19" s="32">
        <v>-0.02</v>
      </c>
      <c r="AI19" s="32">
        <v>-0.02</v>
      </c>
      <c r="AJ19" s="32">
        <v>-0.02</v>
      </c>
      <c r="AK19" s="32">
        <v>-0.02</v>
      </c>
      <c r="AL19" s="32">
        <v>-0.02</v>
      </c>
      <c r="AM19" s="32">
        <v>-0.02</v>
      </c>
      <c r="AN19" s="32">
        <v>-0.02</v>
      </c>
      <c r="AO19" s="117"/>
      <c r="AP19" s="32">
        <v>-0.02</v>
      </c>
      <c r="AQ19" s="32">
        <v>-0.02</v>
      </c>
      <c r="AR19" s="32">
        <v>-0.02</v>
      </c>
      <c r="AS19" s="32">
        <v>-0.02</v>
      </c>
      <c r="AT19" s="32">
        <v>-0.02</v>
      </c>
      <c r="AU19" s="32">
        <v>-0.02</v>
      </c>
      <c r="AV19" s="32">
        <v>-0.02</v>
      </c>
      <c r="AW19" s="32">
        <v>-0.02</v>
      </c>
      <c r="AX19" s="32">
        <v>-0.02</v>
      </c>
      <c r="AY19" s="32">
        <v>-0.02</v>
      </c>
      <c r="AZ19" s="32">
        <v>-0.02</v>
      </c>
      <c r="BA19" s="32">
        <v>-0.02</v>
      </c>
      <c r="BB19" s="117"/>
      <c r="BC19" s="32">
        <v>-0.02</v>
      </c>
      <c r="BD19" s="32">
        <v>-0.02</v>
      </c>
      <c r="BE19" s="32">
        <v>-0.02</v>
      </c>
      <c r="BF19" s="32">
        <v>-0.02</v>
      </c>
      <c r="BG19" s="32">
        <v>-0.02</v>
      </c>
      <c r="BH19" s="32">
        <v>-0.02</v>
      </c>
      <c r="BI19" s="32">
        <v>-0.02</v>
      </c>
      <c r="BJ19" s="32">
        <v>-0.02</v>
      </c>
      <c r="BK19" s="32">
        <v>-0.02</v>
      </c>
      <c r="BL19" s="32">
        <v>-0.02</v>
      </c>
      <c r="BM19" s="32">
        <v>-0.02</v>
      </c>
      <c r="BN19" s="32">
        <v>-0.02</v>
      </c>
      <c r="BO19" s="83"/>
    </row>
    <row r="20" spans="1:67" outlineLevel="1" x14ac:dyDescent="0.35">
      <c r="A20" t="s">
        <v>18</v>
      </c>
      <c r="C20" s="29">
        <v>300</v>
      </c>
      <c r="D20" s="30">
        <f>C20*(1+D19)</f>
        <v>300</v>
      </c>
      <c r="E20" s="30">
        <f t="shared" ref="E20:N20" si="95">D20*(1+E19)</f>
        <v>297</v>
      </c>
      <c r="F20" s="30">
        <f t="shared" si="95"/>
        <v>294.02999999999997</v>
      </c>
      <c r="G20" s="30">
        <f t="shared" si="95"/>
        <v>291.08969999999999</v>
      </c>
      <c r="H20" s="30">
        <f t="shared" si="95"/>
        <v>288.17880300000002</v>
      </c>
      <c r="I20" s="30">
        <f t="shared" si="95"/>
        <v>285.29701497000002</v>
      </c>
      <c r="J20" s="30">
        <f t="shared" si="95"/>
        <v>282.44404482030001</v>
      </c>
      <c r="K20" s="30">
        <f t="shared" si="95"/>
        <v>279.619604372097</v>
      </c>
      <c r="L20" s="30">
        <f t="shared" si="95"/>
        <v>276.82340832837605</v>
      </c>
      <c r="M20" s="30">
        <f t="shared" si="95"/>
        <v>274.0551742450923</v>
      </c>
      <c r="N20" s="30">
        <f t="shared" si="95"/>
        <v>271.31462250264138</v>
      </c>
      <c r="O20" s="133"/>
      <c r="P20" s="30">
        <f>N20*(1+P19)</f>
        <v>268.60147627761495</v>
      </c>
      <c r="Q20" s="30">
        <f t="shared" ref="Q20" si="96">P20*(1+Q19)</f>
        <v>265.9154615148388</v>
      </c>
      <c r="R20" s="30">
        <f t="shared" ref="R20" si="97">Q20*(1+R19)</f>
        <v>263.2563068996904</v>
      </c>
      <c r="S20" s="30">
        <f t="shared" ref="S20" si="98">R20*(1+S19)</f>
        <v>260.62374383069351</v>
      </c>
      <c r="T20" s="30">
        <f t="shared" ref="T20" si="99">S20*(1+T19)</f>
        <v>258.01750639238657</v>
      </c>
      <c r="U20" s="30">
        <f t="shared" ref="U20" si="100">T20*(1+U19)</f>
        <v>255.4373313284627</v>
      </c>
      <c r="V20" s="30">
        <f t="shared" ref="V20" si="101">U20*(1+V19)</f>
        <v>252.88295801517808</v>
      </c>
      <c r="W20" s="30">
        <f t="shared" ref="W20" si="102">V20*(1+W19)</f>
        <v>250.3541284350263</v>
      </c>
      <c r="X20" s="30">
        <f t="shared" ref="X20" si="103">W20*(1+X19)</f>
        <v>247.85058715067603</v>
      </c>
      <c r="Y20" s="30">
        <f t="shared" ref="Y20" si="104">X20*(1+Y19)</f>
        <v>245.37208127916927</v>
      </c>
      <c r="Z20" s="30">
        <f t="shared" ref="Z20" si="105">Y20*(1+Z19)</f>
        <v>242.91836046637758</v>
      </c>
      <c r="AA20" s="30">
        <f t="shared" ref="AA20" si="106">Z20*(1+AA19)</f>
        <v>240.48917686171379</v>
      </c>
      <c r="AB20" s="88"/>
      <c r="AC20" s="30">
        <f>AA20*(1+AC19)</f>
        <v>235.67939332447952</v>
      </c>
      <c r="AD20" s="30">
        <f t="shared" ref="AD20:AN20" si="107">AC20*(1+AD19)</f>
        <v>230.96580545798992</v>
      </c>
      <c r="AE20" s="30">
        <f t="shared" si="107"/>
        <v>226.34648934883012</v>
      </c>
      <c r="AF20" s="30">
        <f t="shared" si="107"/>
        <v>221.81955956185351</v>
      </c>
      <c r="AG20" s="30">
        <f t="shared" si="107"/>
        <v>217.38316837061643</v>
      </c>
      <c r="AH20" s="30">
        <f t="shared" si="107"/>
        <v>213.03550500320409</v>
      </c>
      <c r="AI20" s="30">
        <f t="shared" si="107"/>
        <v>208.77479490314002</v>
      </c>
      <c r="AJ20" s="30">
        <f t="shared" si="107"/>
        <v>204.59929900507723</v>
      </c>
      <c r="AK20" s="30">
        <f t="shared" si="107"/>
        <v>200.50731302497567</v>
      </c>
      <c r="AL20" s="30">
        <f t="shared" si="107"/>
        <v>196.49716676447616</v>
      </c>
      <c r="AM20" s="30">
        <f t="shared" si="107"/>
        <v>192.56722342918664</v>
      </c>
      <c r="AN20" s="30">
        <f t="shared" si="107"/>
        <v>188.71587896060291</v>
      </c>
      <c r="AO20" s="88"/>
      <c r="AP20" s="30">
        <f>AN20*(1+AP19)</f>
        <v>184.94156138139084</v>
      </c>
      <c r="AQ20" s="30">
        <f t="shared" ref="AQ20" si="108">AP20*(1+AQ19)</f>
        <v>181.24273015376303</v>
      </c>
      <c r="AR20" s="30">
        <f t="shared" ref="AR20" si="109">AQ20*(1+AR19)</f>
        <v>177.61787555068776</v>
      </c>
      <c r="AS20" s="30">
        <f t="shared" ref="AS20" si="110">AR20*(1+AS19)</f>
        <v>174.065518039674</v>
      </c>
      <c r="AT20" s="30">
        <f t="shared" ref="AT20" si="111">AS20*(1+AT19)</f>
        <v>170.58420767888052</v>
      </c>
      <c r="AU20" s="30">
        <f t="shared" ref="AU20" si="112">AT20*(1+AU19)</f>
        <v>167.17252352530289</v>
      </c>
      <c r="AV20" s="30">
        <f t="shared" ref="AV20" si="113">AU20*(1+AV19)</f>
        <v>163.82907305479682</v>
      </c>
      <c r="AW20" s="30">
        <f t="shared" ref="AW20" si="114">AV20*(1+AW19)</f>
        <v>160.55249159370089</v>
      </c>
      <c r="AX20" s="30">
        <f t="shared" ref="AX20" si="115">AW20*(1+AX19)</f>
        <v>157.34144176182687</v>
      </c>
      <c r="AY20" s="30">
        <f t="shared" ref="AY20" si="116">AX20*(1+AY19)</f>
        <v>154.19461292659034</v>
      </c>
      <c r="AZ20" s="30">
        <f t="shared" ref="AZ20" si="117">AY20*(1+AZ19)</f>
        <v>151.11072066805852</v>
      </c>
      <c r="BA20" s="30">
        <f t="shared" ref="BA20" si="118">AZ20*(1+BA19)</f>
        <v>148.08850625469734</v>
      </c>
      <c r="BB20" s="88"/>
      <c r="BC20" s="30">
        <f t="shared" ref="BC20" si="119">BA20*(1+BC19)</f>
        <v>145.12673612960339</v>
      </c>
      <c r="BD20" s="30">
        <f t="shared" ref="BD20" si="120">BC20*(1+BD19)</f>
        <v>142.22420140701132</v>
      </c>
      <c r="BE20" s="30">
        <f t="shared" ref="BE20" si="121">BD20*(1+BE19)</f>
        <v>139.37971737887111</v>
      </c>
      <c r="BF20" s="30">
        <f t="shared" ref="BF20" si="122">BE20*(1+BF19)</f>
        <v>136.59212303129368</v>
      </c>
      <c r="BG20" s="30">
        <f t="shared" ref="BG20" si="123">BF20*(1+BG19)</f>
        <v>133.86028057066781</v>
      </c>
      <c r="BH20" s="30">
        <f t="shared" ref="BH20" si="124">BG20*(1+BH19)</f>
        <v>131.18307495925444</v>
      </c>
      <c r="BI20" s="30">
        <f t="shared" ref="BI20" si="125">BH20*(1+BI19)</f>
        <v>128.55941346006935</v>
      </c>
      <c r="BJ20" s="30">
        <f t="shared" ref="BJ20" si="126">BI20*(1+BJ19)</f>
        <v>125.98822519086796</v>
      </c>
      <c r="BK20" s="30">
        <f t="shared" ref="BK20" si="127">BJ20*(1+BK19)</f>
        <v>123.46846068705061</v>
      </c>
      <c r="BL20" s="30">
        <f t="shared" ref="BL20" si="128">BK20*(1+BL19)</f>
        <v>120.99909147330959</v>
      </c>
      <c r="BM20" s="30">
        <f t="shared" ref="BM20" si="129">BL20*(1+BM19)</f>
        <v>118.5791096438434</v>
      </c>
      <c r="BN20" s="30">
        <f t="shared" ref="BN20" si="130">BM20*(1+BN19)</f>
        <v>116.20752745096652</v>
      </c>
      <c r="BO20" s="83"/>
    </row>
    <row r="21" spans="1:67" s="5" customFormat="1" outlineLevel="1" x14ac:dyDescent="0.35">
      <c r="A21" s="5" t="s">
        <v>16</v>
      </c>
      <c r="C21" s="9">
        <f>ROUNDUP(C18/C20,0)</f>
        <v>7</v>
      </c>
      <c r="D21" s="9">
        <f t="shared" ref="D21:AA21" si="131">ROUNDUP(D18/D20,0)</f>
        <v>7</v>
      </c>
      <c r="E21" s="9">
        <f t="shared" si="131"/>
        <v>9</v>
      </c>
      <c r="F21" s="9">
        <f t="shared" si="131"/>
        <v>11</v>
      </c>
      <c r="G21" s="9">
        <f t="shared" si="131"/>
        <v>11</v>
      </c>
      <c r="H21" s="9">
        <f t="shared" si="131"/>
        <v>11</v>
      </c>
      <c r="I21" s="9">
        <f t="shared" si="131"/>
        <v>11</v>
      </c>
      <c r="J21" s="9">
        <f t="shared" si="131"/>
        <v>18</v>
      </c>
      <c r="K21" s="9">
        <f t="shared" si="131"/>
        <v>18</v>
      </c>
      <c r="L21" s="9">
        <f t="shared" si="131"/>
        <v>19</v>
      </c>
      <c r="M21" s="9">
        <f t="shared" si="131"/>
        <v>19</v>
      </c>
      <c r="N21" s="9">
        <f t="shared" si="131"/>
        <v>19</v>
      </c>
      <c r="O21" s="132"/>
      <c r="P21" s="16">
        <f t="shared" si="131"/>
        <v>27</v>
      </c>
      <c r="Q21" s="16">
        <f t="shared" si="131"/>
        <v>27</v>
      </c>
      <c r="R21" s="16">
        <f t="shared" si="131"/>
        <v>27</v>
      </c>
      <c r="S21" s="16">
        <f t="shared" si="131"/>
        <v>27</v>
      </c>
      <c r="T21" s="16">
        <f t="shared" si="131"/>
        <v>28</v>
      </c>
      <c r="U21" s="16">
        <f t="shared" si="131"/>
        <v>28</v>
      </c>
      <c r="V21" s="16">
        <f t="shared" si="131"/>
        <v>28</v>
      </c>
      <c r="W21" s="16">
        <f t="shared" si="131"/>
        <v>28</v>
      </c>
      <c r="X21" s="16">
        <f t="shared" si="131"/>
        <v>29</v>
      </c>
      <c r="Y21" s="16">
        <f t="shared" si="131"/>
        <v>29</v>
      </c>
      <c r="Z21" s="16">
        <f t="shared" si="131"/>
        <v>29</v>
      </c>
      <c r="AA21" s="16">
        <f t="shared" si="131"/>
        <v>30</v>
      </c>
      <c r="AB21" s="85"/>
      <c r="AC21" s="16">
        <f t="shared" ref="AC21:AN21" si="132">ROUNDUP(AC18/AC20,0)</f>
        <v>30</v>
      </c>
      <c r="AD21" s="16">
        <f t="shared" si="132"/>
        <v>31</v>
      </c>
      <c r="AE21" s="16">
        <f t="shared" si="132"/>
        <v>31</v>
      </c>
      <c r="AF21" s="16">
        <f t="shared" si="132"/>
        <v>32</v>
      </c>
      <c r="AG21" s="16">
        <f t="shared" si="132"/>
        <v>33</v>
      </c>
      <c r="AH21" s="16">
        <f t="shared" si="132"/>
        <v>33</v>
      </c>
      <c r="AI21" s="16">
        <f t="shared" si="132"/>
        <v>34</v>
      </c>
      <c r="AJ21" s="16">
        <f t="shared" si="132"/>
        <v>35</v>
      </c>
      <c r="AK21" s="16">
        <f t="shared" si="132"/>
        <v>35</v>
      </c>
      <c r="AL21" s="16">
        <f t="shared" si="132"/>
        <v>36</v>
      </c>
      <c r="AM21" s="16">
        <f t="shared" si="132"/>
        <v>37</v>
      </c>
      <c r="AN21" s="16">
        <f t="shared" si="132"/>
        <v>38</v>
      </c>
      <c r="AO21" s="85"/>
      <c r="AP21" s="16">
        <f t="shared" ref="AP21:BN21" si="133">ROUNDUP(AP18/AP20,0)</f>
        <v>44</v>
      </c>
      <c r="AQ21" s="16">
        <f t="shared" si="133"/>
        <v>45</v>
      </c>
      <c r="AR21" s="16">
        <f t="shared" si="133"/>
        <v>46</v>
      </c>
      <c r="AS21" s="16">
        <f t="shared" si="133"/>
        <v>46</v>
      </c>
      <c r="AT21" s="16">
        <f t="shared" si="133"/>
        <v>47</v>
      </c>
      <c r="AU21" s="16">
        <f t="shared" si="133"/>
        <v>48</v>
      </c>
      <c r="AV21" s="16">
        <f t="shared" si="133"/>
        <v>49</v>
      </c>
      <c r="AW21" s="16">
        <f t="shared" si="133"/>
        <v>50</v>
      </c>
      <c r="AX21" s="16">
        <f t="shared" si="133"/>
        <v>51</v>
      </c>
      <c r="AY21" s="16">
        <f t="shared" si="133"/>
        <v>52</v>
      </c>
      <c r="AZ21" s="16">
        <f t="shared" si="133"/>
        <v>53</v>
      </c>
      <c r="BA21" s="16">
        <f t="shared" si="133"/>
        <v>55</v>
      </c>
      <c r="BB21" s="85"/>
      <c r="BC21" s="16">
        <f t="shared" si="133"/>
        <v>56</v>
      </c>
      <c r="BD21" s="16">
        <f t="shared" si="133"/>
        <v>57</v>
      </c>
      <c r="BE21" s="16">
        <f t="shared" si="133"/>
        <v>58</v>
      </c>
      <c r="BF21" s="16">
        <f t="shared" si="133"/>
        <v>59</v>
      </c>
      <c r="BG21" s="16">
        <f t="shared" si="133"/>
        <v>60</v>
      </c>
      <c r="BH21" s="16">
        <f t="shared" si="133"/>
        <v>61</v>
      </c>
      <c r="BI21" s="16">
        <f t="shared" si="133"/>
        <v>63</v>
      </c>
      <c r="BJ21" s="16">
        <f t="shared" si="133"/>
        <v>64</v>
      </c>
      <c r="BK21" s="16">
        <f t="shared" si="133"/>
        <v>65</v>
      </c>
      <c r="BL21" s="16">
        <f t="shared" si="133"/>
        <v>67</v>
      </c>
      <c r="BM21" s="16">
        <f t="shared" si="133"/>
        <v>68</v>
      </c>
      <c r="BN21" s="16">
        <f t="shared" si="133"/>
        <v>69</v>
      </c>
      <c r="BO21" s="82"/>
    </row>
    <row r="22" spans="1:67" outlineLevel="1" x14ac:dyDescent="0.35">
      <c r="C22" s="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34"/>
      <c r="AB22" s="83"/>
      <c r="AO22" s="83"/>
      <c r="BB22" s="83"/>
      <c r="BO22" s="83"/>
    </row>
    <row r="23" spans="1:67" outlineLevel="1" x14ac:dyDescent="0.35">
      <c r="A23" s="5" t="s">
        <v>137</v>
      </c>
      <c r="C23" s="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34"/>
      <c r="AB23" s="83"/>
      <c r="AO23" s="83"/>
      <c r="BB23" s="83"/>
      <c r="BO23" s="83"/>
    </row>
    <row r="24" spans="1:67" outlineLevel="1" x14ac:dyDescent="0.35">
      <c r="A24" t="s">
        <v>125</v>
      </c>
      <c r="C24" s="6">
        <v>2</v>
      </c>
      <c r="D24" s="6">
        <v>2</v>
      </c>
      <c r="E24" s="6">
        <v>2</v>
      </c>
      <c r="F24" s="6">
        <v>2</v>
      </c>
      <c r="G24" s="6">
        <v>3</v>
      </c>
      <c r="H24" s="6">
        <v>3</v>
      </c>
      <c r="I24" s="6">
        <v>3</v>
      </c>
      <c r="J24" s="6">
        <v>3</v>
      </c>
      <c r="K24" s="6">
        <v>4</v>
      </c>
      <c r="L24" s="6">
        <v>4</v>
      </c>
      <c r="M24" s="6">
        <v>4</v>
      </c>
      <c r="N24" s="6">
        <v>4</v>
      </c>
      <c r="O24" s="114"/>
      <c r="P24" s="6">
        <v>5</v>
      </c>
      <c r="Q24" s="6">
        <v>5</v>
      </c>
      <c r="R24" s="6">
        <v>5</v>
      </c>
      <c r="S24" s="6">
        <v>5</v>
      </c>
      <c r="T24" s="6">
        <v>5</v>
      </c>
      <c r="U24" s="6">
        <v>5</v>
      </c>
      <c r="V24" s="6">
        <v>5</v>
      </c>
      <c r="W24" s="6">
        <v>5</v>
      </c>
      <c r="X24" s="6">
        <v>5</v>
      </c>
      <c r="Y24" s="6">
        <v>5</v>
      </c>
      <c r="Z24" s="6">
        <v>5</v>
      </c>
      <c r="AA24" s="6">
        <v>5</v>
      </c>
      <c r="AB24" s="114"/>
      <c r="AC24" s="6">
        <v>6</v>
      </c>
      <c r="AD24" s="6">
        <v>6</v>
      </c>
      <c r="AE24" s="6">
        <v>6</v>
      </c>
      <c r="AF24" s="6">
        <v>6</v>
      </c>
      <c r="AG24" s="6">
        <v>7</v>
      </c>
      <c r="AH24" s="6">
        <v>7</v>
      </c>
      <c r="AI24" s="6">
        <v>7</v>
      </c>
      <c r="AJ24" s="6">
        <v>7</v>
      </c>
      <c r="AK24" s="6">
        <v>7</v>
      </c>
      <c r="AL24" s="6">
        <v>7</v>
      </c>
      <c r="AM24" s="6">
        <v>8</v>
      </c>
      <c r="AN24" s="6">
        <v>8</v>
      </c>
      <c r="AO24" s="114"/>
      <c r="AP24" s="6">
        <v>9</v>
      </c>
      <c r="AQ24" s="6">
        <v>9</v>
      </c>
      <c r="AR24" s="6">
        <v>9</v>
      </c>
      <c r="AS24" s="6">
        <v>9</v>
      </c>
      <c r="AT24" s="6">
        <v>10</v>
      </c>
      <c r="AU24" s="6">
        <v>10</v>
      </c>
      <c r="AV24" s="6">
        <v>10</v>
      </c>
      <c r="AW24" s="6">
        <v>10</v>
      </c>
      <c r="AX24" s="6">
        <v>10</v>
      </c>
      <c r="AY24" s="6">
        <v>10</v>
      </c>
      <c r="AZ24" s="6">
        <v>10</v>
      </c>
      <c r="BA24" s="6">
        <v>10</v>
      </c>
      <c r="BB24" s="114"/>
      <c r="BC24" s="6">
        <v>11</v>
      </c>
      <c r="BD24" s="6">
        <v>11</v>
      </c>
      <c r="BE24" s="6">
        <v>11</v>
      </c>
      <c r="BF24" s="6">
        <v>11</v>
      </c>
      <c r="BG24" s="6">
        <v>14</v>
      </c>
      <c r="BH24" s="6">
        <v>14</v>
      </c>
      <c r="BI24" s="6">
        <v>15</v>
      </c>
      <c r="BJ24" s="6">
        <v>15</v>
      </c>
      <c r="BK24" s="6">
        <v>15</v>
      </c>
      <c r="BL24" s="6">
        <v>15</v>
      </c>
      <c r="BM24" s="6">
        <v>15</v>
      </c>
      <c r="BN24" s="6">
        <v>15</v>
      </c>
      <c r="BO24" s="83"/>
    </row>
    <row r="25" spans="1:67" outlineLevel="1" x14ac:dyDescent="0.35">
      <c r="A25" t="s">
        <v>165</v>
      </c>
      <c r="C25" s="6">
        <v>2</v>
      </c>
      <c r="D25" s="6">
        <v>2</v>
      </c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6">
        <v>2</v>
      </c>
      <c r="N25" s="6">
        <v>2</v>
      </c>
      <c r="O25" s="114"/>
      <c r="P25" s="6">
        <v>3</v>
      </c>
      <c r="Q25" s="6">
        <v>3</v>
      </c>
      <c r="R25" s="6">
        <v>3</v>
      </c>
      <c r="S25" s="6">
        <v>3</v>
      </c>
      <c r="T25" s="6">
        <v>3</v>
      </c>
      <c r="U25" s="6">
        <v>3</v>
      </c>
      <c r="V25" s="6">
        <v>3</v>
      </c>
      <c r="W25" s="6">
        <v>3</v>
      </c>
      <c r="X25" s="6">
        <v>3</v>
      </c>
      <c r="Y25" s="6">
        <v>3</v>
      </c>
      <c r="Z25" s="6">
        <v>3</v>
      </c>
      <c r="AA25" s="6">
        <v>3</v>
      </c>
      <c r="AB25" s="114"/>
      <c r="AC25" s="6">
        <v>3</v>
      </c>
      <c r="AD25" s="6">
        <v>3</v>
      </c>
      <c r="AE25" s="6">
        <v>3</v>
      </c>
      <c r="AF25" s="6">
        <v>3</v>
      </c>
      <c r="AG25" s="6">
        <v>3</v>
      </c>
      <c r="AH25" s="6">
        <v>3</v>
      </c>
      <c r="AI25" s="6">
        <v>3</v>
      </c>
      <c r="AJ25" s="6">
        <v>3</v>
      </c>
      <c r="AK25" s="6">
        <v>3</v>
      </c>
      <c r="AL25" s="6">
        <v>3</v>
      </c>
      <c r="AM25" s="6">
        <v>3</v>
      </c>
      <c r="AN25" s="6">
        <v>3</v>
      </c>
      <c r="AO25" s="114"/>
      <c r="AP25" s="6">
        <v>3</v>
      </c>
      <c r="AQ25" s="6">
        <v>3</v>
      </c>
      <c r="AR25" s="6">
        <v>3</v>
      </c>
      <c r="AS25" s="6">
        <v>3</v>
      </c>
      <c r="AT25" s="6">
        <v>3</v>
      </c>
      <c r="AU25" s="6">
        <v>3</v>
      </c>
      <c r="AV25" s="6">
        <v>3</v>
      </c>
      <c r="AW25" s="6">
        <v>3</v>
      </c>
      <c r="AX25" s="6">
        <v>3</v>
      </c>
      <c r="AY25" s="6">
        <v>3</v>
      </c>
      <c r="AZ25" s="6">
        <v>3</v>
      </c>
      <c r="BA25" s="6">
        <v>3</v>
      </c>
      <c r="BB25" s="114"/>
      <c r="BC25" s="6">
        <v>3</v>
      </c>
      <c r="BD25" s="6">
        <v>3</v>
      </c>
      <c r="BE25" s="6">
        <v>3</v>
      </c>
      <c r="BF25" s="6">
        <v>3</v>
      </c>
      <c r="BG25" s="6">
        <v>3</v>
      </c>
      <c r="BH25" s="6">
        <v>3</v>
      </c>
      <c r="BI25" s="6">
        <v>3</v>
      </c>
      <c r="BJ25" s="6">
        <v>3</v>
      </c>
      <c r="BK25" s="6">
        <v>3</v>
      </c>
      <c r="BL25" s="6">
        <v>3</v>
      </c>
      <c r="BM25" s="6">
        <v>3</v>
      </c>
      <c r="BN25" s="6">
        <v>3</v>
      </c>
      <c r="BO25" s="83"/>
    </row>
    <row r="26" spans="1:67" outlineLevel="1" x14ac:dyDescent="0.35">
      <c r="A26" t="s">
        <v>16</v>
      </c>
      <c r="C26" s="3">
        <f>PRODUCT(C24,C25)</f>
        <v>4</v>
      </c>
      <c r="D26" s="3">
        <f t="shared" ref="D26:Z26" si="134">PRODUCT(D24,D25)</f>
        <v>4</v>
      </c>
      <c r="E26" s="3">
        <f t="shared" si="134"/>
        <v>4</v>
      </c>
      <c r="F26" s="3">
        <f t="shared" si="134"/>
        <v>4</v>
      </c>
      <c r="G26" s="3">
        <f t="shared" si="134"/>
        <v>6</v>
      </c>
      <c r="H26" s="3">
        <f t="shared" si="134"/>
        <v>6</v>
      </c>
      <c r="I26" s="3">
        <f t="shared" si="134"/>
        <v>6</v>
      </c>
      <c r="J26" s="3">
        <f t="shared" si="134"/>
        <v>6</v>
      </c>
      <c r="K26" s="3">
        <f t="shared" si="134"/>
        <v>8</v>
      </c>
      <c r="L26" s="3">
        <f t="shared" si="134"/>
        <v>8</v>
      </c>
      <c r="M26" s="3">
        <f t="shared" si="134"/>
        <v>8</v>
      </c>
      <c r="N26" s="3">
        <f t="shared" si="134"/>
        <v>8</v>
      </c>
      <c r="O26" s="114"/>
      <c r="P26" s="13">
        <f t="shared" si="134"/>
        <v>15</v>
      </c>
      <c r="Q26" s="13">
        <f t="shared" si="134"/>
        <v>15</v>
      </c>
      <c r="R26" s="13">
        <f t="shared" si="134"/>
        <v>15</v>
      </c>
      <c r="S26" s="13">
        <f t="shared" si="134"/>
        <v>15</v>
      </c>
      <c r="T26" s="13">
        <f t="shared" si="134"/>
        <v>15</v>
      </c>
      <c r="U26" s="13">
        <f t="shared" si="134"/>
        <v>15</v>
      </c>
      <c r="V26" s="13">
        <f t="shared" si="134"/>
        <v>15</v>
      </c>
      <c r="W26" s="13">
        <f t="shared" si="134"/>
        <v>15</v>
      </c>
      <c r="X26" s="13">
        <f t="shared" si="134"/>
        <v>15</v>
      </c>
      <c r="Y26" s="13">
        <f t="shared" si="134"/>
        <v>15</v>
      </c>
      <c r="Z26" s="13">
        <f t="shared" si="134"/>
        <v>15</v>
      </c>
      <c r="AA26" s="13">
        <f>PRODUCT(AA24,AA25)</f>
        <v>15</v>
      </c>
      <c r="AB26" s="84"/>
      <c r="AC26" s="13">
        <f>PRODUCT(AC24,AC25)</f>
        <v>18</v>
      </c>
      <c r="AD26" s="13">
        <f t="shared" ref="AD26:AN26" si="135">PRODUCT(AD24,AD25)</f>
        <v>18</v>
      </c>
      <c r="AE26" s="13">
        <f t="shared" si="135"/>
        <v>18</v>
      </c>
      <c r="AF26" s="13">
        <f t="shared" si="135"/>
        <v>18</v>
      </c>
      <c r="AG26" s="13">
        <f t="shared" si="135"/>
        <v>21</v>
      </c>
      <c r="AH26" s="13">
        <f t="shared" si="135"/>
        <v>21</v>
      </c>
      <c r="AI26" s="13">
        <f t="shared" si="135"/>
        <v>21</v>
      </c>
      <c r="AJ26" s="13">
        <f t="shared" si="135"/>
        <v>21</v>
      </c>
      <c r="AK26" s="13">
        <f t="shared" si="135"/>
        <v>21</v>
      </c>
      <c r="AL26" s="13">
        <f t="shared" si="135"/>
        <v>21</v>
      </c>
      <c r="AM26" s="13">
        <f t="shared" si="135"/>
        <v>24</v>
      </c>
      <c r="AN26" s="13">
        <f t="shared" si="135"/>
        <v>24</v>
      </c>
      <c r="AO26" s="84"/>
      <c r="AP26" s="13">
        <f t="shared" ref="AP26:BN26" si="136">PRODUCT(AP24,AP25)</f>
        <v>27</v>
      </c>
      <c r="AQ26" s="13">
        <f t="shared" si="136"/>
        <v>27</v>
      </c>
      <c r="AR26" s="13">
        <f t="shared" si="136"/>
        <v>27</v>
      </c>
      <c r="AS26" s="13">
        <f t="shared" si="136"/>
        <v>27</v>
      </c>
      <c r="AT26" s="13">
        <f t="shared" si="136"/>
        <v>30</v>
      </c>
      <c r="AU26" s="13">
        <f t="shared" si="136"/>
        <v>30</v>
      </c>
      <c r="AV26" s="13">
        <f t="shared" si="136"/>
        <v>30</v>
      </c>
      <c r="AW26" s="13">
        <f t="shared" si="136"/>
        <v>30</v>
      </c>
      <c r="AX26" s="13">
        <f t="shared" si="136"/>
        <v>30</v>
      </c>
      <c r="AY26" s="13">
        <f t="shared" si="136"/>
        <v>30</v>
      </c>
      <c r="AZ26" s="13">
        <f t="shared" si="136"/>
        <v>30</v>
      </c>
      <c r="BA26" s="13">
        <f t="shared" si="136"/>
        <v>30</v>
      </c>
      <c r="BB26" s="84"/>
      <c r="BC26" s="13">
        <f t="shared" si="136"/>
        <v>33</v>
      </c>
      <c r="BD26" s="13">
        <f t="shared" si="136"/>
        <v>33</v>
      </c>
      <c r="BE26" s="13">
        <f t="shared" si="136"/>
        <v>33</v>
      </c>
      <c r="BF26" s="13">
        <f t="shared" si="136"/>
        <v>33</v>
      </c>
      <c r="BG26" s="13">
        <f t="shared" si="136"/>
        <v>42</v>
      </c>
      <c r="BH26" s="13">
        <f t="shared" si="136"/>
        <v>42</v>
      </c>
      <c r="BI26" s="13">
        <f t="shared" si="136"/>
        <v>45</v>
      </c>
      <c r="BJ26" s="13">
        <f t="shared" si="136"/>
        <v>45</v>
      </c>
      <c r="BK26" s="13">
        <f t="shared" si="136"/>
        <v>45</v>
      </c>
      <c r="BL26" s="13">
        <f t="shared" si="136"/>
        <v>45</v>
      </c>
      <c r="BM26" s="13">
        <f t="shared" si="136"/>
        <v>45</v>
      </c>
      <c r="BN26" s="13">
        <f t="shared" si="136"/>
        <v>45</v>
      </c>
      <c r="BO26" s="83"/>
    </row>
    <row r="27" spans="1:67" outlineLevel="1" x14ac:dyDescent="0.35">
      <c r="A27" t="s">
        <v>138</v>
      </c>
      <c r="C27" s="19">
        <v>10000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18"/>
      <c r="P27" s="19">
        <v>20000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18"/>
      <c r="AC27" s="19">
        <v>15000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18"/>
      <c r="AP27" s="19">
        <v>15000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18"/>
      <c r="BC27" s="19">
        <v>20000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83"/>
    </row>
    <row r="28" spans="1:67" outlineLevel="1" x14ac:dyDescent="0.3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15"/>
      <c r="AB28" s="83"/>
      <c r="AO28" s="83"/>
      <c r="BB28" s="83"/>
      <c r="BO28" s="83"/>
    </row>
    <row r="29" spans="1:67" outlineLevel="1" x14ac:dyDescent="0.35">
      <c r="A29" s="5" t="s">
        <v>65</v>
      </c>
      <c r="O29" s="123"/>
      <c r="AB29" s="83"/>
      <c r="AO29" s="83"/>
      <c r="BB29" s="83"/>
      <c r="BO29" s="83"/>
    </row>
    <row r="30" spans="1:67" outlineLevel="1" x14ac:dyDescent="0.35">
      <c r="A30" t="s">
        <v>14</v>
      </c>
      <c r="B30" s="78"/>
      <c r="C30" s="3">
        <f>SUM(C15)</f>
        <v>8</v>
      </c>
      <c r="D30" s="3">
        <f t="shared" ref="D30:N30" si="137">SUM(D15)</f>
        <v>8</v>
      </c>
      <c r="E30" s="3">
        <f t="shared" si="137"/>
        <v>12</v>
      </c>
      <c r="F30" s="3">
        <f t="shared" si="137"/>
        <v>12</v>
      </c>
      <c r="G30" s="3">
        <f t="shared" si="137"/>
        <v>13</v>
      </c>
      <c r="H30" s="3">
        <f t="shared" si="137"/>
        <v>20</v>
      </c>
      <c r="I30" s="3">
        <f t="shared" si="137"/>
        <v>22</v>
      </c>
      <c r="J30" s="3">
        <f t="shared" si="137"/>
        <v>31</v>
      </c>
      <c r="K30" s="3">
        <f t="shared" si="137"/>
        <v>35</v>
      </c>
      <c r="L30" s="3">
        <f t="shared" si="137"/>
        <v>38</v>
      </c>
      <c r="M30" s="3">
        <f t="shared" si="137"/>
        <v>43</v>
      </c>
      <c r="N30" s="3">
        <f t="shared" si="137"/>
        <v>49</v>
      </c>
      <c r="O30" s="114"/>
      <c r="P30" s="13">
        <f t="shared" ref="P30:AA30" si="138">SUM(P15)</f>
        <v>35</v>
      </c>
      <c r="Q30" s="13">
        <f t="shared" si="138"/>
        <v>35</v>
      </c>
      <c r="R30" s="13">
        <f t="shared" si="138"/>
        <v>36</v>
      </c>
      <c r="S30" s="13">
        <f t="shared" si="138"/>
        <v>37</v>
      </c>
      <c r="T30" s="13">
        <f t="shared" si="138"/>
        <v>38</v>
      </c>
      <c r="U30" s="13">
        <f t="shared" si="138"/>
        <v>43</v>
      </c>
      <c r="V30" s="13">
        <f t="shared" si="138"/>
        <v>44</v>
      </c>
      <c r="W30" s="13">
        <f t="shared" si="138"/>
        <v>44</v>
      </c>
      <c r="X30" s="13">
        <f t="shared" si="138"/>
        <v>50</v>
      </c>
      <c r="Y30" s="13">
        <f t="shared" si="138"/>
        <v>51</v>
      </c>
      <c r="Z30" s="13">
        <f t="shared" si="138"/>
        <v>52</v>
      </c>
      <c r="AA30" s="13">
        <f t="shared" si="138"/>
        <v>53</v>
      </c>
      <c r="AB30" s="84"/>
      <c r="AC30" s="13">
        <f t="shared" ref="AC30:AN30" si="139">SUM(AC15)</f>
        <v>55</v>
      </c>
      <c r="AD30" s="13">
        <f t="shared" si="139"/>
        <v>61</v>
      </c>
      <c r="AE30" s="13">
        <f t="shared" si="139"/>
        <v>63</v>
      </c>
      <c r="AF30" s="13">
        <f t="shared" si="139"/>
        <v>65</v>
      </c>
      <c r="AG30" s="13">
        <f t="shared" si="139"/>
        <v>67</v>
      </c>
      <c r="AH30" s="13">
        <f t="shared" si="139"/>
        <v>69</v>
      </c>
      <c r="AI30" s="13">
        <f t="shared" si="139"/>
        <v>72</v>
      </c>
      <c r="AJ30" s="13">
        <f t="shared" si="139"/>
        <v>74</v>
      </c>
      <c r="AK30" s="13">
        <f t="shared" si="139"/>
        <v>76</v>
      </c>
      <c r="AL30" s="13">
        <f t="shared" si="139"/>
        <v>85</v>
      </c>
      <c r="AM30" s="13">
        <f t="shared" si="139"/>
        <v>87</v>
      </c>
      <c r="AN30" s="13">
        <f t="shared" si="139"/>
        <v>90</v>
      </c>
      <c r="AO30" s="84"/>
      <c r="AP30" s="13">
        <f t="shared" ref="AP30:BA30" si="140">SUM(AP15)</f>
        <v>93</v>
      </c>
      <c r="AQ30" s="13">
        <f t="shared" si="140"/>
        <v>96</v>
      </c>
      <c r="AR30" s="13">
        <f t="shared" si="140"/>
        <v>99</v>
      </c>
      <c r="AS30" s="13">
        <f t="shared" si="140"/>
        <v>102</v>
      </c>
      <c r="AT30" s="13">
        <f t="shared" si="140"/>
        <v>105</v>
      </c>
      <c r="AU30" s="13">
        <f t="shared" si="140"/>
        <v>108</v>
      </c>
      <c r="AV30" s="13">
        <f t="shared" si="140"/>
        <v>120</v>
      </c>
      <c r="AW30" s="13">
        <f t="shared" si="140"/>
        <v>123</v>
      </c>
      <c r="AX30" s="13">
        <f t="shared" si="140"/>
        <v>127</v>
      </c>
      <c r="AY30" s="13">
        <f t="shared" si="140"/>
        <v>131</v>
      </c>
      <c r="AZ30" s="13">
        <f t="shared" si="140"/>
        <v>135</v>
      </c>
      <c r="BA30" s="13">
        <f t="shared" si="140"/>
        <v>139</v>
      </c>
      <c r="BB30" s="84"/>
      <c r="BC30" s="13">
        <f t="shared" ref="BC30:BN30" si="141">SUM(BC15)</f>
        <v>153</v>
      </c>
      <c r="BD30" s="13">
        <f t="shared" si="141"/>
        <v>158</v>
      </c>
      <c r="BE30" s="13">
        <f t="shared" si="141"/>
        <v>163</v>
      </c>
      <c r="BF30" s="13">
        <f t="shared" si="141"/>
        <v>168</v>
      </c>
      <c r="BG30" s="13">
        <f t="shared" si="141"/>
        <v>173</v>
      </c>
      <c r="BH30" s="13">
        <f t="shared" si="141"/>
        <v>178</v>
      </c>
      <c r="BI30" s="13">
        <f t="shared" si="141"/>
        <v>183</v>
      </c>
      <c r="BJ30" s="13">
        <f t="shared" si="141"/>
        <v>189</v>
      </c>
      <c r="BK30" s="13">
        <f t="shared" si="141"/>
        <v>195</v>
      </c>
      <c r="BL30" s="13">
        <f t="shared" si="141"/>
        <v>201</v>
      </c>
      <c r="BM30" s="13">
        <f t="shared" si="141"/>
        <v>207</v>
      </c>
      <c r="BN30" s="13">
        <f t="shared" si="141"/>
        <v>213</v>
      </c>
      <c r="BO30" s="83"/>
    </row>
    <row r="31" spans="1:67" outlineLevel="1" x14ac:dyDescent="0.35">
      <c r="A31" t="s">
        <v>66</v>
      </c>
      <c r="C31" s="8">
        <f>C21</f>
        <v>7</v>
      </c>
      <c r="D31" s="8">
        <f t="shared" ref="D31:N31" si="142">D21</f>
        <v>7</v>
      </c>
      <c r="E31" s="8">
        <f t="shared" si="142"/>
        <v>9</v>
      </c>
      <c r="F31" s="8">
        <f t="shared" si="142"/>
        <v>11</v>
      </c>
      <c r="G31" s="8">
        <f t="shared" si="142"/>
        <v>11</v>
      </c>
      <c r="H31" s="8">
        <f t="shared" si="142"/>
        <v>11</v>
      </c>
      <c r="I31" s="8">
        <f t="shared" si="142"/>
        <v>11</v>
      </c>
      <c r="J31" s="8">
        <f t="shared" si="142"/>
        <v>18</v>
      </c>
      <c r="K31" s="8">
        <f t="shared" si="142"/>
        <v>18</v>
      </c>
      <c r="L31" s="8">
        <f t="shared" si="142"/>
        <v>19</v>
      </c>
      <c r="M31" s="8">
        <f t="shared" si="142"/>
        <v>19</v>
      </c>
      <c r="N31" s="8">
        <f t="shared" si="142"/>
        <v>19</v>
      </c>
      <c r="O31" s="134"/>
      <c r="P31" s="90">
        <f t="shared" ref="P31:AA31" si="143">P21</f>
        <v>27</v>
      </c>
      <c r="Q31" s="90">
        <f t="shared" si="143"/>
        <v>27</v>
      </c>
      <c r="R31" s="90">
        <f t="shared" si="143"/>
        <v>27</v>
      </c>
      <c r="S31" s="90">
        <f t="shared" si="143"/>
        <v>27</v>
      </c>
      <c r="T31" s="90">
        <f t="shared" si="143"/>
        <v>28</v>
      </c>
      <c r="U31" s="90">
        <f t="shared" si="143"/>
        <v>28</v>
      </c>
      <c r="V31" s="90">
        <f t="shared" si="143"/>
        <v>28</v>
      </c>
      <c r="W31" s="90">
        <f t="shared" si="143"/>
        <v>28</v>
      </c>
      <c r="X31" s="90">
        <f t="shared" si="143"/>
        <v>29</v>
      </c>
      <c r="Y31" s="90">
        <f t="shared" si="143"/>
        <v>29</v>
      </c>
      <c r="Z31" s="90">
        <f t="shared" si="143"/>
        <v>29</v>
      </c>
      <c r="AA31" s="90">
        <f t="shared" si="143"/>
        <v>30</v>
      </c>
      <c r="AB31" s="89"/>
      <c r="AC31" s="90">
        <f t="shared" ref="AC31:AN31" si="144">AC21</f>
        <v>30</v>
      </c>
      <c r="AD31" s="90">
        <f t="shared" si="144"/>
        <v>31</v>
      </c>
      <c r="AE31" s="90">
        <f t="shared" si="144"/>
        <v>31</v>
      </c>
      <c r="AF31" s="90">
        <f t="shared" si="144"/>
        <v>32</v>
      </c>
      <c r="AG31" s="90">
        <f t="shared" si="144"/>
        <v>33</v>
      </c>
      <c r="AH31" s="90">
        <f t="shared" si="144"/>
        <v>33</v>
      </c>
      <c r="AI31" s="90">
        <f t="shared" si="144"/>
        <v>34</v>
      </c>
      <c r="AJ31" s="90">
        <f t="shared" si="144"/>
        <v>35</v>
      </c>
      <c r="AK31" s="90">
        <f t="shared" si="144"/>
        <v>35</v>
      </c>
      <c r="AL31" s="90">
        <f t="shared" si="144"/>
        <v>36</v>
      </c>
      <c r="AM31" s="90">
        <f t="shared" si="144"/>
        <v>37</v>
      </c>
      <c r="AN31" s="90">
        <f t="shared" si="144"/>
        <v>38</v>
      </c>
      <c r="AO31" s="89"/>
      <c r="AP31" s="90">
        <f t="shared" ref="AP31:BA31" si="145">AP21</f>
        <v>44</v>
      </c>
      <c r="AQ31" s="90">
        <f t="shared" si="145"/>
        <v>45</v>
      </c>
      <c r="AR31" s="90">
        <f t="shared" si="145"/>
        <v>46</v>
      </c>
      <c r="AS31" s="90">
        <f t="shared" si="145"/>
        <v>46</v>
      </c>
      <c r="AT31" s="90">
        <f t="shared" si="145"/>
        <v>47</v>
      </c>
      <c r="AU31" s="90">
        <f t="shared" si="145"/>
        <v>48</v>
      </c>
      <c r="AV31" s="90">
        <f t="shared" si="145"/>
        <v>49</v>
      </c>
      <c r="AW31" s="90">
        <f t="shared" si="145"/>
        <v>50</v>
      </c>
      <c r="AX31" s="90">
        <f t="shared" si="145"/>
        <v>51</v>
      </c>
      <c r="AY31" s="90">
        <f t="shared" si="145"/>
        <v>52</v>
      </c>
      <c r="AZ31" s="90">
        <f t="shared" si="145"/>
        <v>53</v>
      </c>
      <c r="BA31" s="90">
        <f t="shared" si="145"/>
        <v>55</v>
      </c>
      <c r="BB31" s="89"/>
      <c r="BC31" s="90">
        <f t="shared" ref="BC31:BN31" si="146">BC21</f>
        <v>56</v>
      </c>
      <c r="BD31" s="90">
        <f t="shared" si="146"/>
        <v>57</v>
      </c>
      <c r="BE31" s="90">
        <f t="shared" si="146"/>
        <v>58</v>
      </c>
      <c r="BF31" s="90">
        <f t="shared" si="146"/>
        <v>59</v>
      </c>
      <c r="BG31" s="90">
        <f t="shared" si="146"/>
        <v>60</v>
      </c>
      <c r="BH31" s="90">
        <f t="shared" si="146"/>
        <v>61</v>
      </c>
      <c r="BI31" s="90">
        <f t="shared" si="146"/>
        <v>63</v>
      </c>
      <c r="BJ31" s="90">
        <f t="shared" si="146"/>
        <v>64</v>
      </c>
      <c r="BK31" s="90">
        <f t="shared" si="146"/>
        <v>65</v>
      </c>
      <c r="BL31" s="90">
        <f t="shared" si="146"/>
        <v>67</v>
      </c>
      <c r="BM31" s="90">
        <f t="shared" si="146"/>
        <v>68</v>
      </c>
      <c r="BN31" s="90">
        <f t="shared" si="146"/>
        <v>69</v>
      </c>
      <c r="BO31" s="83"/>
    </row>
    <row r="32" spans="1:67" outlineLevel="1" x14ac:dyDescent="0.35">
      <c r="A32" t="s">
        <v>75</v>
      </c>
      <c r="C32" s="7">
        <v>0.15</v>
      </c>
      <c r="D32" s="7">
        <v>0.15</v>
      </c>
      <c r="E32" s="7">
        <v>0.15</v>
      </c>
      <c r="F32" s="7">
        <v>0.15</v>
      </c>
      <c r="G32" s="7">
        <v>0.15</v>
      </c>
      <c r="H32" s="7">
        <v>0.15</v>
      </c>
      <c r="I32" s="7">
        <v>0.15</v>
      </c>
      <c r="J32" s="7">
        <v>0.15</v>
      </c>
      <c r="K32" s="7">
        <v>0.15</v>
      </c>
      <c r="L32" s="7">
        <v>0.15</v>
      </c>
      <c r="M32" s="7">
        <v>0.15</v>
      </c>
      <c r="N32" s="7">
        <v>0.15</v>
      </c>
      <c r="O32" s="115"/>
      <c r="P32" s="7">
        <v>0.15</v>
      </c>
      <c r="Q32" s="7">
        <v>0.15</v>
      </c>
      <c r="R32" s="7">
        <v>0.15</v>
      </c>
      <c r="S32" s="7">
        <v>0.15</v>
      </c>
      <c r="T32" s="7">
        <v>0.15</v>
      </c>
      <c r="U32" s="7">
        <v>0.15</v>
      </c>
      <c r="V32" s="7">
        <v>0.15</v>
      </c>
      <c r="W32" s="7">
        <v>0.15</v>
      </c>
      <c r="X32" s="7">
        <v>0.15</v>
      </c>
      <c r="Y32" s="7">
        <v>0.15</v>
      </c>
      <c r="Z32" s="7">
        <v>0.15</v>
      </c>
      <c r="AA32" s="7">
        <v>0.15</v>
      </c>
      <c r="AB32" s="115"/>
      <c r="AC32" s="7">
        <v>0.15</v>
      </c>
      <c r="AD32" s="7">
        <v>0.15</v>
      </c>
      <c r="AE32" s="7">
        <v>0.15</v>
      </c>
      <c r="AF32" s="7">
        <v>0.15</v>
      </c>
      <c r="AG32" s="7">
        <v>0.15</v>
      </c>
      <c r="AH32" s="7">
        <v>0.15</v>
      </c>
      <c r="AI32" s="7">
        <v>0.15</v>
      </c>
      <c r="AJ32" s="7">
        <v>0.15</v>
      </c>
      <c r="AK32" s="7">
        <v>0.15</v>
      </c>
      <c r="AL32" s="7">
        <v>0.15</v>
      </c>
      <c r="AM32" s="7">
        <v>0.15</v>
      </c>
      <c r="AN32" s="7">
        <v>0.15</v>
      </c>
      <c r="AO32" s="115"/>
      <c r="AP32" s="7">
        <v>0.15</v>
      </c>
      <c r="AQ32" s="7">
        <v>0.15</v>
      </c>
      <c r="AR32" s="7">
        <v>0.15</v>
      </c>
      <c r="AS32" s="7">
        <v>0.15</v>
      </c>
      <c r="AT32" s="7">
        <v>0.15</v>
      </c>
      <c r="AU32" s="7">
        <v>0.15</v>
      </c>
      <c r="AV32" s="7">
        <v>0.15</v>
      </c>
      <c r="AW32" s="7">
        <v>0.15</v>
      </c>
      <c r="AX32" s="7">
        <v>0.15</v>
      </c>
      <c r="AY32" s="7">
        <v>0.15</v>
      </c>
      <c r="AZ32" s="7">
        <v>0.15</v>
      </c>
      <c r="BA32" s="7">
        <v>0.15</v>
      </c>
      <c r="BB32" s="115"/>
      <c r="BC32" s="7">
        <v>0.15</v>
      </c>
      <c r="BD32" s="7">
        <v>0.15</v>
      </c>
      <c r="BE32" s="7">
        <v>0.15</v>
      </c>
      <c r="BF32" s="7">
        <v>0.15</v>
      </c>
      <c r="BG32" s="7">
        <v>0.15</v>
      </c>
      <c r="BH32" s="7">
        <v>0.15</v>
      </c>
      <c r="BI32" s="7">
        <v>0.15</v>
      </c>
      <c r="BJ32" s="7">
        <v>0.15</v>
      </c>
      <c r="BK32" s="7">
        <v>0.15</v>
      </c>
      <c r="BL32" s="7">
        <v>0.15</v>
      </c>
      <c r="BM32" s="7">
        <v>0.15</v>
      </c>
      <c r="BN32" s="7">
        <v>0.15</v>
      </c>
      <c r="BO32" s="83"/>
    </row>
    <row r="33" spans="1:67 16370:16384" outlineLevel="1" x14ac:dyDescent="0.35">
      <c r="A33" t="s">
        <v>126</v>
      </c>
      <c r="C33" s="8">
        <f>C26</f>
        <v>4</v>
      </c>
      <c r="D33" s="8">
        <f t="shared" ref="D33:N33" si="147">D26</f>
        <v>4</v>
      </c>
      <c r="E33" s="8">
        <f t="shared" si="147"/>
        <v>4</v>
      </c>
      <c r="F33" s="8">
        <f t="shared" si="147"/>
        <v>4</v>
      </c>
      <c r="G33" s="8">
        <f t="shared" si="147"/>
        <v>6</v>
      </c>
      <c r="H33" s="8">
        <f t="shared" si="147"/>
        <v>6</v>
      </c>
      <c r="I33" s="8">
        <f t="shared" si="147"/>
        <v>6</v>
      </c>
      <c r="J33" s="8">
        <f t="shared" si="147"/>
        <v>6</v>
      </c>
      <c r="K33" s="8">
        <f t="shared" si="147"/>
        <v>8</v>
      </c>
      <c r="L33" s="8">
        <f t="shared" si="147"/>
        <v>8</v>
      </c>
      <c r="M33" s="8">
        <f t="shared" si="147"/>
        <v>8</v>
      </c>
      <c r="N33" s="8">
        <f t="shared" si="147"/>
        <v>8</v>
      </c>
      <c r="O33" s="134"/>
      <c r="P33" s="90">
        <f t="shared" ref="P33:AA33" si="148">P26</f>
        <v>15</v>
      </c>
      <c r="Q33" s="90">
        <f t="shared" si="148"/>
        <v>15</v>
      </c>
      <c r="R33" s="90">
        <f t="shared" si="148"/>
        <v>15</v>
      </c>
      <c r="S33" s="90">
        <f t="shared" si="148"/>
        <v>15</v>
      </c>
      <c r="T33" s="90">
        <f t="shared" si="148"/>
        <v>15</v>
      </c>
      <c r="U33" s="90">
        <f t="shared" si="148"/>
        <v>15</v>
      </c>
      <c r="V33" s="90">
        <f t="shared" si="148"/>
        <v>15</v>
      </c>
      <c r="W33" s="90">
        <f t="shared" si="148"/>
        <v>15</v>
      </c>
      <c r="X33" s="90">
        <f t="shared" si="148"/>
        <v>15</v>
      </c>
      <c r="Y33" s="90">
        <f t="shared" si="148"/>
        <v>15</v>
      </c>
      <c r="Z33" s="90">
        <f t="shared" si="148"/>
        <v>15</v>
      </c>
      <c r="AA33" s="90">
        <f t="shared" si="148"/>
        <v>15</v>
      </c>
      <c r="AB33" s="89"/>
      <c r="AC33" s="90">
        <f t="shared" ref="AC33:AN33" si="149">AC26</f>
        <v>18</v>
      </c>
      <c r="AD33" s="90">
        <f t="shared" si="149"/>
        <v>18</v>
      </c>
      <c r="AE33" s="90">
        <f t="shared" si="149"/>
        <v>18</v>
      </c>
      <c r="AF33" s="90">
        <f t="shared" si="149"/>
        <v>18</v>
      </c>
      <c r="AG33" s="90">
        <f t="shared" si="149"/>
        <v>21</v>
      </c>
      <c r="AH33" s="90">
        <f t="shared" si="149"/>
        <v>21</v>
      </c>
      <c r="AI33" s="90">
        <f t="shared" si="149"/>
        <v>21</v>
      </c>
      <c r="AJ33" s="90">
        <f t="shared" si="149"/>
        <v>21</v>
      </c>
      <c r="AK33" s="90">
        <f t="shared" si="149"/>
        <v>21</v>
      </c>
      <c r="AL33" s="90">
        <f t="shared" si="149"/>
        <v>21</v>
      </c>
      <c r="AM33" s="90">
        <f t="shared" si="149"/>
        <v>24</v>
      </c>
      <c r="AN33" s="90">
        <f t="shared" si="149"/>
        <v>24</v>
      </c>
      <c r="AO33" s="89"/>
      <c r="AP33" s="90">
        <f t="shared" ref="AP33:BA33" si="150">AP26</f>
        <v>27</v>
      </c>
      <c r="AQ33" s="90">
        <f t="shared" si="150"/>
        <v>27</v>
      </c>
      <c r="AR33" s="90">
        <f t="shared" si="150"/>
        <v>27</v>
      </c>
      <c r="AS33" s="90">
        <f t="shared" si="150"/>
        <v>27</v>
      </c>
      <c r="AT33" s="90">
        <f t="shared" si="150"/>
        <v>30</v>
      </c>
      <c r="AU33" s="90">
        <f t="shared" si="150"/>
        <v>30</v>
      </c>
      <c r="AV33" s="90">
        <f t="shared" si="150"/>
        <v>30</v>
      </c>
      <c r="AW33" s="90">
        <f t="shared" si="150"/>
        <v>30</v>
      </c>
      <c r="AX33" s="90">
        <f t="shared" si="150"/>
        <v>30</v>
      </c>
      <c r="AY33" s="90">
        <f t="shared" si="150"/>
        <v>30</v>
      </c>
      <c r="AZ33" s="90">
        <f t="shared" si="150"/>
        <v>30</v>
      </c>
      <c r="BA33" s="90">
        <f t="shared" si="150"/>
        <v>30</v>
      </c>
      <c r="BB33" s="89"/>
      <c r="BC33" s="90">
        <f t="shared" ref="BC33:BN33" si="151">BC26</f>
        <v>33</v>
      </c>
      <c r="BD33" s="90">
        <f t="shared" si="151"/>
        <v>33</v>
      </c>
      <c r="BE33" s="90">
        <f t="shared" si="151"/>
        <v>33</v>
      </c>
      <c r="BF33" s="90">
        <f t="shared" si="151"/>
        <v>33</v>
      </c>
      <c r="BG33" s="90">
        <f t="shared" si="151"/>
        <v>42</v>
      </c>
      <c r="BH33" s="90">
        <f t="shared" si="151"/>
        <v>42</v>
      </c>
      <c r="BI33" s="90">
        <f t="shared" si="151"/>
        <v>45</v>
      </c>
      <c r="BJ33" s="90">
        <f t="shared" si="151"/>
        <v>45</v>
      </c>
      <c r="BK33" s="90">
        <f t="shared" si="151"/>
        <v>45</v>
      </c>
      <c r="BL33" s="90">
        <f t="shared" si="151"/>
        <v>45</v>
      </c>
      <c r="BM33" s="90">
        <f t="shared" si="151"/>
        <v>45</v>
      </c>
      <c r="BN33" s="90">
        <f t="shared" si="151"/>
        <v>45</v>
      </c>
      <c r="BO33" s="83"/>
    </row>
    <row r="34" spans="1:67 16370:16384" s="5" customFormat="1" outlineLevel="1" x14ac:dyDescent="0.35">
      <c r="A34" s="5" t="s">
        <v>67</v>
      </c>
      <c r="C34" s="31">
        <f>SUM(C30,C31,C33)</f>
        <v>19</v>
      </c>
      <c r="D34" s="31">
        <f t="shared" ref="D34:P34" si="152">SUM(D30,D31,D33)</f>
        <v>19</v>
      </c>
      <c r="E34" s="31">
        <f t="shared" si="152"/>
        <v>25</v>
      </c>
      <c r="F34" s="31">
        <f t="shared" si="152"/>
        <v>27</v>
      </c>
      <c r="G34" s="31">
        <f t="shared" si="152"/>
        <v>30</v>
      </c>
      <c r="H34" s="31">
        <f t="shared" si="152"/>
        <v>37</v>
      </c>
      <c r="I34" s="31">
        <f t="shared" si="152"/>
        <v>39</v>
      </c>
      <c r="J34" s="31">
        <f t="shared" si="152"/>
        <v>55</v>
      </c>
      <c r="K34" s="31">
        <f t="shared" si="152"/>
        <v>61</v>
      </c>
      <c r="L34" s="31">
        <f t="shared" si="152"/>
        <v>65</v>
      </c>
      <c r="M34" s="31">
        <f t="shared" si="152"/>
        <v>70</v>
      </c>
      <c r="N34" s="31">
        <f t="shared" si="152"/>
        <v>76</v>
      </c>
      <c r="O34" s="135"/>
      <c r="P34" s="92">
        <f t="shared" si="152"/>
        <v>77</v>
      </c>
      <c r="Q34" s="92">
        <f t="shared" ref="Q34" si="153">SUM(Q30,Q31,Q33)</f>
        <v>77</v>
      </c>
      <c r="R34" s="92">
        <f t="shared" ref="R34" si="154">SUM(R30,R31,R33)</f>
        <v>78</v>
      </c>
      <c r="S34" s="92">
        <f t="shared" ref="S34" si="155">SUM(S30,S31,S33)</f>
        <v>79</v>
      </c>
      <c r="T34" s="92">
        <f t="shared" ref="T34" si="156">SUM(T30,T31,T33)</f>
        <v>81</v>
      </c>
      <c r="U34" s="92">
        <f t="shared" ref="U34" si="157">SUM(U30,U31,U33)</f>
        <v>86</v>
      </c>
      <c r="V34" s="92">
        <f t="shared" ref="V34" si="158">SUM(V30,V31,V33)</f>
        <v>87</v>
      </c>
      <c r="W34" s="92">
        <f t="shared" ref="W34" si="159">SUM(W30,W31,W33)</f>
        <v>87</v>
      </c>
      <c r="X34" s="92">
        <f t="shared" ref="X34" si="160">SUM(X30,X31,X33)</f>
        <v>94</v>
      </c>
      <c r="Y34" s="92">
        <f t="shared" ref="Y34" si="161">SUM(Y30,Y31,Y33)</f>
        <v>95</v>
      </c>
      <c r="Z34" s="92">
        <f t="shared" ref="Z34" si="162">SUM(Z30,Z31,Z33)</f>
        <v>96</v>
      </c>
      <c r="AA34" s="92">
        <f t="shared" ref="AA34" si="163">SUM(AA30,AA31,AA33)</f>
        <v>98</v>
      </c>
      <c r="AB34" s="91"/>
      <c r="AC34" s="92">
        <f t="shared" ref="AC34" si="164">SUM(AC30,AC31,AC33)</f>
        <v>103</v>
      </c>
      <c r="AD34" s="92">
        <f t="shared" ref="AD34" si="165">SUM(AD30,AD31,AD33)</f>
        <v>110</v>
      </c>
      <c r="AE34" s="92">
        <f t="shared" ref="AE34" si="166">SUM(AE30,AE31,AE33)</f>
        <v>112</v>
      </c>
      <c r="AF34" s="92">
        <f t="shared" ref="AF34" si="167">SUM(AF30,AF31,AF33)</f>
        <v>115</v>
      </c>
      <c r="AG34" s="92">
        <f t="shared" ref="AG34" si="168">SUM(AG30,AG31,AG33)</f>
        <v>121</v>
      </c>
      <c r="AH34" s="92">
        <f t="shared" ref="AH34" si="169">SUM(AH30,AH31,AH33)</f>
        <v>123</v>
      </c>
      <c r="AI34" s="92">
        <f t="shared" ref="AI34" si="170">SUM(AI30,AI31,AI33)</f>
        <v>127</v>
      </c>
      <c r="AJ34" s="92">
        <f t="shared" ref="AJ34" si="171">SUM(AJ30,AJ31,AJ33)</f>
        <v>130</v>
      </c>
      <c r="AK34" s="92">
        <f t="shared" ref="AK34" si="172">SUM(AK30,AK31,AK33)</f>
        <v>132</v>
      </c>
      <c r="AL34" s="92">
        <f t="shared" ref="AL34" si="173">SUM(AL30,AL31,AL33)</f>
        <v>142</v>
      </c>
      <c r="AM34" s="92">
        <f t="shared" ref="AM34" si="174">SUM(AM30,AM31,AM33)</f>
        <v>148</v>
      </c>
      <c r="AN34" s="92">
        <f t="shared" ref="AN34" si="175">SUM(AN30,AN31,AN33)</f>
        <v>152</v>
      </c>
      <c r="AO34" s="91"/>
      <c r="AP34" s="92">
        <f t="shared" ref="AP34" si="176">SUM(AP30,AP31,AP33)</f>
        <v>164</v>
      </c>
      <c r="AQ34" s="92">
        <f t="shared" ref="AQ34" si="177">SUM(AQ30,AQ31,AQ33)</f>
        <v>168</v>
      </c>
      <c r="AR34" s="92">
        <f t="shared" ref="AR34" si="178">SUM(AR30,AR31,AR33)</f>
        <v>172</v>
      </c>
      <c r="AS34" s="92">
        <f t="shared" ref="AS34" si="179">SUM(AS30,AS31,AS33)</f>
        <v>175</v>
      </c>
      <c r="AT34" s="92">
        <f t="shared" ref="AT34" si="180">SUM(AT30,AT31,AT33)</f>
        <v>182</v>
      </c>
      <c r="AU34" s="92">
        <f t="shared" ref="AU34" si="181">SUM(AU30,AU31,AU33)</f>
        <v>186</v>
      </c>
      <c r="AV34" s="92">
        <f t="shared" ref="AV34" si="182">SUM(AV30,AV31,AV33)</f>
        <v>199</v>
      </c>
      <c r="AW34" s="92">
        <f t="shared" ref="AW34" si="183">SUM(AW30,AW31,AW33)</f>
        <v>203</v>
      </c>
      <c r="AX34" s="92">
        <f t="shared" ref="AX34" si="184">SUM(AX30,AX31,AX33)</f>
        <v>208</v>
      </c>
      <c r="AY34" s="92">
        <f t="shared" ref="AY34" si="185">SUM(AY30,AY31,AY33)</f>
        <v>213</v>
      </c>
      <c r="AZ34" s="92">
        <f t="shared" ref="AZ34" si="186">SUM(AZ30,AZ31,AZ33)</f>
        <v>218</v>
      </c>
      <c r="BA34" s="92">
        <f t="shared" ref="BA34" si="187">SUM(BA30,BA31,BA33)</f>
        <v>224</v>
      </c>
      <c r="BB34" s="91"/>
      <c r="BC34" s="92">
        <f t="shared" ref="BC34" si="188">SUM(BC30,BC31,BC33)</f>
        <v>242</v>
      </c>
      <c r="BD34" s="92">
        <f t="shared" ref="BD34" si="189">SUM(BD30,BD31,BD33)</f>
        <v>248</v>
      </c>
      <c r="BE34" s="92">
        <f t="shared" ref="BE34" si="190">SUM(BE30,BE31,BE33)</f>
        <v>254</v>
      </c>
      <c r="BF34" s="92">
        <f t="shared" ref="BF34" si="191">SUM(BF30,BF31,BF33)</f>
        <v>260</v>
      </c>
      <c r="BG34" s="92">
        <f t="shared" ref="BG34" si="192">SUM(BG30,BG31,BG33)</f>
        <v>275</v>
      </c>
      <c r="BH34" s="92">
        <f t="shared" ref="BH34" si="193">SUM(BH30,BH31,BH33)</f>
        <v>281</v>
      </c>
      <c r="BI34" s="92">
        <f t="shared" ref="BI34" si="194">SUM(BI30,BI31,BI33)</f>
        <v>291</v>
      </c>
      <c r="BJ34" s="92">
        <f t="shared" ref="BJ34" si="195">SUM(BJ30,BJ31,BJ33)</f>
        <v>298</v>
      </c>
      <c r="BK34" s="92">
        <f t="shared" ref="BK34" si="196">SUM(BK30,BK31,BK33)</f>
        <v>305</v>
      </c>
      <c r="BL34" s="92">
        <f t="shared" ref="BL34" si="197">SUM(BL30,BL31,BL33)</f>
        <v>313</v>
      </c>
      <c r="BM34" s="92">
        <f t="shared" ref="BM34" si="198">SUM(BM30,BM31,BM33)</f>
        <v>320</v>
      </c>
      <c r="BN34" s="92">
        <f t="shared" ref="BN34" si="199">SUM(BN30,BN31,BN33)</f>
        <v>327</v>
      </c>
      <c r="BO34" s="82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1:67 16370:16384" outlineLevel="1" x14ac:dyDescent="0.35">
      <c r="A35" s="5"/>
      <c r="O35" s="123"/>
      <c r="AB35" s="83"/>
      <c r="AO35" s="83"/>
      <c r="BB35" s="83"/>
      <c r="BO35" s="83"/>
    </row>
    <row r="36" spans="1:67 16370:16384" outlineLevel="1" x14ac:dyDescent="0.35">
      <c r="A36" s="5" t="s">
        <v>56</v>
      </c>
      <c r="O36" s="123"/>
      <c r="AB36" s="83"/>
      <c r="AO36" s="83"/>
      <c r="BB36" s="83"/>
      <c r="BO36" s="83"/>
    </row>
    <row r="37" spans="1:67 16370:16384" outlineLevel="1" x14ac:dyDescent="0.35">
      <c r="A37" t="s">
        <v>15</v>
      </c>
      <c r="C37" s="6"/>
      <c r="D37" s="7">
        <v>0.02</v>
      </c>
      <c r="E37" s="7">
        <v>0.02</v>
      </c>
      <c r="F37" s="7">
        <v>0.02</v>
      </c>
      <c r="G37" s="7">
        <v>0.03</v>
      </c>
      <c r="H37" s="7">
        <v>0.03</v>
      </c>
      <c r="I37" s="7">
        <v>0.05</v>
      </c>
      <c r="J37" s="7">
        <v>0.05</v>
      </c>
      <c r="K37" s="7">
        <v>0.05</v>
      </c>
      <c r="L37" s="7">
        <v>0.05</v>
      </c>
      <c r="M37" s="7">
        <v>0.05</v>
      </c>
      <c r="N37" s="7">
        <v>0.05</v>
      </c>
      <c r="O37" s="115"/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15"/>
      <c r="AC37" s="7">
        <v>0.01</v>
      </c>
      <c r="AD37" s="7">
        <v>0.01</v>
      </c>
      <c r="AE37" s="7">
        <v>0.01</v>
      </c>
      <c r="AF37" s="7">
        <v>0.01</v>
      </c>
      <c r="AG37" s="7">
        <v>0.01</v>
      </c>
      <c r="AH37" s="7">
        <v>0.01</v>
      </c>
      <c r="AI37" s="7">
        <v>0.01</v>
      </c>
      <c r="AJ37" s="7">
        <v>0.01</v>
      </c>
      <c r="AK37" s="7">
        <v>0.01</v>
      </c>
      <c r="AL37" s="7">
        <v>0.01</v>
      </c>
      <c r="AM37" s="7">
        <v>0.01</v>
      </c>
      <c r="AN37" s="7">
        <v>0.01</v>
      </c>
      <c r="AO37" s="115"/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115"/>
      <c r="BC37" s="7">
        <v>7.0000000000000007E-2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83"/>
    </row>
    <row r="38" spans="1:67 16370:16384" outlineLevel="1" x14ac:dyDescent="0.35">
      <c r="A38" t="s">
        <v>19</v>
      </c>
      <c r="C38" s="6">
        <v>600</v>
      </c>
      <c r="D38" s="13">
        <f>ROUNDDOWN(C38*(1+D37),0)</f>
        <v>612</v>
      </c>
      <c r="E38" s="13">
        <f t="shared" ref="E38:N38" si="200">ROUNDDOWN(D38*(1+E37),0)</f>
        <v>624</v>
      </c>
      <c r="F38" s="13">
        <f t="shared" si="200"/>
        <v>636</v>
      </c>
      <c r="G38" s="13">
        <f t="shared" si="200"/>
        <v>655</v>
      </c>
      <c r="H38" s="13">
        <f t="shared" si="200"/>
        <v>674</v>
      </c>
      <c r="I38" s="13">
        <f t="shared" si="200"/>
        <v>707</v>
      </c>
      <c r="J38" s="13">
        <f t="shared" si="200"/>
        <v>742</v>
      </c>
      <c r="K38" s="13">
        <f t="shared" si="200"/>
        <v>779</v>
      </c>
      <c r="L38" s="13">
        <f t="shared" si="200"/>
        <v>817</v>
      </c>
      <c r="M38" s="13">
        <f t="shared" si="200"/>
        <v>857</v>
      </c>
      <c r="N38" s="13">
        <f t="shared" si="200"/>
        <v>899</v>
      </c>
      <c r="O38" s="114"/>
      <c r="P38" s="13">
        <f>ROUNDDOWN(N38*(1+P37),0)</f>
        <v>899</v>
      </c>
      <c r="Q38" s="13">
        <f t="shared" ref="Q38" si="201">ROUNDDOWN(P38*(1+Q37),0)</f>
        <v>899</v>
      </c>
      <c r="R38" s="13">
        <f t="shared" ref="R38" si="202">ROUNDDOWN(Q38*(1+R37),0)</f>
        <v>899</v>
      </c>
      <c r="S38" s="13">
        <f t="shared" ref="S38" si="203">ROUNDDOWN(R38*(1+S37),0)</f>
        <v>899</v>
      </c>
      <c r="T38" s="13">
        <f t="shared" ref="T38" si="204">ROUNDDOWN(S38*(1+T37),0)</f>
        <v>899</v>
      </c>
      <c r="U38" s="13">
        <f t="shared" ref="U38" si="205">ROUNDDOWN(T38*(1+U37),0)</f>
        <v>899</v>
      </c>
      <c r="V38" s="13">
        <f t="shared" ref="V38" si="206">ROUNDDOWN(U38*(1+V37),0)</f>
        <v>899</v>
      </c>
      <c r="W38" s="13">
        <f t="shared" ref="W38" si="207">ROUNDDOWN(V38*(1+W37),0)</f>
        <v>899</v>
      </c>
      <c r="X38" s="13">
        <f t="shared" ref="X38" si="208">ROUNDDOWN(W38*(1+X37),0)</f>
        <v>899</v>
      </c>
      <c r="Y38" s="13">
        <f t="shared" ref="Y38" si="209">ROUNDDOWN(X38*(1+Y37),0)</f>
        <v>899</v>
      </c>
      <c r="Z38" s="13">
        <f t="shared" ref="Z38" si="210">ROUNDDOWN(Y38*(1+Z37),0)</f>
        <v>899</v>
      </c>
      <c r="AA38" s="13">
        <f t="shared" ref="AA38" si="211">ROUNDDOWN(Z38*(1+AA37),0)</f>
        <v>899</v>
      </c>
      <c r="AB38" s="84"/>
      <c r="AC38" s="13">
        <f t="shared" ref="AC38" si="212">ROUNDDOWN(AA38*(1+AC37),0)</f>
        <v>907</v>
      </c>
      <c r="AD38" s="13">
        <f t="shared" ref="AD38" si="213">ROUNDDOWN(AC38*(1+AD37),0)</f>
        <v>916</v>
      </c>
      <c r="AE38" s="13">
        <f t="shared" ref="AE38" si="214">ROUNDDOWN(AD38*(1+AE37),0)</f>
        <v>925</v>
      </c>
      <c r="AF38" s="13">
        <f t="shared" ref="AF38" si="215">ROUNDDOWN(AE38*(1+AF37),0)</f>
        <v>934</v>
      </c>
      <c r="AG38" s="13">
        <f t="shared" ref="AG38" si="216">ROUNDDOWN(AF38*(1+AG37),0)</f>
        <v>943</v>
      </c>
      <c r="AH38" s="13">
        <f t="shared" ref="AH38" si="217">ROUNDDOWN(AG38*(1+AH37),0)</f>
        <v>952</v>
      </c>
      <c r="AI38" s="13">
        <f t="shared" ref="AI38" si="218">ROUNDDOWN(AH38*(1+AI37),0)</f>
        <v>961</v>
      </c>
      <c r="AJ38" s="13">
        <f t="shared" ref="AJ38" si="219">ROUNDDOWN(AI38*(1+AJ37),0)</f>
        <v>970</v>
      </c>
      <c r="AK38" s="13">
        <f t="shared" ref="AK38" si="220">ROUNDDOWN(AJ38*(1+AK37),0)</f>
        <v>979</v>
      </c>
      <c r="AL38" s="13">
        <f t="shared" ref="AL38" si="221">ROUNDDOWN(AK38*(1+AL37),0)</f>
        <v>988</v>
      </c>
      <c r="AM38" s="13">
        <f t="shared" ref="AM38" si="222">ROUNDDOWN(AL38*(1+AM37),0)</f>
        <v>997</v>
      </c>
      <c r="AN38" s="13">
        <f t="shared" ref="AN38" si="223">ROUNDDOWN(AM38*(1+AN37),0)</f>
        <v>1006</v>
      </c>
      <c r="AO38" s="84"/>
      <c r="AP38" s="13">
        <f>ROUNDDOWN(AN38*(1+AP37),0)</f>
        <v>1006</v>
      </c>
      <c r="AQ38" s="13">
        <f t="shared" ref="AQ38" si="224">ROUNDDOWN(AP38*(1+AQ37),0)</f>
        <v>1006</v>
      </c>
      <c r="AR38" s="13">
        <f t="shared" ref="AR38" si="225">ROUNDDOWN(AQ38*(1+AR37),0)</f>
        <v>1006</v>
      </c>
      <c r="AS38" s="13">
        <f t="shared" ref="AS38" si="226">ROUNDDOWN(AR38*(1+AS37),0)</f>
        <v>1006</v>
      </c>
      <c r="AT38" s="13">
        <f t="shared" ref="AT38" si="227">ROUNDDOWN(AS38*(1+AT37),0)</f>
        <v>1006</v>
      </c>
      <c r="AU38" s="13">
        <f t="shared" ref="AU38" si="228">ROUNDDOWN(AT38*(1+AU37),0)</f>
        <v>1006</v>
      </c>
      <c r="AV38" s="13">
        <f t="shared" ref="AV38" si="229">ROUNDDOWN(AU38*(1+AV37),0)</f>
        <v>1006</v>
      </c>
      <c r="AW38" s="13">
        <f t="shared" ref="AW38" si="230">ROUNDDOWN(AV38*(1+AW37),0)</f>
        <v>1006</v>
      </c>
      <c r="AX38" s="13">
        <f t="shared" ref="AX38" si="231">ROUNDDOWN(AW38*(1+AX37),0)</f>
        <v>1006</v>
      </c>
      <c r="AY38" s="13">
        <f t="shared" ref="AY38" si="232">ROUNDDOWN(AX38*(1+AY37),0)</f>
        <v>1006</v>
      </c>
      <c r="AZ38" s="13">
        <f t="shared" ref="AZ38" si="233">ROUNDDOWN(AY38*(1+AZ37),0)</f>
        <v>1006</v>
      </c>
      <c r="BA38" s="13">
        <f t="shared" ref="BA38" si="234">ROUNDDOWN(AZ38*(1+BA37),0)</f>
        <v>1006</v>
      </c>
      <c r="BB38" s="84"/>
      <c r="BC38" s="13">
        <f t="shared" ref="BC38" si="235">ROUNDDOWN(BA38*(1+BC37),0)</f>
        <v>1076</v>
      </c>
      <c r="BD38" s="13">
        <f t="shared" ref="BD38" si="236">ROUNDDOWN(BC38*(1+BD37),0)</f>
        <v>1076</v>
      </c>
      <c r="BE38" s="13">
        <f t="shared" ref="BE38" si="237">ROUNDDOWN(BD38*(1+BE37),0)</f>
        <v>1076</v>
      </c>
      <c r="BF38" s="13">
        <f t="shared" ref="BF38" si="238">ROUNDDOWN(BE38*(1+BF37),0)</f>
        <v>1076</v>
      </c>
      <c r="BG38" s="13">
        <f t="shared" ref="BG38" si="239">ROUNDDOWN(BF38*(1+BG37),0)</f>
        <v>1076</v>
      </c>
      <c r="BH38" s="13">
        <f t="shared" ref="BH38" si="240">ROUNDDOWN(BG38*(1+BH37),0)</f>
        <v>1076</v>
      </c>
      <c r="BI38" s="13">
        <f t="shared" ref="BI38" si="241">ROUNDDOWN(BH38*(1+BI37),0)</f>
        <v>1076</v>
      </c>
      <c r="BJ38" s="13">
        <f t="shared" ref="BJ38" si="242">ROUNDDOWN(BI38*(1+BJ37),0)</f>
        <v>1076</v>
      </c>
      <c r="BK38" s="13">
        <f t="shared" ref="BK38" si="243">ROUNDDOWN(BJ38*(1+BK37),0)</f>
        <v>1076</v>
      </c>
      <c r="BL38" s="13">
        <f t="shared" ref="BL38" si="244">ROUNDDOWN(BK38*(1+BL37),0)</f>
        <v>1076</v>
      </c>
      <c r="BM38" s="13">
        <f t="shared" ref="BM38" si="245">ROUNDDOWN(BL38*(1+BM37),0)</f>
        <v>1076</v>
      </c>
      <c r="BN38" s="13">
        <f t="shared" ref="BN38" si="246">ROUNDDOWN(BM38*(1+BN37),0)</f>
        <v>1076</v>
      </c>
      <c r="BO38" s="83"/>
    </row>
    <row r="39" spans="1:67 16370:16384" outlineLevel="1" x14ac:dyDescent="0.35">
      <c r="A39" t="s">
        <v>20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114"/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114"/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114"/>
      <c r="AP39" s="6">
        <v>1.25</v>
      </c>
      <c r="AQ39" s="6">
        <v>1.25</v>
      </c>
      <c r="AR39" s="6">
        <v>1.25</v>
      </c>
      <c r="AS39" s="6">
        <v>1.25</v>
      </c>
      <c r="AT39" s="6">
        <v>1.25</v>
      </c>
      <c r="AU39" s="6">
        <v>1.25</v>
      </c>
      <c r="AV39" s="6">
        <v>1.25</v>
      </c>
      <c r="AW39" s="6">
        <v>1.25</v>
      </c>
      <c r="AX39" s="6">
        <v>1.25</v>
      </c>
      <c r="AY39" s="6">
        <v>1.25</v>
      </c>
      <c r="AZ39" s="6">
        <v>1.25</v>
      </c>
      <c r="BA39" s="6">
        <v>1.25</v>
      </c>
      <c r="BB39" s="114"/>
      <c r="BC39" s="6">
        <v>1.25</v>
      </c>
      <c r="BD39" s="6">
        <v>1.25</v>
      </c>
      <c r="BE39" s="6">
        <v>1.25</v>
      </c>
      <c r="BF39" s="6">
        <v>1.25</v>
      </c>
      <c r="BG39" s="6">
        <v>1.25</v>
      </c>
      <c r="BH39" s="6">
        <v>1.25</v>
      </c>
      <c r="BI39" s="6">
        <v>1.25</v>
      </c>
      <c r="BJ39" s="6">
        <v>1.25</v>
      </c>
      <c r="BK39" s="6">
        <v>1.25</v>
      </c>
      <c r="BL39" s="6">
        <v>1.25</v>
      </c>
      <c r="BM39" s="6">
        <v>1.25</v>
      </c>
      <c r="BN39" s="6">
        <v>1.25</v>
      </c>
      <c r="BO39" s="83"/>
    </row>
    <row r="40" spans="1:67 16370:16384" outlineLevel="1" x14ac:dyDescent="0.35">
      <c r="A40" t="s">
        <v>21</v>
      </c>
      <c r="C40" s="7">
        <v>0.02</v>
      </c>
      <c r="D40" s="7">
        <v>0.02</v>
      </c>
      <c r="E40" s="7">
        <v>0.02</v>
      </c>
      <c r="F40" s="7">
        <v>0.02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115"/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115"/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115"/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115"/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83"/>
    </row>
    <row r="41" spans="1:67 16370:16384" outlineLevel="1" x14ac:dyDescent="0.35">
      <c r="A41" t="s">
        <v>182</v>
      </c>
      <c r="C41" s="7">
        <v>0.02</v>
      </c>
      <c r="D41" s="7">
        <v>0.02</v>
      </c>
      <c r="E41" s="7">
        <v>0.02</v>
      </c>
      <c r="F41" s="7">
        <v>0.02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15"/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15"/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15"/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115"/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83"/>
    </row>
    <row r="42" spans="1:67 16370:16384" outlineLevel="1" x14ac:dyDescent="0.35">
      <c r="A42" t="s">
        <v>22</v>
      </c>
      <c r="C42" s="32">
        <v>0.4</v>
      </c>
      <c r="D42" s="32">
        <v>0.4</v>
      </c>
      <c r="E42" s="32">
        <v>0.4</v>
      </c>
      <c r="F42" s="32">
        <v>0.4</v>
      </c>
      <c r="G42" s="32">
        <v>0.4</v>
      </c>
      <c r="H42" s="32">
        <v>0.4</v>
      </c>
      <c r="I42" s="32">
        <v>0.4</v>
      </c>
      <c r="J42" s="32">
        <v>0.4</v>
      </c>
      <c r="K42" s="32">
        <v>0.4</v>
      </c>
      <c r="L42" s="32">
        <v>0.4</v>
      </c>
      <c r="M42" s="32">
        <v>0.4</v>
      </c>
      <c r="N42" s="32">
        <v>0.4</v>
      </c>
      <c r="O42" s="117"/>
      <c r="P42" s="32">
        <v>0.4</v>
      </c>
      <c r="Q42" s="32">
        <v>0.4</v>
      </c>
      <c r="R42" s="32">
        <v>0.4</v>
      </c>
      <c r="S42" s="32">
        <v>0.4</v>
      </c>
      <c r="T42" s="32">
        <v>0.4</v>
      </c>
      <c r="U42" s="32">
        <v>0.4</v>
      </c>
      <c r="V42" s="32">
        <v>0.4</v>
      </c>
      <c r="W42" s="32">
        <v>0.4</v>
      </c>
      <c r="X42" s="32">
        <v>0.4</v>
      </c>
      <c r="Y42" s="32">
        <v>0.4</v>
      </c>
      <c r="Z42" s="32">
        <v>0.4</v>
      </c>
      <c r="AA42" s="32">
        <v>0.4</v>
      </c>
      <c r="AB42" s="117"/>
      <c r="AC42" s="32">
        <v>0.33</v>
      </c>
      <c r="AD42" s="32">
        <v>0.33</v>
      </c>
      <c r="AE42" s="32">
        <v>0.33</v>
      </c>
      <c r="AF42" s="32">
        <v>0.33</v>
      </c>
      <c r="AG42" s="32">
        <v>0.33</v>
      </c>
      <c r="AH42" s="32">
        <v>0.33</v>
      </c>
      <c r="AI42" s="32">
        <v>0.33</v>
      </c>
      <c r="AJ42" s="32">
        <v>0.33</v>
      </c>
      <c r="AK42" s="32">
        <v>0.33</v>
      </c>
      <c r="AL42" s="32">
        <v>0.33</v>
      </c>
      <c r="AM42" s="32">
        <v>0.33</v>
      </c>
      <c r="AN42" s="32">
        <v>0.33</v>
      </c>
      <c r="AO42" s="117"/>
      <c r="AP42" s="32">
        <v>0.33</v>
      </c>
      <c r="AQ42" s="32">
        <v>0.33</v>
      </c>
      <c r="AR42" s="32">
        <v>0.33</v>
      </c>
      <c r="AS42" s="32">
        <v>0.33</v>
      </c>
      <c r="AT42" s="32">
        <v>0.33</v>
      </c>
      <c r="AU42" s="32">
        <v>0.33</v>
      </c>
      <c r="AV42" s="32">
        <v>0.33</v>
      </c>
      <c r="AW42" s="32">
        <v>0.33</v>
      </c>
      <c r="AX42" s="32">
        <v>0.33</v>
      </c>
      <c r="AY42" s="32">
        <v>0.33</v>
      </c>
      <c r="AZ42" s="32">
        <v>0.33</v>
      </c>
      <c r="BA42" s="32">
        <v>0.33</v>
      </c>
      <c r="BB42" s="117"/>
      <c r="BC42" s="32">
        <v>0.33</v>
      </c>
      <c r="BD42" s="32">
        <v>0.33</v>
      </c>
      <c r="BE42" s="32">
        <v>0.33</v>
      </c>
      <c r="BF42" s="32">
        <v>0.33</v>
      </c>
      <c r="BG42" s="32">
        <v>0.33</v>
      </c>
      <c r="BH42" s="32">
        <v>0.33</v>
      </c>
      <c r="BI42" s="32">
        <v>0.33</v>
      </c>
      <c r="BJ42" s="32">
        <v>0.33</v>
      </c>
      <c r="BK42" s="32">
        <v>0.33</v>
      </c>
      <c r="BL42" s="32">
        <v>0.33</v>
      </c>
      <c r="BM42" s="32">
        <v>0.33</v>
      </c>
      <c r="BN42" s="32">
        <v>0.33</v>
      </c>
      <c r="BO42" s="83"/>
    </row>
    <row r="43" spans="1:67 16370:16384" outlineLevel="1" x14ac:dyDescent="0.35">
      <c r="A43" t="s">
        <v>23</v>
      </c>
      <c r="C43" s="8">
        <f>C38*C39</f>
        <v>600</v>
      </c>
      <c r="D43" s="8">
        <f t="shared" ref="D43:AA43" si="247">D38*D39</f>
        <v>612</v>
      </c>
      <c r="E43" s="8">
        <f t="shared" si="247"/>
        <v>624</v>
      </c>
      <c r="F43" s="8">
        <f t="shared" si="247"/>
        <v>636</v>
      </c>
      <c r="G43" s="8">
        <f t="shared" si="247"/>
        <v>655</v>
      </c>
      <c r="H43" s="8">
        <f t="shared" si="247"/>
        <v>674</v>
      </c>
      <c r="I43" s="8">
        <f t="shared" si="247"/>
        <v>707</v>
      </c>
      <c r="J43" s="8">
        <f t="shared" si="247"/>
        <v>742</v>
      </c>
      <c r="K43" s="8">
        <f t="shared" si="247"/>
        <v>779</v>
      </c>
      <c r="L43" s="8">
        <f t="shared" si="247"/>
        <v>817</v>
      </c>
      <c r="M43" s="8">
        <f t="shared" si="247"/>
        <v>857</v>
      </c>
      <c r="N43" s="8">
        <f t="shared" si="247"/>
        <v>899</v>
      </c>
      <c r="O43" s="134"/>
      <c r="P43" s="90">
        <f t="shared" si="247"/>
        <v>899</v>
      </c>
      <c r="Q43" s="90">
        <f t="shared" si="247"/>
        <v>899</v>
      </c>
      <c r="R43" s="90">
        <f t="shared" si="247"/>
        <v>899</v>
      </c>
      <c r="S43" s="90">
        <f t="shared" si="247"/>
        <v>899</v>
      </c>
      <c r="T43" s="90">
        <f t="shared" si="247"/>
        <v>899</v>
      </c>
      <c r="U43" s="90">
        <f t="shared" si="247"/>
        <v>899</v>
      </c>
      <c r="V43" s="90">
        <f t="shared" si="247"/>
        <v>899</v>
      </c>
      <c r="W43" s="90">
        <f t="shared" si="247"/>
        <v>899</v>
      </c>
      <c r="X43" s="90">
        <f t="shared" si="247"/>
        <v>899</v>
      </c>
      <c r="Y43" s="90">
        <f t="shared" si="247"/>
        <v>899</v>
      </c>
      <c r="Z43" s="90">
        <f t="shared" si="247"/>
        <v>899</v>
      </c>
      <c r="AA43" s="90">
        <f t="shared" si="247"/>
        <v>899</v>
      </c>
      <c r="AB43" s="89"/>
      <c r="AC43" s="90">
        <f t="shared" ref="AC43:AN43" si="248">AC38*AC39</f>
        <v>907</v>
      </c>
      <c r="AD43" s="90">
        <f t="shared" si="248"/>
        <v>916</v>
      </c>
      <c r="AE43" s="90">
        <f t="shared" si="248"/>
        <v>925</v>
      </c>
      <c r="AF43" s="90">
        <f t="shared" si="248"/>
        <v>934</v>
      </c>
      <c r="AG43" s="90">
        <f t="shared" si="248"/>
        <v>943</v>
      </c>
      <c r="AH43" s="90">
        <f t="shared" si="248"/>
        <v>952</v>
      </c>
      <c r="AI43" s="90">
        <f t="shared" si="248"/>
        <v>961</v>
      </c>
      <c r="AJ43" s="90">
        <f t="shared" si="248"/>
        <v>970</v>
      </c>
      <c r="AK43" s="90">
        <f t="shared" si="248"/>
        <v>979</v>
      </c>
      <c r="AL43" s="90">
        <f t="shared" si="248"/>
        <v>988</v>
      </c>
      <c r="AM43" s="90">
        <f t="shared" si="248"/>
        <v>997</v>
      </c>
      <c r="AN43" s="90">
        <f t="shared" si="248"/>
        <v>1006</v>
      </c>
      <c r="AO43" s="89"/>
      <c r="AP43" s="90">
        <f t="shared" ref="AP43:BN43" si="249">AP38*AP39</f>
        <v>1257.5</v>
      </c>
      <c r="AQ43" s="90">
        <f t="shared" si="249"/>
        <v>1257.5</v>
      </c>
      <c r="AR43" s="90">
        <f t="shared" si="249"/>
        <v>1257.5</v>
      </c>
      <c r="AS43" s="90">
        <f t="shared" si="249"/>
        <v>1257.5</v>
      </c>
      <c r="AT43" s="90">
        <f t="shared" si="249"/>
        <v>1257.5</v>
      </c>
      <c r="AU43" s="90">
        <f t="shared" si="249"/>
        <v>1257.5</v>
      </c>
      <c r="AV43" s="90">
        <f t="shared" si="249"/>
        <v>1257.5</v>
      </c>
      <c r="AW43" s="90">
        <f t="shared" si="249"/>
        <v>1257.5</v>
      </c>
      <c r="AX43" s="90">
        <f t="shared" si="249"/>
        <v>1257.5</v>
      </c>
      <c r="AY43" s="90">
        <f t="shared" si="249"/>
        <v>1257.5</v>
      </c>
      <c r="AZ43" s="90">
        <f t="shared" si="249"/>
        <v>1257.5</v>
      </c>
      <c r="BA43" s="90">
        <f t="shared" si="249"/>
        <v>1257.5</v>
      </c>
      <c r="BB43" s="89"/>
      <c r="BC43" s="90">
        <f t="shared" si="249"/>
        <v>1345</v>
      </c>
      <c r="BD43" s="90">
        <f t="shared" si="249"/>
        <v>1345</v>
      </c>
      <c r="BE43" s="90">
        <f t="shared" si="249"/>
        <v>1345</v>
      </c>
      <c r="BF43" s="90">
        <f t="shared" si="249"/>
        <v>1345</v>
      </c>
      <c r="BG43" s="90">
        <f t="shared" si="249"/>
        <v>1345</v>
      </c>
      <c r="BH43" s="90">
        <f t="shared" si="249"/>
        <v>1345</v>
      </c>
      <c r="BI43" s="90">
        <f t="shared" si="249"/>
        <v>1345</v>
      </c>
      <c r="BJ43" s="90">
        <f t="shared" si="249"/>
        <v>1345</v>
      </c>
      <c r="BK43" s="90">
        <f t="shared" si="249"/>
        <v>1345</v>
      </c>
      <c r="BL43" s="90">
        <f t="shared" si="249"/>
        <v>1345</v>
      </c>
      <c r="BM43" s="90">
        <f t="shared" si="249"/>
        <v>1345</v>
      </c>
      <c r="BN43" s="90">
        <f t="shared" si="249"/>
        <v>1345</v>
      </c>
      <c r="BO43" s="83"/>
    </row>
    <row r="44" spans="1:67 16370:16384" outlineLevel="1" x14ac:dyDescent="0.35">
      <c r="A44" t="s">
        <v>24</v>
      </c>
      <c r="C44" s="8">
        <f>C43*(1-C40-C41)</f>
        <v>576</v>
      </c>
      <c r="D44" s="8">
        <f t="shared" ref="D44:AA44" si="250">D43*(1-D40-D41)</f>
        <v>587.52</v>
      </c>
      <c r="E44" s="8">
        <f t="shared" si="250"/>
        <v>599.04</v>
      </c>
      <c r="F44" s="8">
        <f t="shared" si="250"/>
        <v>610.55999999999995</v>
      </c>
      <c r="G44" s="8">
        <f t="shared" si="250"/>
        <v>655</v>
      </c>
      <c r="H44" s="8">
        <f t="shared" si="250"/>
        <v>674</v>
      </c>
      <c r="I44" s="8">
        <f t="shared" si="250"/>
        <v>707</v>
      </c>
      <c r="J44" s="8">
        <f t="shared" si="250"/>
        <v>742</v>
      </c>
      <c r="K44" s="8">
        <f t="shared" si="250"/>
        <v>779</v>
      </c>
      <c r="L44" s="8">
        <f t="shared" si="250"/>
        <v>817</v>
      </c>
      <c r="M44" s="8">
        <f t="shared" si="250"/>
        <v>857</v>
      </c>
      <c r="N44" s="8">
        <f t="shared" si="250"/>
        <v>899</v>
      </c>
      <c r="O44" s="134"/>
      <c r="P44" s="90">
        <f t="shared" si="250"/>
        <v>899</v>
      </c>
      <c r="Q44" s="90">
        <f t="shared" si="250"/>
        <v>899</v>
      </c>
      <c r="R44" s="90">
        <f t="shared" si="250"/>
        <v>899</v>
      </c>
      <c r="S44" s="90">
        <f t="shared" si="250"/>
        <v>899</v>
      </c>
      <c r="T44" s="90">
        <f t="shared" si="250"/>
        <v>899</v>
      </c>
      <c r="U44" s="90">
        <f t="shared" si="250"/>
        <v>899</v>
      </c>
      <c r="V44" s="90">
        <f t="shared" si="250"/>
        <v>899</v>
      </c>
      <c r="W44" s="90">
        <f t="shared" si="250"/>
        <v>899</v>
      </c>
      <c r="X44" s="90">
        <f t="shared" si="250"/>
        <v>899</v>
      </c>
      <c r="Y44" s="90">
        <f t="shared" si="250"/>
        <v>899</v>
      </c>
      <c r="Z44" s="90">
        <f t="shared" si="250"/>
        <v>899</v>
      </c>
      <c r="AA44" s="90">
        <f t="shared" si="250"/>
        <v>899</v>
      </c>
      <c r="AB44" s="89"/>
      <c r="AC44" s="90">
        <f t="shared" ref="AC44:AN44" si="251">AC43*(1-AC40-AC41)</f>
        <v>907</v>
      </c>
      <c r="AD44" s="90">
        <f t="shared" si="251"/>
        <v>916</v>
      </c>
      <c r="AE44" s="90">
        <f t="shared" si="251"/>
        <v>925</v>
      </c>
      <c r="AF44" s="90">
        <f t="shared" si="251"/>
        <v>934</v>
      </c>
      <c r="AG44" s="90">
        <f t="shared" si="251"/>
        <v>943</v>
      </c>
      <c r="AH44" s="90">
        <f t="shared" si="251"/>
        <v>952</v>
      </c>
      <c r="AI44" s="90">
        <f t="shared" si="251"/>
        <v>961</v>
      </c>
      <c r="AJ44" s="90">
        <f t="shared" si="251"/>
        <v>970</v>
      </c>
      <c r="AK44" s="90">
        <f t="shared" si="251"/>
        <v>979</v>
      </c>
      <c r="AL44" s="90">
        <f t="shared" si="251"/>
        <v>988</v>
      </c>
      <c r="AM44" s="90">
        <f t="shared" si="251"/>
        <v>997</v>
      </c>
      <c r="AN44" s="90">
        <f t="shared" si="251"/>
        <v>1006</v>
      </c>
      <c r="AO44" s="89"/>
      <c r="AP44" s="90">
        <f t="shared" ref="AP44:BN44" si="252">AP43*(1-AP40-AP41)</f>
        <v>1257.5</v>
      </c>
      <c r="AQ44" s="90">
        <f t="shared" si="252"/>
        <v>1257.5</v>
      </c>
      <c r="AR44" s="90">
        <f t="shared" si="252"/>
        <v>1257.5</v>
      </c>
      <c r="AS44" s="90">
        <f t="shared" si="252"/>
        <v>1257.5</v>
      </c>
      <c r="AT44" s="90">
        <f t="shared" si="252"/>
        <v>1257.5</v>
      </c>
      <c r="AU44" s="90">
        <f t="shared" si="252"/>
        <v>1257.5</v>
      </c>
      <c r="AV44" s="90">
        <f t="shared" si="252"/>
        <v>1257.5</v>
      </c>
      <c r="AW44" s="90">
        <f t="shared" si="252"/>
        <v>1257.5</v>
      </c>
      <c r="AX44" s="90">
        <f t="shared" si="252"/>
        <v>1257.5</v>
      </c>
      <c r="AY44" s="90">
        <f t="shared" si="252"/>
        <v>1257.5</v>
      </c>
      <c r="AZ44" s="90">
        <f t="shared" si="252"/>
        <v>1257.5</v>
      </c>
      <c r="BA44" s="90">
        <f t="shared" si="252"/>
        <v>1257.5</v>
      </c>
      <c r="BB44" s="89"/>
      <c r="BC44" s="90">
        <f t="shared" si="252"/>
        <v>1345</v>
      </c>
      <c r="BD44" s="90">
        <f t="shared" si="252"/>
        <v>1345</v>
      </c>
      <c r="BE44" s="90">
        <f t="shared" si="252"/>
        <v>1345</v>
      </c>
      <c r="BF44" s="90">
        <f t="shared" si="252"/>
        <v>1345</v>
      </c>
      <c r="BG44" s="90">
        <f t="shared" si="252"/>
        <v>1345</v>
      </c>
      <c r="BH44" s="90">
        <f t="shared" si="252"/>
        <v>1345</v>
      </c>
      <c r="BI44" s="90">
        <f t="shared" si="252"/>
        <v>1345</v>
      </c>
      <c r="BJ44" s="90">
        <f t="shared" si="252"/>
        <v>1345</v>
      </c>
      <c r="BK44" s="90">
        <f t="shared" si="252"/>
        <v>1345</v>
      </c>
      <c r="BL44" s="90">
        <f t="shared" si="252"/>
        <v>1345</v>
      </c>
      <c r="BM44" s="90">
        <f t="shared" si="252"/>
        <v>1345</v>
      </c>
      <c r="BN44" s="90">
        <f t="shared" si="252"/>
        <v>1345</v>
      </c>
      <c r="BO44" s="83"/>
    </row>
    <row r="45" spans="1:67 16370:16384" outlineLevel="1" x14ac:dyDescent="0.35">
      <c r="O45" s="123"/>
      <c r="AB45" s="83"/>
      <c r="AO45" s="83"/>
      <c r="BB45" s="83"/>
      <c r="BO45" s="83"/>
    </row>
    <row r="46" spans="1:67 16370:16384" outlineLevel="1" x14ac:dyDescent="0.35">
      <c r="A46" s="5" t="s">
        <v>139</v>
      </c>
      <c r="O46" s="123"/>
      <c r="AB46" s="83"/>
      <c r="AO46" s="83"/>
      <c r="BB46" s="83"/>
      <c r="BO46" s="83"/>
    </row>
    <row r="47" spans="1:67 16370:16384" outlineLevel="1" x14ac:dyDescent="0.35">
      <c r="A47" t="s">
        <v>128</v>
      </c>
      <c r="C47" s="151">
        <f t="shared" ref="C47:N47" si="253">C44*$B$115*C33</f>
        <v>576</v>
      </c>
      <c r="D47" s="151">
        <f>D44*$B$115*D33</f>
        <v>587.52</v>
      </c>
      <c r="E47" s="151">
        <f t="shared" si="253"/>
        <v>599.04</v>
      </c>
      <c r="F47" s="151">
        <f t="shared" si="253"/>
        <v>610.55999999999995</v>
      </c>
      <c r="G47" s="151">
        <f t="shared" si="253"/>
        <v>982.5</v>
      </c>
      <c r="H47" s="151">
        <f t="shared" si="253"/>
        <v>1011</v>
      </c>
      <c r="I47" s="151">
        <f t="shared" si="253"/>
        <v>1060.5</v>
      </c>
      <c r="J47" s="151">
        <f t="shared" si="253"/>
        <v>1113</v>
      </c>
      <c r="K47" s="151">
        <f t="shared" si="253"/>
        <v>1558</v>
      </c>
      <c r="L47" s="151">
        <f t="shared" si="253"/>
        <v>1634</v>
      </c>
      <c r="M47" s="151">
        <f t="shared" si="253"/>
        <v>1714</v>
      </c>
      <c r="N47" s="151">
        <f t="shared" si="253"/>
        <v>1798</v>
      </c>
      <c r="O47" s="116"/>
      <c r="P47" s="87">
        <f t="shared" ref="P47:AA47" si="254">P44*$B$115*P33</f>
        <v>3371.25</v>
      </c>
      <c r="Q47" s="87">
        <f t="shared" si="254"/>
        <v>3371.25</v>
      </c>
      <c r="R47" s="87">
        <f t="shared" si="254"/>
        <v>3371.25</v>
      </c>
      <c r="S47" s="87">
        <f t="shared" si="254"/>
        <v>3371.25</v>
      </c>
      <c r="T47" s="87">
        <f t="shared" si="254"/>
        <v>3371.25</v>
      </c>
      <c r="U47" s="87">
        <f t="shared" si="254"/>
        <v>3371.25</v>
      </c>
      <c r="V47" s="87">
        <f t="shared" si="254"/>
        <v>3371.25</v>
      </c>
      <c r="W47" s="87">
        <f t="shared" si="254"/>
        <v>3371.25</v>
      </c>
      <c r="X47" s="87">
        <f t="shared" si="254"/>
        <v>3371.25</v>
      </c>
      <c r="Y47" s="87">
        <f t="shared" si="254"/>
        <v>3371.25</v>
      </c>
      <c r="Z47" s="87">
        <f t="shared" si="254"/>
        <v>3371.25</v>
      </c>
      <c r="AA47" s="87">
        <f t="shared" si="254"/>
        <v>3371.25</v>
      </c>
      <c r="AB47" s="86"/>
      <c r="AC47" s="87">
        <f t="shared" ref="AC47:AN47" si="255">AC44*$B$115*AC33</f>
        <v>4081.5</v>
      </c>
      <c r="AD47" s="87">
        <f t="shared" si="255"/>
        <v>4122</v>
      </c>
      <c r="AE47" s="87">
        <f t="shared" si="255"/>
        <v>4162.5</v>
      </c>
      <c r="AF47" s="87">
        <f t="shared" si="255"/>
        <v>4203</v>
      </c>
      <c r="AG47" s="87">
        <f t="shared" si="255"/>
        <v>4950.75</v>
      </c>
      <c r="AH47" s="87">
        <f t="shared" si="255"/>
        <v>4998</v>
      </c>
      <c r="AI47" s="87">
        <f t="shared" si="255"/>
        <v>5045.25</v>
      </c>
      <c r="AJ47" s="87">
        <f t="shared" si="255"/>
        <v>5092.5</v>
      </c>
      <c r="AK47" s="87">
        <f t="shared" si="255"/>
        <v>5139.75</v>
      </c>
      <c r="AL47" s="87">
        <f t="shared" si="255"/>
        <v>5187</v>
      </c>
      <c r="AM47" s="87">
        <f t="shared" si="255"/>
        <v>5982</v>
      </c>
      <c r="AN47" s="87">
        <f t="shared" si="255"/>
        <v>6036</v>
      </c>
      <c r="AO47" s="86"/>
      <c r="AP47" s="87">
        <f t="shared" ref="AP47:BA47" si="256">AP44*$B$115*AP33</f>
        <v>8488.125</v>
      </c>
      <c r="AQ47" s="87">
        <f t="shared" si="256"/>
        <v>8488.125</v>
      </c>
      <c r="AR47" s="87">
        <f t="shared" si="256"/>
        <v>8488.125</v>
      </c>
      <c r="AS47" s="87">
        <f t="shared" si="256"/>
        <v>8488.125</v>
      </c>
      <c r="AT47" s="87">
        <f t="shared" si="256"/>
        <v>9431.25</v>
      </c>
      <c r="AU47" s="87">
        <f t="shared" si="256"/>
        <v>9431.25</v>
      </c>
      <c r="AV47" s="87">
        <f t="shared" si="256"/>
        <v>9431.25</v>
      </c>
      <c r="AW47" s="87">
        <f t="shared" si="256"/>
        <v>9431.25</v>
      </c>
      <c r="AX47" s="87">
        <f t="shared" si="256"/>
        <v>9431.25</v>
      </c>
      <c r="AY47" s="87">
        <f t="shared" si="256"/>
        <v>9431.25</v>
      </c>
      <c r="AZ47" s="87">
        <f t="shared" si="256"/>
        <v>9431.25</v>
      </c>
      <c r="BA47" s="87">
        <f t="shared" si="256"/>
        <v>9431.25</v>
      </c>
      <c r="BB47" s="86"/>
      <c r="BC47" s="87">
        <f t="shared" ref="BC47:BN47" si="257">BC44*$B$115*BC33</f>
        <v>11096.25</v>
      </c>
      <c r="BD47" s="87">
        <f t="shared" si="257"/>
        <v>11096.25</v>
      </c>
      <c r="BE47" s="87">
        <f t="shared" si="257"/>
        <v>11096.25</v>
      </c>
      <c r="BF47" s="87">
        <f t="shared" si="257"/>
        <v>11096.25</v>
      </c>
      <c r="BG47" s="87">
        <f t="shared" si="257"/>
        <v>14122.5</v>
      </c>
      <c r="BH47" s="87">
        <f t="shared" si="257"/>
        <v>14122.5</v>
      </c>
      <c r="BI47" s="87">
        <f t="shared" si="257"/>
        <v>15131.25</v>
      </c>
      <c r="BJ47" s="87">
        <f t="shared" si="257"/>
        <v>15131.25</v>
      </c>
      <c r="BK47" s="87">
        <f t="shared" si="257"/>
        <v>15131.25</v>
      </c>
      <c r="BL47" s="87">
        <f t="shared" si="257"/>
        <v>15131.25</v>
      </c>
      <c r="BM47" s="87">
        <f t="shared" si="257"/>
        <v>15131.25</v>
      </c>
      <c r="BN47" s="87">
        <f t="shared" si="257"/>
        <v>15131.25</v>
      </c>
      <c r="BO47" s="83"/>
    </row>
    <row r="48" spans="1:67 16370:16384" outlineLevel="1" x14ac:dyDescent="0.35">
      <c r="O48" s="123"/>
      <c r="AB48" s="83"/>
      <c r="AO48" s="83"/>
      <c r="BB48" s="83"/>
      <c r="BO48" s="83"/>
    </row>
    <row r="49" spans="1:67 16370:16384" outlineLevel="1" x14ac:dyDescent="0.35">
      <c r="A49" s="5" t="s">
        <v>57</v>
      </c>
      <c r="O49" s="123"/>
      <c r="AB49" s="83"/>
      <c r="AO49" s="83"/>
      <c r="BB49" s="83"/>
      <c r="BO49" s="83"/>
    </row>
    <row r="50" spans="1:67 16370:16384" outlineLevel="1" x14ac:dyDescent="0.35">
      <c r="A50" s="5" t="s">
        <v>58</v>
      </c>
      <c r="O50" s="123"/>
      <c r="AB50" s="83"/>
      <c r="AO50" s="83"/>
      <c r="BB50" s="83"/>
      <c r="BO50" s="83"/>
    </row>
    <row r="51" spans="1:67 16370:16384" outlineLevel="1" x14ac:dyDescent="0.35">
      <c r="A51" t="s">
        <v>198</v>
      </c>
      <c r="C51" s="6">
        <v>200</v>
      </c>
      <c r="D51" s="6">
        <v>200</v>
      </c>
      <c r="E51" s="6">
        <v>200</v>
      </c>
      <c r="F51" s="6">
        <v>200</v>
      </c>
      <c r="G51" s="6">
        <v>200</v>
      </c>
      <c r="H51" s="6">
        <v>200</v>
      </c>
      <c r="I51" s="6">
        <v>200</v>
      </c>
      <c r="J51" s="6">
        <v>200</v>
      </c>
      <c r="K51" s="6">
        <v>200</v>
      </c>
      <c r="L51" s="6">
        <v>200</v>
      </c>
      <c r="M51" s="6">
        <v>200</v>
      </c>
      <c r="N51" s="6">
        <v>200</v>
      </c>
      <c r="O51" s="114"/>
      <c r="P51" s="6">
        <v>250</v>
      </c>
      <c r="Q51" s="6">
        <v>250</v>
      </c>
      <c r="R51" s="6">
        <v>250</v>
      </c>
      <c r="S51" s="6">
        <v>250</v>
      </c>
      <c r="T51" s="6">
        <v>250</v>
      </c>
      <c r="U51" s="6">
        <v>250</v>
      </c>
      <c r="V51" s="6">
        <v>250</v>
      </c>
      <c r="W51" s="6">
        <v>250</v>
      </c>
      <c r="X51" s="6">
        <v>250</v>
      </c>
      <c r="Y51" s="6">
        <v>250</v>
      </c>
      <c r="Z51" s="6">
        <v>250</v>
      </c>
      <c r="AA51" s="6">
        <v>250</v>
      </c>
      <c r="AB51" s="114"/>
      <c r="AC51" s="6">
        <v>240</v>
      </c>
      <c r="AD51" s="6">
        <v>240</v>
      </c>
      <c r="AE51" s="6">
        <v>240</v>
      </c>
      <c r="AF51" s="6">
        <v>240</v>
      </c>
      <c r="AG51" s="6">
        <v>240</v>
      </c>
      <c r="AH51" s="6">
        <v>240</v>
      </c>
      <c r="AI51" s="6">
        <v>240</v>
      </c>
      <c r="AJ51" s="6">
        <v>240</v>
      </c>
      <c r="AK51" s="6">
        <v>240</v>
      </c>
      <c r="AL51" s="6">
        <v>240</v>
      </c>
      <c r="AM51" s="6">
        <v>240</v>
      </c>
      <c r="AN51" s="6">
        <v>240</v>
      </c>
      <c r="AO51" s="114"/>
      <c r="AP51" s="6">
        <v>240</v>
      </c>
      <c r="AQ51" s="6">
        <v>240</v>
      </c>
      <c r="AR51" s="6">
        <v>240</v>
      </c>
      <c r="AS51" s="6">
        <v>240</v>
      </c>
      <c r="AT51" s="6">
        <v>240</v>
      </c>
      <c r="AU51" s="6">
        <v>240</v>
      </c>
      <c r="AV51" s="6">
        <v>240</v>
      </c>
      <c r="AW51" s="6">
        <v>240</v>
      </c>
      <c r="AX51" s="6">
        <v>240</v>
      </c>
      <c r="AY51" s="6">
        <v>240</v>
      </c>
      <c r="AZ51" s="6">
        <v>240</v>
      </c>
      <c r="BA51" s="6">
        <v>240</v>
      </c>
      <c r="BB51" s="114"/>
      <c r="BC51" s="6">
        <v>240</v>
      </c>
      <c r="BD51" s="6">
        <v>240</v>
      </c>
      <c r="BE51" s="6">
        <v>240</v>
      </c>
      <c r="BF51" s="6">
        <v>240</v>
      </c>
      <c r="BG51" s="6">
        <v>240</v>
      </c>
      <c r="BH51" s="6">
        <v>240</v>
      </c>
      <c r="BI51" s="6">
        <v>240</v>
      </c>
      <c r="BJ51" s="6">
        <v>240</v>
      </c>
      <c r="BK51" s="6">
        <v>240</v>
      </c>
      <c r="BL51" s="6">
        <v>240</v>
      </c>
      <c r="BM51" s="6">
        <v>240</v>
      </c>
      <c r="BN51" s="6">
        <v>240</v>
      </c>
      <c r="BO51" s="83"/>
    </row>
    <row r="52" spans="1:67 16370:16384" outlineLevel="1" x14ac:dyDescent="0.35">
      <c r="A52" t="s">
        <v>26</v>
      </c>
      <c r="C52" s="6">
        <v>50</v>
      </c>
      <c r="D52" s="6">
        <v>50</v>
      </c>
      <c r="E52" s="6">
        <v>50</v>
      </c>
      <c r="F52" s="6">
        <v>50</v>
      </c>
      <c r="G52" s="6">
        <v>50</v>
      </c>
      <c r="H52" s="6">
        <v>50</v>
      </c>
      <c r="I52" s="6">
        <v>50</v>
      </c>
      <c r="J52" s="6">
        <v>50</v>
      </c>
      <c r="K52" s="6">
        <v>50</v>
      </c>
      <c r="L52" s="6">
        <v>50</v>
      </c>
      <c r="M52" s="6">
        <v>50</v>
      </c>
      <c r="N52" s="6">
        <v>50</v>
      </c>
      <c r="O52" s="114"/>
      <c r="P52" s="6">
        <v>50</v>
      </c>
      <c r="Q52" s="6">
        <v>50</v>
      </c>
      <c r="R52" s="6">
        <v>50</v>
      </c>
      <c r="S52" s="6">
        <v>50</v>
      </c>
      <c r="T52" s="6">
        <v>50</v>
      </c>
      <c r="U52" s="6">
        <v>50</v>
      </c>
      <c r="V52" s="6">
        <v>50</v>
      </c>
      <c r="W52" s="6">
        <v>50</v>
      </c>
      <c r="X52" s="6">
        <v>50</v>
      </c>
      <c r="Y52" s="6">
        <v>50</v>
      </c>
      <c r="Z52" s="6">
        <v>50</v>
      </c>
      <c r="AA52" s="6">
        <v>50</v>
      </c>
      <c r="AB52" s="114"/>
      <c r="AC52" s="6">
        <v>40</v>
      </c>
      <c r="AD52" s="6">
        <v>40</v>
      </c>
      <c r="AE52" s="6">
        <v>40</v>
      </c>
      <c r="AF52" s="6">
        <v>40</v>
      </c>
      <c r="AG52" s="6">
        <v>40</v>
      </c>
      <c r="AH52" s="6">
        <v>40</v>
      </c>
      <c r="AI52" s="6">
        <v>40</v>
      </c>
      <c r="AJ52" s="6">
        <v>40</v>
      </c>
      <c r="AK52" s="6">
        <v>40</v>
      </c>
      <c r="AL52" s="6">
        <v>40</v>
      </c>
      <c r="AM52" s="6">
        <v>40</v>
      </c>
      <c r="AN52" s="6">
        <v>40</v>
      </c>
      <c r="AO52" s="114"/>
      <c r="AP52" s="6">
        <v>40</v>
      </c>
      <c r="AQ52" s="6">
        <v>40</v>
      </c>
      <c r="AR52" s="6">
        <v>40</v>
      </c>
      <c r="AS52" s="6">
        <v>40</v>
      </c>
      <c r="AT52" s="6">
        <v>40</v>
      </c>
      <c r="AU52" s="6">
        <v>40</v>
      </c>
      <c r="AV52" s="6">
        <v>40</v>
      </c>
      <c r="AW52" s="6">
        <v>40</v>
      </c>
      <c r="AX52" s="6">
        <v>40</v>
      </c>
      <c r="AY52" s="6">
        <v>40</v>
      </c>
      <c r="AZ52" s="6">
        <v>40</v>
      </c>
      <c r="BA52" s="6">
        <v>40</v>
      </c>
      <c r="BB52" s="114"/>
      <c r="BC52" s="6">
        <v>40</v>
      </c>
      <c r="BD52" s="6">
        <v>40</v>
      </c>
      <c r="BE52" s="6">
        <v>40</v>
      </c>
      <c r="BF52" s="6">
        <v>40</v>
      </c>
      <c r="BG52" s="6">
        <v>40</v>
      </c>
      <c r="BH52" s="6">
        <v>40</v>
      </c>
      <c r="BI52" s="6">
        <v>40</v>
      </c>
      <c r="BJ52" s="6">
        <v>40</v>
      </c>
      <c r="BK52" s="6">
        <v>40</v>
      </c>
      <c r="BL52" s="6">
        <v>40</v>
      </c>
      <c r="BM52" s="6">
        <v>40</v>
      </c>
      <c r="BN52" s="6">
        <v>40</v>
      </c>
      <c r="BO52" s="83"/>
    </row>
    <row r="53" spans="1:67 16370:16384" s="5" customFormat="1" outlineLevel="1" x14ac:dyDescent="0.35">
      <c r="A53" s="5" t="s">
        <v>31</v>
      </c>
      <c r="C53" s="9">
        <f>SUM(C51:C52)</f>
        <v>250</v>
      </c>
      <c r="D53" s="9">
        <f t="shared" ref="D53:AA53" si="258">SUM(D51:D52)</f>
        <v>250</v>
      </c>
      <c r="E53" s="9">
        <f t="shared" si="258"/>
        <v>250</v>
      </c>
      <c r="F53" s="9">
        <f t="shared" si="258"/>
        <v>250</v>
      </c>
      <c r="G53" s="9">
        <f t="shared" si="258"/>
        <v>250</v>
      </c>
      <c r="H53" s="9">
        <f t="shared" si="258"/>
        <v>250</v>
      </c>
      <c r="I53" s="9">
        <f t="shared" si="258"/>
        <v>250</v>
      </c>
      <c r="J53" s="9">
        <f t="shared" si="258"/>
        <v>250</v>
      </c>
      <c r="K53" s="9">
        <f t="shared" si="258"/>
        <v>250</v>
      </c>
      <c r="L53" s="9">
        <f t="shared" si="258"/>
        <v>250</v>
      </c>
      <c r="M53" s="9">
        <f t="shared" si="258"/>
        <v>250</v>
      </c>
      <c r="N53" s="9">
        <f t="shared" si="258"/>
        <v>250</v>
      </c>
      <c r="O53" s="132"/>
      <c r="P53" s="16">
        <f t="shared" si="258"/>
        <v>300</v>
      </c>
      <c r="Q53" s="16">
        <f t="shared" si="258"/>
        <v>300</v>
      </c>
      <c r="R53" s="16">
        <f t="shared" si="258"/>
        <v>300</v>
      </c>
      <c r="S53" s="16">
        <f t="shared" si="258"/>
        <v>300</v>
      </c>
      <c r="T53" s="16">
        <f t="shared" si="258"/>
        <v>300</v>
      </c>
      <c r="U53" s="16">
        <f t="shared" si="258"/>
        <v>300</v>
      </c>
      <c r="V53" s="16">
        <f t="shared" si="258"/>
        <v>300</v>
      </c>
      <c r="W53" s="16">
        <f t="shared" si="258"/>
        <v>300</v>
      </c>
      <c r="X53" s="16">
        <f t="shared" si="258"/>
        <v>300</v>
      </c>
      <c r="Y53" s="16">
        <f t="shared" si="258"/>
        <v>300</v>
      </c>
      <c r="Z53" s="16">
        <f t="shared" si="258"/>
        <v>300</v>
      </c>
      <c r="AA53" s="16">
        <f t="shared" si="258"/>
        <v>300</v>
      </c>
      <c r="AB53" s="85"/>
      <c r="AC53" s="16">
        <f t="shared" ref="AC53:AN53" si="259">SUM(AC51:AC52)</f>
        <v>280</v>
      </c>
      <c r="AD53" s="16">
        <f t="shared" si="259"/>
        <v>280</v>
      </c>
      <c r="AE53" s="16">
        <f t="shared" si="259"/>
        <v>280</v>
      </c>
      <c r="AF53" s="16">
        <f t="shared" si="259"/>
        <v>280</v>
      </c>
      <c r="AG53" s="16">
        <f t="shared" si="259"/>
        <v>280</v>
      </c>
      <c r="AH53" s="16">
        <f t="shared" si="259"/>
        <v>280</v>
      </c>
      <c r="AI53" s="16">
        <f t="shared" si="259"/>
        <v>280</v>
      </c>
      <c r="AJ53" s="16">
        <f t="shared" si="259"/>
        <v>280</v>
      </c>
      <c r="AK53" s="16">
        <f t="shared" si="259"/>
        <v>280</v>
      </c>
      <c r="AL53" s="16">
        <f t="shared" si="259"/>
        <v>280</v>
      </c>
      <c r="AM53" s="16">
        <f t="shared" si="259"/>
        <v>280</v>
      </c>
      <c r="AN53" s="16">
        <f t="shared" si="259"/>
        <v>280</v>
      </c>
      <c r="AO53" s="85"/>
      <c r="AP53" s="16">
        <f t="shared" ref="AP53:BN53" si="260">SUM(AP51:AP52)</f>
        <v>280</v>
      </c>
      <c r="AQ53" s="16">
        <f t="shared" si="260"/>
        <v>280</v>
      </c>
      <c r="AR53" s="16">
        <f t="shared" si="260"/>
        <v>280</v>
      </c>
      <c r="AS53" s="16">
        <f t="shared" si="260"/>
        <v>280</v>
      </c>
      <c r="AT53" s="16">
        <f t="shared" si="260"/>
        <v>280</v>
      </c>
      <c r="AU53" s="16">
        <f t="shared" si="260"/>
        <v>280</v>
      </c>
      <c r="AV53" s="16">
        <f t="shared" si="260"/>
        <v>280</v>
      </c>
      <c r="AW53" s="16">
        <f t="shared" si="260"/>
        <v>280</v>
      </c>
      <c r="AX53" s="16">
        <f t="shared" si="260"/>
        <v>280</v>
      </c>
      <c r="AY53" s="16">
        <f t="shared" si="260"/>
        <v>280</v>
      </c>
      <c r="AZ53" s="16">
        <f t="shared" si="260"/>
        <v>280</v>
      </c>
      <c r="BA53" s="16">
        <f t="shared" si="260"/>
        <v>280</v>
      </c>
      <c r="BB53" s="85"/>
      <c r="BC53" s="16">
        <f t="shared" si="260"/>
        <v>280</v>
      </c>
      <c r="BD53" s="16">
        <f t="shared" si="260"/>
        <v>280</v>
      </c>
      <c r="BE53" s="16">
        <f t="shared" si="260"/>
        <v>280</v>
      </c>
      <c r="BF53" s="16">
        <f t="shared" si="260"/>
        <v>280</v>
      </c>
      <c r="BG53" s="16">
        <f t="shared" si="260"/>
        <v>280</v>
      </c>
      <c r="BH53" s="16">
        <f t="shared" si="260"/>
        <v>280</v>
      </c>
      <c r="BI53" s="16">
        <f t="shared" si="260"/>
        <v>280</v>
      </c>
      <c r="BJ53" s="16">
        <f t="shared" si="260"/>
        <v>280</v>
      </c>
      <c r="BK53" s="16">
        <f t="shared" si="260"/>
        <v>280</v>
      </c>
      <c r="BL53" s="16">
        <f t="shared" si="260"/>
        <v>280</v>
      </c>
      <c r="BM53" s="16">
        <f t="shared" si="260"/>
        <v>280</v>
      </c>
      <c r="BN53" s="16">
        <f t="shared" si="260"/>
        <v>280</v>
      </c>
      <c r="BO53" s="82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  <c r="XFD53"/>
    </row>
    <row r="54" spans="1:67 16370:16384" outlineLevel="1" x14ac:dyDescent="0.35">
      <c r="A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14"/>
      <c r="AB54" s="83"/>
      <c r="AO54" s="83"/>
      <c r="BB54" s="83"/>
      <c r="BO54" s="83"/>
    </row>
    <row r="55" spans="1:67 16370:16384" outlineLevel="1" x14ac:dyDescent="0.35">
      <c r="A55" s="5" t="s">
        <v>59</v>
      </c>
      <c r="O55" s="123"/>
      <c r="AB55" s="83"/>
      <c r="AO55" s="83"/>
      <c r="BB55" s="83"/>
      <c r="BO55" s="83"/>
    </row>
    <row r="56" spans="1:67 16370:16384" outlineLevel="1" x14ac:dyDescent="0.35">
      <c r="A56" t="s">
        <v>17</v>
      </c>
      <c r="C56" s="79">
        <f t="shared" ref="C56:N56" si="261">C18</f>
        <v>2000</v>
      </c>
      <c r="D56" s="79">
        <f t="shared" si="261"/>
        <v>2000</v>
      </c>
      <c r="E56" s="79">
        <f t="shared" si="261"/>
        <v>2500</v>
      </c>
      <c r="F56" s="79">
        <f t="shared" si="261"/>
        <v>3000</v>
      </c>
      <c r="G56" s="79">
        <f t="shared" si="261"/>
        <v>3000</v>
      </c>
      <c r="H56" s="79">
        <f t="shared" si="261"/>
        <v>3000</v>
      </c>
      <c r="I56" s="79">
        <f t="shared" si="261"/>
        <v>3000</v>
      </c>
      <c r="J56" s="79">
        <f t="shared" si="261"/>
        <v>5000</v>
      </c>
      <c r="K56" s="79">
        <f t="shared" si="261"/>
        <v>5000</v>
      </c>
      <c r="L56" s="79">
        <f t="shared" si="261"/>
        <v>5000</v>
      </c>
      <c r="M56" s="79">
        <f t="shared" si="261"/>
        <v>5000</v>
      </c>
      <c r="N56" s="79">
        <f t="shared" si="261"/>
        <v>5000</v>
      </c>
      <c r="O56" s="123"/>
      <c r="P56" s="93">
        <f t="shared" ref="P56:AA56" si="262">P18</f>
        <v>7000</v>
      </c>
      <c r="Q56" s="93">
        <f t="shared" si="262"/>
        <v>7000</v>
      </c>
      <c r="R56" s="93">
        <f t="shared" si="262"/>
        <v>7000</v>
      </c>
      <c r="S56" s="93">
        <f t="shared" si="262"/>
        <v>7000</v>
      </c>
      <c r="T56" s="93">
        <f t="shared" si="262"/>
        <v>7000</v>
      </c>
      <c r="U56" s="93">
        <f t="shared" si="262"/>
        <v>7000</v>
      </c>
      <c r="V56" s="93">
        <f t="shared" si="262"/>
        <v>7000</v>
      </c>
      <c r="W56" s="93">
        <f t="shared" si="262"/>
        <v>7000</v>
      </c>
      <c r="X56" s="93">
        <f t="shared" si="262"/>
        <v>7000</v>
      </c>
      <c r="Y56" s="93">
        <f t="shared" si="262"/>
        <v>7000</v>
      </c>
      <c r="Z56" s="93">
        <f t="shared" si="262"/>
        <v>7000</v>
      </c>
      <c r="AA56" s="93">
        <f t="shared" si="262"/>
        <v>7000</v>
      </c>
      <c r="AB56" s="83"/>
      <c r="AC56" s="93">
        <f t="shared" ref="AC56:AN56" si="263">AC18</f>
        <v>7000</v>
      </c>
      <c r="AD56" s="93">
        <f t="shared" si="263"/>
        <v>7000</v>
      </c>
      <c r="AE56" s="93">
        <f t="shared" si="263"/>
        <v>7000</v>
      </c>
      <c r="AF56" s="93">
        <f t="shared" si="263"/>
        <v>7000</v>
      </c>
      <c r="AG56" s="93">
        <f t="shared" si="263"/>
        <v>7000</v>
      </c>
      <c r="AH56" s="93">
        <f t="shared" si="263"/>
        <v>7000</v>
      </c>
      <c r="AI56" s="93">
        <f t="shared" si="263"/>
        <v>7000</v>
      </c>
      <c r="AJ56" s="93">
        <f t="shared" si="263"/>
        <v>7000</v>
      </c>
      <c r="AK56" s="93">
        <f t="shared" si="263"/>
        <v>7000</v>
      </c>
      <c r="AL56" s="93">
        <f t="shared" si="263"/>
        <v>7000</v>
      </c>
      <c r="AM56" s="93">
        <f t="shared" si="263"/>
        <v>7000</v>
      </c>
      <c r="AN56" s="93">
        <f t="shared" si="263"/>
        <v>7000</v>
      </c>
      <c r="AO56" s="83"/>
      <c r="AP56" s="93">
        <f t="shared" ref="AP56:BA56" si="264">AP18</f>
        <v>8000</v>
      </c>
      <c r="AQ56" s="93">
        <f t="shared" si="264"/>
        <v>8000</v>
      </c>
      <c r="AR56" s="93">
        <f t="shared" si="264"/>
        <v>8000</v>
      </c>
      <c r="AS56" s="93">
        <f t="shared" si="264"/>
        <v>8000</v>
      </c>
      <c r="AT56" s="93">
        <f t="shared" si="264"/>
        <v>8000</v>
      </c>
      <c r="AU56" s="93">
        <f t="shared" si="264"/>
        <v>8000</v>
      </c>
      <c r="AV56" s="93">
        <f t="shared" si="264"/>
        <v>8000</v>
      </c>
      <c r="AW56" s="93">
        <f t="shared" si="264"/>
        <v>8000</v>
      </c>
      <c r="AX56" s="93">
        <f t="shared" si="264"/>
        <v>8000</v>
      </c>
      <c r="AY56" s="93">
        <f t="shared" si="264"/>
        <v>8000</v>
      </c>
      <c r="AZ56" s="93">
        <f t="shared" si="264"/>
        <v>8000</v>
      </c>
      <c r="BA56" s="93">
        <f t="shared" si="264"/>
        <v>8000</v>
      </c>
      <c r="BB56" s="83"/>
      <c r="BC56" s="93">
        <f t="shared" ref="BC56:BN56" si="265">BC18</f>
        <v>8000</v>
      </c>
      <c r="BD56" s="93">
        <f t="shared" si="265"/>
        <v>8000</v>
      </c>
      <c r="BE56" s="93">
        <f t="shared" si="265"/>
        <v>8000</v>
      </c>
      <c r="BF56" s="93">
        <f t="shared" si="265"/>
        <v>8000</v>
      </c>
      <c r="BG56" s="93">
        <f t="shared" si="265"/>
        <v>8000</v>
      </c>
      <c r="BH56" s="93">
        <f t="shared" si="265"/>
        <v>8000</v>
      </c>
      <c r="BI56" s="93">
        <f t="shared" si="265"/>
        <v>8000</v>
      </c>
      <c r="BJ56" s="93">
        <f t="shared" si="265"/>
        <v>8000</v>
      </c>
      <c r="BK56" s="93">
        <f t="shared" si="265"/>
        <v>8000</v>
      </c>
      <c r="BL56" s="93">
        <f t="shared" si="265"/>
        <v>8000</v>
      </c>
      <c r="BM56" s="93">
        <f t="shared" si="265"/>
        <v>8000</v>
      </c>
      <c r="BN56" s="93">
        <f t="shared" si="265"/>
        <v>8000</v>
      </c>
      <c r="BO56" s="83"/>
    </row>
    <row r="57" spans="1:67 16370:16384" outlineLevel="1" x14ac:dyDescent="0.35">
      <c r="A57" s="5" t="s">
        <v>166</v>
      </c>
      <c r="O57" s="123"/>
      <c r="P57" s="7">
        <v>0.1</v>
      </c>
      <c r="Q57" s="7"/>
      <c r="R57" s="7"/>
      <c r="S57" s="7">
        <v>0.1</v>
      </c>
      <c r="T57" s="7"/>
      <c r="U57" s="7"/>
      <c r="V57" s="7">
        <v>0.1</v>
      </c>
      <c r="W57" s="7"/>
      <c r="X57" s="7"/>
      <c r="Y57" s="7">
        <v>0.1</v>
      </c>
      <c r="Z57" s="7"/>
      <c r="AA57" s="7"/>
      <c r="AB57" s="115"/>
      <c r="AC57" s="7">
        <v>0.3</v>
      </c>
      <c r="AD57" s="7"/>
      <c r="AE57" s="7"/>
      <c r="AF57" s="7">
        <v>0.3</v>
      </c>
      <c r="AG57" s="7"/>
      <c r="AH57" s="7"/>
      <c r="AI57" s="7">
        <v>0.3</v>
      </c>
      <c r="AJ57" s="7"/>
      <c r="AK57" s="7"/>
      <c r="AL57" s="7">
        <v>0.3</v>
      </c>
      <c r="AM57" s="7"/>
      <c r="AN57" s="7"/>
      <c r="AO57" s="115"/>
      <c r="AP57" s="7">
        <v>0.3</v>
      </c>
      <c r="AQ57" s="7"/>
      <c r="AR57" s="7"/>
      <c r="AS57" s="7">
        <v>0.3</v>
      </c>
      <c r="AT57" s="7"/>
      <c r="AU57" s="7"/>
      <c r="AV57" s="7">
        <v>0.3</v>
      </c>
      <c r="AW57" s="7"/>
      <c r="AX57" s="7"/>
      <c r="AY57" s="7">
        <v>0.3</v>
      </c>
      <c r="AZ57" s="7"/>
      <c r="BA57" s="7"/>
      <c r="BB57" s="115"/>
      <c r="BC57" s="7">
        <v>0.5</v>
      </c>
      <c r="BD57" s="7"/>
      <c r="BE57" s="7"/>
      <c r="BF57" s="7">
        <v>0.5</v>
      </c>
      <c r="BG57" s="7"/>
      <c r="BH57" s="7"/>
      <c r="BI57" s="7">
        <v>0.5</v>
      </c>
      <c r="BJ57" s="7"/>
      <c r="BK57" s="7"/>
      <c r="BL57" s="7">
        <v>0.5</v>
      </c>
      <c r="BM57" s="7"/>
      <c r="BN57" s="7"/>
      <c r="BO57" s="83"/>
    </row>
    <row r="58" spans="1:67 16370:16384" outlineLevel="1" x14ac:dyDescent="0.35">
      <c r="A58" t="s">
        <v>123</v>
      </c>
      <c r="B58" s="10"/>
      <c r="C58" s="20">
        <f>$B$112*C9</f>
        <v>50000</v>
      </c>
      <c r="D58" s="20"/>
      <c r="E58" s="20"/>
      <c r="F58" s="20">
        <f>$B$112*F9</f>
        <v>50000</v>
      </c>
      <c r="G58" s="27">
        <v>0</v>
      </c>
      <c r="H58" s="27">
        <v>0</v>
      </c>
      <c r="I58" s="20">
        <f>$B$112*I9</f>
        <v>50000</v>
      </c>
      <c r="J58" s="27">
        <v>0</v>
      </c>
      <c r="K58" s="27">
        <v>0</v>
      </c>
      <c r="L58" s="20">
        <f>$B$112*L9</f>
        <v>50000</v>
      </c>
      <c r="M58" s="27">
        <v>0</v>
      </c>
      <c r="N58" s="27">
        <v>0</v>
      </c>
      <c r="O58" s="119"/>
      <c r="P58" s="20">
        <f>$B$112*(P9)*(1+P57)</f>
        <v>55000.000000000007</v>
      </c>
      <c r="Q58" s="27">
        <v>0</v>
      </c>
      <c r="R58" s="27">
        <v>0</v>
      </c>
      <c r="S58" s="20">
        <f>$B$112*(S9)*(1+S57)</f>
        <v>55000.000000000007</v>
      </c>
      <c r="T58" s="27">
        <v>0</v>
      </c>
      <c r="U58" s="27">
        <v>0</v>
      </c>
      <c r="V58" s="20">
        <f>$B$112*(V9)*(1+V57)</f>
        <v>55000.000000000007</v>
      </c>
      <c r="W58" s="27">
        <v>0</v>
      </c>
      <c r="X58" s="27">
        <v>0</v>
      </c>
      <c r="Y58" s="20">
        <f>$B$112*(Y9)*(1+Y57)</f>
        <v>55000.000000000007</v>
      </c>
      <c r="Z58" s="27">
        <v>0</v>
      </c>
      <c r="AA58" s="27">
        <v>0</v>
      </c>
      <c r="AB58" s="94"/>
      <c r="AC58" s="20">
        <f>$B$112*(AC9)*(1+AC57)</f>
        <v>65000</v>
      </c>
      <c r="AD58" s="27">
        <v>0</v>
      </c>
      <c r="AE58" s="27">
        <v>0</v>
      </c>
      <c r="AF58" s="20">
        <f>$B$112*(AF9)*(1+AF57)</f>
        <v>65000</v>
      </c>
      <c r="AG58" s="27">
        <v>0</v>
      </c>
      <c r="AH58" s="27">
        <v>0</v>
      </c>
      <c r="AI58" s="20">
        <f>$B$112*(AI9)*(1+AI57)</f>
        <v>65000</v>
      </c>
      <c r="AJ58" s="27">
        <v>0</v>
      </c>
      <c r="AK58" s="27">
        <v>0</v>
      </c>
      <c r="AL58" s="20">
        <f>$B$112*(AL9)*(1+AL57)</f>
        <v>65000</v>
      </c>
      <c r="AM58" s="27">
        <v>0</v>
      </c>
      <c r="AN58" s="27">
        <v>0</v>
      </c>
      <c r="AO58" s="94"/>
      <c r="AP58" s="20">
        <f>$B$112*(AP9)*(1+AP57)</f>
        <v>65000</v>
      </c>
      <c r="AQ58" s="27">
        <v>0</v>
      </c>
      <c r="AR58" s="27">
        <v>0</v>
      </c>
      <c r="AS58" s="20">
        <f>$B$112*(AS9)*(1+AS57)</f>
        <v>65000</v>
      </c>
      <c r="AT58" s="27">
        <v>0</v>
      </c>
      <c r="AU58" s="27">
        <v>0</v>
      </c>
      <c r="AV58" s="20">
        <f>$B$112*(AV9)*(1+AV57)</f>
        <v>65000</v>
      </c>
      <c r="AW58" s="27">
        <v>0</v>
      </c>
      <c r="AX58" s="27">
        <v>0</v>
      </c>
      <c r="AY58" s="20">
        <f>$B$112*(AY9)*(1+AY57)</f>
        <v>65000</v>
      </c>
      <c r="AZ58" s="27">
        <v>0</v>
      </c>
      <c r="BA58" s="27">
        <v>0</v>
      </c>
      <c r="BB58" s="94"/>
      <c r="BC58" s="20">
        <f>$B$112*(BC9)*(1+BC57)</f>
        <v>75000</v>
      </c>
      <c r="BD58" s="27">
        <v>0</v>
      </c>
      <c r="BE58" s="27">
        <v>0</v>
      </c>
      <c r="BF58" s="20">
        <f>$B$112*(BF9)*(1+BF57)</f>
        <v>75000</v>
      </c>
      <c r="BG58" s="27">
        <v>0</v>
      </c>
      <c r="BH58" s="27">
        <v>0</v>
      </c>
      <c r="BI58" s="20">
        <f>$B$112*(BI9)*(1+BI57)</f>
        <v>75000</v>
      </c>
      <c r="BJ58" s="27">
        <v>0</v>
      </c>
      <c r="BK58" s="27">
        <v>0</v>
      </c>
      <c r="BL58" s="20">
        <f>$B$112*(BL9)*(1+BL57)</f>
        <v>75000</v>
      </c>
      <c r="BM58" s="27">
        <v>0</v>
      </c>
      <c r="BN58" s="27">
        <v>0</v>
      </c>
      <c r="BO58" s="83"/>
    </row>
    <row r="59" spans="1:67 16370:16384" outlineLevel="1" x14ac:dyDescent="0.35">
      <c r="A59" s="5" t="s">
        <v>166</v>
      </c>
      <c r="C59" s="20"/>
      <c r="D59" s="27"/>
      <c r="E59" s="27"/>
      <c r="F59" s="20"/>
      <c r="G59" s="27"/>
      <c r="H59" s="27"/>
      <c r="I59" s="20"/>
      <c r="J59" s="27"/>
      <c r="K59" s="27"/>
      <c r="L59" s="20"/>
      <c r="M59" s="27"/>
      <c r="N59" s="27"/>
      <c r="O59" s="119"/>
      <c r="P59" s="7">
        <v>0</v>
      </c>
      <c r="Q59" s="22"/>
      <c r="R59" s="22"/>
      <c r="S59" s="7">
        <v>0</v>
      </c>
      <c r="T59" s="22"/>
      <c r="U59" s="22"/>
      <c r="V59" s="7">
        <v>0</v>
      </c>
      <c r="W59" s="22"/>
      <c r="X59" s="22"/>
      <c r="Y59" s="7">
        <v>0</v>
      </c>
      <c r="Z59" s="22"/>
      <c r="AA59" s="22"/>
      <c r="AB59" s="119"/>
      <c r="AC59" s="7">
        <v>0</v>
      </c>
      <c r="AD59" s="22"/>
      <c r="AE59" s="22"/>
      <c r="AF59" s="7">
        <v>0</v>
      </c>
      <c r="AG59" s="22"/>
      <c r="AH59" s="22"/>
      <c r="AI59" s="7">
        <v>0</v>
      </c>
      <c r="AJ59" s="22"/>
      <c r="AK59" s="22"/>
      <c r="AL59" s="7">
        <v>0</v>
      </c>
      <c r="AM59" s="22"/>
      <c r="AN59" s="22"/>
      <c r="AO59" s="119"/>
      <c r="AP59" s="7">
        <v>0</v>
      </c>
      <c r="AQ59" s="22"/>
      <c r="AR59" s="22"/>
      <c r="AS59" s="7">
        <v>0</v>
      </c>
      <c r="AT59" s="22"/>
      <c r="AU59" s="22"/>
      <c r="AV59" s="7">
        <v>0</v>
      </c>
      <c r="AW59" s="22"/>
      <c r="AX59" s="22"/>
      <c r="AY59" s="7">
        <v>0</v>
      </c>
      <c r="AZ59" s="22"/>
      <c r="BA59" s="22"/>
      <c r="BB59" s="119"/>
      <c r="BC59" s="7">
        <v>0</v>
      </c>
      <c r="BD59" s="22"/>
      <c r="BE59" s="22"/>
      <c r="BF59" s="7">
        <v>0</v>
      </c>
      <c r="BG59" s="22"/>
      <c r="BH59" s="22"/>
      <c r="BI59" s="7">
        <v>0</v>
      </c>
      <c r="BJ59" s="22"/>
      <c r="BK59" s="22"/>
      <c r="BL59" s="7">
        <v>0</v>
      </c>
      <c r="BM59" s="22"/>
      <c r="BN59" s="22"/>
      <c r="BO59" s="83"/>
    </row>
    <row r="60" spans="1:67 16370:16384" s="17" customFormat="1" outlineLevel="1" x14ac:dyDescent="0.35">
      <c r="A60" s="17" t="s">
        <v>124</v>
      </c>
      <c r="C60" s="20">
        <f>$B$114*C11</f>
        <v>18000</v>
      </c>
      <c r="D60" s="27">
        <v>0</v>
      </c>
      <c r="E60" s="27">
        <v>0</v>
      </c>
      <c r="F60" s="20">
        <f>$B$114*F11</f>
        <v>18000</v>
      </c>
      <c r="G60" s="27">
        <v>0</v>
      </c>
      <c r="H60" s="27">
        <v>0</v>
      </c>
      <c r="I60" s="20">
        <f>$B$114*I11</f>
        <v>18000</v>
      </c>
      <c r="J60" s="27">
        <v>0</v>
      </c>
      <c r="K60" s="27">
        <v>0</v>
      </c>
      <c r="L60" s="20">
        <f>$B$114*L11</f>
        <v>18000</v>
      </c>
      <c r="M60" s="27">
        <v>0</v>
      </c>
      <c r="N60" s="27">
        <v>0</v>
      </c>
      <c r="O60" s="94"/>
      <c r="P60" s="20">
        <f>$B$114*P11</f>
        <v>18000</v>
      </c>
      <c r="Q60" s="27">
        <v>0</v>
      </c>
      <c r="R60" s="27">
        <v>0</v>
      </c>
      <c r="S60" s="20">
        <f>$B$114*S11</f>
        <v>18000</v>
      </c>
      <c r="T60" s="27">
        <v>0</v>
      </c>
      <c r="U60" s="27">
        <v>0</v>
      </c>
      <c r="V60" s="20">
        <f>$B$114*V11</f>
        <v>18000</v>
      </c>
      <c r="W60" s="27">
        <v>0</v>
      </c>
      <c r="X60" s="27">
        <v>0</v>
      </c>
      <c r="Y60" s="20">
        <f>$B$114*Y11</f>
        <v>18000</v>
      </c>
      <c r="Z60" s="27">
        <v>0</v>
      </c>
      <c r="AA60" s="27">
        <v>0</v>
      </c>
      <c r="AB60" s="94"/>
      <c r="AC60" s="20">
        <f>$B$114*AC11*(1+AC59)</f>
        <v>18000</v>
      </c>
      <c r="AD60" s="27">
        <v>0</v>
      </c>
      <c r="AE60" s="27">
        <v>0</v>
      </c>
      <c r="AF60" s="20">
        <f>$B$114*AF11*(1+AF59)</f>
        <v>18000</v>
      </c>
      <c r="AG60" s="27">
        <v>0</v>
      </c>
      <c r="AH60" s="27">
        <v>0</v>
      </c>
      <c r="AI60" s="20">
        <f>$B$114*AI11*(1+AI59)</f>
        <v>18000</v>
      </c>
      <c r="AJ60" s="27">
        <v>0</v>
      </c>
      <c r="AK60" s="27">
        <v>0</v>
      </c>
      <c r="AL60" s="20">
        <f>$B$114*AL11*(1+AL59)</f>
        <v>18000</v>
      </c>
      <c r="AM60" s="27">
        <v>0</v>
      </c>
      <c r="AN60" s="27">
        <v>0</v>
      </c>
      <c r="AO60" s="94"/>
      <c r="AP60" s="20">
        <f>$B$114*AP11*(1+AP59)</f>
        <v>18000</v>
      </c>
      <c r="AQ60" s="27">
        <v>0</v>
      </c>
      <c r="AR60" s="27">
        <v>0</v>
      </c>
      <c r="AS60" s="20">
        <f>$B$114*AS11*(1+AS59)</f>
        <v>18000</v>
      </c>
      <c r="AT60" s="27">
        <v>0</v>
      </c>
      <c r="AU60" s="27">
        <v>0</v>
      </c>
      <c r="AV60" s="20">
        <f>$B$114*AV11*(1+AV59)</f>
        <v>18000</v>
      </c>
      <c r="AW60" s="27">
        <v>0</v>
      </c>
      <c r="AX60" s="27">
        <v>0</v>
      </c>
      <c r="AY60" s="20">
        <f>$B$114*AY11*(1+AY59)</f>
        <v>18000</v>
      </c>
      <c r="AZ60" s="27">
        <v>0</v>
      </c>
      <c r="BA60" s="27">
        <v>0</v>
      </c>
      <c r="BB60" s="94"/>
      <c r="BC60" s="20">
        <f>$B$114*BC11*(1+BC59)</f>
        <v>18000</v>
      </c>
      <c r="BD60" s="27">
        <v>0</v>
      </c>
      <c r="BE60" s="27">
        <v>0</v>
      </c>
      <c r="BF60" s="20">
        <f>$B$114*BF11*(1+BF59)</f>
        <v>18000</v>
      </c>
      <c r="BG60" s="27">
        <v>0</v>
      </c>
      <c r="BH60" s="27">
        <v>0</v>
      </c>
      <c r="BI60" s="20">
        <f>$B$114*BI11*(1+BI59)</f>
        <v>18000</v>
      </c>
      <c r="BJ60" s="27">
        <v>0</v>
      </c>
      <c r="BK60" s="27">
        <v>0</v>
      </c>
      <c r="BL60" s="20">
        <f>$B$114*BL11*(1+BL59)</f>
        <v>18000</v>
      </c>
      <c r="BM60" s="27">
        <v>0</v>
      </c>
      <c r="BN60" s="27">
        <v>0</v>
      </c>
      <c r="BO60" s="83"/>
    </row>
    <row r="61" spans="1:67 16370:16384" outlineLevel="1" x14ac:dyDescent="0.35">
      <c r="A61" s="5" t="s">
        <v>166</v>
      </c>
      <c r="C61" s="20"/>
      <c r="D61" s="27"/>
      <c r="E61" s="27"/>
      <c r="F61" s="20"/>
      <c r="G61" s="27"/>
      <c r="H61" s="27"/>
      <c r="I61" s="20"/>
      <c r="J61" s="27"/>
      <c r="K61" s="27"/>
      <c r="L61" s="20"/>
      <c r="M61" s="27"/>
      <c r="N61" s="27"/>
      <c r="O61" s="119"/>
      <c r="P61" s="7">
        <v>0.5</v>
      </c>
      <c r="Q61" s="22"/>
      <c r="R61" s="22"/>
      <c r="S61" s="21"/>
      <c r="T61" s="22"/>
      <c r="U61" s="22"/>
      <c r="V61" s="21"/>
      <c r="W61" s="22"/>
      <c r="X61" s="22"/>
      <c r="Y61" s="21"/>
      <c r="Z61" s="22"/>
      <c r="AA61" s="22"/>
      <c r="AB61" s="119"/>
      <c r="AC61" s="32">
        <v>0.75</v>
      </c>
      <c r="AD61" s="22"/>
      <c r="AE61" s="22"/>
      <c r="AF61" s="21"/>
      <c r="AG61" s="22"/>
      <c r="AH61" s="22"/>
      <c r="AI61" s="21"/>
      <c r="AJ61" s="22"/>
      <c r="AK61" s="22"/>
      <c r="AL61" s="21"/>
      <c r="AM61" s="22"/>
      <c r="AN61" s="22"/>
      <c r="AO61" s="119"/>
      <c r="AP61" s="147">
        <v>0.9</v>
      </c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119"/>
      <c r="BC61" s="147">
        <v>1</v>
      </c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83"/>
    </row>
    <row r="62" spans="1:67 16370:16384" outlineLevel="1" x14ac:dyDescent="0.35">
      <c r="A62" t="s">
        <v>28</v>
      </c>
      <c r="C62" s="27">
        <f>$B$111*$B$113</f>
        <v>18000</v>
      </c>
      <c r="D62" s="27">
        <f t="shared" ref="D62:N62" si="266">$B$111*$B$113</f>
        <v>18000</v>
      </c>
      <c r="E62" s="27">
        <f t="shared" si="266"/>
        <v>18000</v>
      </c>
      <c r="F62" s="27">
        <f t="shared" si="266"/>
        <v>18000</v>
      </c>
      <c r="G62" s="27">
        <f t="shared" si="266"/>
        <v>18000</v>
      </c>
      <c r="H62" s="27">
        <f t="shared" si="266"/>
        <v>18000</v>
      </c>
      <c r="I62" s="27">
        <f t="shared" si="266"/>
        <v>18000</v>
      </c>
      <c r="J62" s="27">
        <f t="shared" si="266"/>
        <v>18000</v>
      </c>
      <c r="K62" s="27">
        <f t="shared" si="266"/>
        <v>18000</v>
      </c>
      <c r="L62" s="27">
        <f t="shared" si="266"/>
        <v>18000</v>
      </c>
      <c r="M62" s="27">
        <f t="shared" si="266"/>
        <v>18000</v>
      </c>
      <c r="N62" s="27">
        <f t="shared" si="266"/>
        <v>18000</v>
      </c>
      <c r="O62" s="119"/>
      <c r="P62" s="27">
        <f>$B$111*$B$113*(1+P61)</f>
        <v>27000</v>
      </c>
      <c r="Q62" s="27">
        <f>P62</f>
        <v>27000</v>
      </c>
      <c r="R62" s="27">
        <f t="shared" ref="R62:AA62" si="267">Q62</f>
        <v>27000</v>
      </c>
      <c r="S62" s="27">
        <f t="shared" si="267"/>
        <v>27000</v>
      </c>
      <c r="T62" s="27">
        <f t="shared" si="267"/>
        <v>27000</v>
      </c>
      <c r="U62" s="27">
        <f t="shared" si="267"/>
        <v>27000</v>
      </c>
      <c r="V62" s="27">
        <f t="shared" si="267"/>
        <v>27000</v>
      </c>
      <c r="W62" s="27">
        <f t="shared" si="267"/>
        <v>27000</v>
      </c>
      <c r="X62" s="27">
        <f t="shared" si="267"/>
        <v>27000</v>
      </c>
      <c r="Y62" s="27">
        <f t="shared" si="267"/>
        <v>27000</v>
      </c>
      <c r="Z62" s="27">
        <f t="shared" si="267"/>
        <v>27000</v>
      </c>
      <c r="AA62" s="27">
        <f t="shared" si="267"/>
        <v>27000</v>
      </c>
      <c r="AB62" s="94"/>
      <c r="AC62" s="27">
        <f>$B$111*$B$113*(1+AC61)</f>
        <v>31500</v>
      </c>
      <c r="AD62" s="27">
        <f>AC62</f>
        <v>31500</v>
      </c>
      <c r="AE62" s="27">
        <f t="shared" ref="AE62" si="268">AD62</f>
        <v>31500</v>
      </c>
      <c r="AF62" s="27">
        <f t="shared" ref="AF62" si="269">AE62</f>
        <v>31500</v>
      </c>
      <c r="AG62" s="27">
        <f t="shared" ref="AG62" si="270">AF62</f>
        <v>31500</v>
      </c>
      <c r="AH62" s="27">
        <f t="shared" ref="AH62" si="271">AG62</f>
        <v>31500</v>
      </c>
      <c r="AI62" s="27">
        <f t="shared" ref="AI62" si="272">AH62</f>
        <v>31500</v>
      </c>
      <c r="AJ62" s="27">
        <f t="shared" ref="AJ62" si="273">AI62</f>
        <v>31500</v>
      </c>
      <c r="AK62" s="27">
        <f t="shared" ref="AK62" si="274">AJ62</f>
        <v>31500</v>
      </c>
      <c r="AL62" s="27">
        <f t="shared" ref="AL62" si="275">AK62</f>
        <v>31500</v>
      </c>
      <c r="AM62" s="27">
        <f t="shared" ref="AM62" si="276">AL62</f>
        <v>31500</v>
      </c>
      <c r="AN62" s="27">
        <f t="shared" ref="AN62" si="277">AM62</f>
        <v>31500</v>
      </c>
      <c r="AO62" s="94"/>
      <c r="AP62" s="27">
        <f>$B$111*$B$113*(1+AP61)</f>
        <v>34200</v>
      </c>
      <c r="AQ62" s="27">
        <f>AP62</f>
        <v>34200</v>
      </c>
      <c r="AR62" s="27">
        <f t="shared" ref="AR62" si="278">AQ62</f>
        <v>34200</v>
      </c>
      <c r="AS62" s="27">
        <f t="shared" ref="AS62" si="279">AR62</f>
        <v>34200</v>
      </c>
      <c r="AT62" s="27">
        <f t="shared" ref="AT62" si="280">AS62</f>
        <v>34200</v>
      </c>
      <c r="AU62" s="27">
        <f t="shared" ref="AU62" si="281">AT62</f>
        <v>34200</v>
      </c>
      <c r="AV62" s="27">
        <f t="shared" ref="AV62" si="282">AU62</f>
        <v>34200</v>
      </c>
      <c r="AW62" s="27">
        <f t="shared" ref="AW62" si="283">AV62</f>
        <v>34200</v>
      </c>
      <c r="AX62" s="27">
        <f t="shared" ref="AX62" si="284">AW62</f>
        <v>34200</v>
      </c>
      <c r="AY62" s="27">
        <f t="shared" ref="AY62" si="285">AX62</f>
        <v>34200</v>
      </c>
      <c r="AZ62" s="27">
        <f t="shared" ref="AZ62" si="286">AY62</f>
        <v>34200</v>
      </c>
      <c r="BA62" s="27">
        <f t="shared" ref="BA62" si="287">AZ62</f>
        <v>34200</v>
      </c>
      <c r="BB62" s="94"/>
      <c r="BC62" s="27">
        <f>$B$111*$B$113*(1+BC61)</f>
        <v>36000</v>
      </c>
      <c r="BD62" s="27">
        <f>BC62</f>
        <v>36000</v>
      </c>
      <c r="BE62" s="27">
        <f t="shared" ref="BE62" si="288">BD62</f>
        <v>36000</v>
      </c>
      <c r="BF62" s="27">
        <f t="shared" ref="BF62" si="289">BE62</f>
        <v>36000</v>
      </c>
      <c r="BG62" s="27">
        <f t="shared" ref="BG62" si="290">BF62</f>
        <v>36000</v>
      </c>
      <c r="BH62" s="27">
        <f t="shared" ref="BH62" si="291">BG62</f>
        <v>36000</v>
      </c>
      <c r="BI62" s="27">
        <f t="shared" ref="BI62" si="292">BH62</f>
        <v>36000</v>
      </c>
      <c r="BJ62" s="27">
        <f t="shared" ref="BJ62" si="293">BI62</f>
        <v>36000</v>
      </c>
      <c r="BK62" s="27">
        <f t="shared" ref="BK62" si="294">BJ62</f>
        <v>36000</v>
      </c>
      <c r="BL62" s="27">
        <f t="shared" ref="BL62" si="295">BK62</f>
        <v>36000</v>
      </c>
      <c r="BM62" s="27">
        <f t="shared" ref="BM62" si="296">BL62</f>
        <v>36000</v>
      </c>
      <c r="BN62" s="27">
        <f t="shared" ref="BN62" si="297">BM62</f>
        <v>36000</v>
      </c>
      <c r="BO62" s="83"/>
    </row>
    <row r="63" spans="1:67 16370:16384" outlineLevel="1" x14ac:dyDescent="0.35">
      <c r="A63" t="s">
        <v>29</v>
      </c>
      <c r="C63" s="21">
        <v>3000</v>
      </c>
      <c r="D63" s="21"/>
      <c r="E63" s="21"/>
      <c r="F63" s="21">
        <v>3000</v>
      </c>
      <c r="G63" s="21"/>
      <c r="H63" s="21"/>
      <c r="I63" s="21">
        <v>3000</v>
      </c>
      <c r="J63" s="21"/>
      <c r="K63" s="21"/>
      <c r="L63" s="21">
        <v>3000</v>
      </c>
      <c r="M63" s="21"/>
      <c r="N63" s="21"/>
      <c r="O63" s="120"/>
      <c r="P63" s="21">
        <v>5000</v>
      </c>
      <c r="Q63" s="21"/>
      <c r="R63" s="21"/>
      <c r="S63" s="21">
        <v>5000</v>
      </c>
      <c r="T63" s="21"/>
      <c r="U63" s="21"/>
      <c r="V63" s="21">
        <v>5000</v>
      </c>
      <c r="W63" s="21"/>
      <c r="X63" s="21"/>
      <c r="Y63" s="21">
        <v>5000</v>
      </c>
      <c r="Z63" s="21"/>
      <c r="AA63" s="21"/>
      <c r="AB63" s="120"/>
      <c r="AC63" s="21">
        <v>5000</v>
      </c>
      <c r="AD63" s="21"/>
      <c r="AE63" s="21"/>
      <c r="AF63" s="21">
        <v>5000</v>
      </c>
      <c r="AG63" s="21"/>
      <c r="AH63" s="21"/>
      <c r="AI63" s="21">
        <v>5000</v>
      </c>
      <c r="AJ63" s="21"/>
      <c r="AK63" s="21"/>
      <c r="AL63" s="21">
        <v>5000</v>
      </c>
      <c r="AM63" s="21"/>
      <c r="AN63" s="21"/>
      <c r="AO63" s="120"/>
      <c r="AP63" s="21">
        <v>6000</v>
      </c>
      <c r="AQ63" s="21"/>
      <c r="AR63" s="21"/>
      <c r="AS63" s="21">
        <v>6000</v>
      </c>
      <c r="AT63" s="21"/>
      <c r="AU63" s="21"/>
      <c r="AV63" s="21">
        <v>6000</v>
      </c>
      <c r="AW63" s="21"/>
      <c r="AX63" s="21"/>
      <c r="AY63" s="21">
        <v>6000</v>
      </c>
      <c r="AZ63" s="21"/>
      <c r="BA63" s="21"/>
      <c r="BB63" s="120"/>
      <c r="BC63" s="21">
        <v>6000</v>
      </c>
      <c r="BD63" s="21"/>
      <c r="BE63" s="21"/>
      <c r="BF63" s="21">
        <v>6000</v>
      </c>
      <c r="BG63" s="21"/>
      <c r="BH63" s="21"/>
      <c r="BI63" s="21">
        <v>6000</v>
      </c>
      <c r="BJ63" s="21"/>
      <c r="BK63" s="21"/>
      <c r="BL63" s="21">
        <v>6000</v>
      </c>
      <c r="BM63" s="21"/>
      <c r="BN63" s="21"/>
      <c r="BO63" s="83"/>
    </row>
    <row r="64" spans="1:67 16370:16384" outlineLevel="1" x14ac:dyDescent="0.35">
      <c r="A64" t="s">
        <v>30</v>
      </c>
      <c r="C64" s="21">
        <v>2000</v>
      </c>
      <c r="D64" s="21">
        <v>2000</v>
      </c>
      <c r="E64" s="21">
        <v>2000</v>
      </c>
      <c r="F64" s="21">
        <v>2000</v>
      </c>
      <c r="G64" s="21">
        <v>2000</v>
      </c>
      <c r="H64" s="21">
        <v>2000</v>
      </c>
      <c r="I64" s="21">
        <v>2000</v>
      </c>
      <c r="J64" s="21">
        <v>2000</v>
      </c>
      <c r="K64" s="21">
        <v>2000</v>
      </c>
      <c r="L64" s="21">
        <v>2000</v>
      </c>
      <c r="M64" s="21">
        <v>2000</v>
      </c>
      <c r="N64" s="21">
        <v>2000</v>
      </c>
      <c r="O64" s="120"/>
      <c r="P64" s="21">
        <v>3000</v>
      </c>
      <c r="Q64" s="21">
        <v>3000</v>
      </c>
      <c r="R64" s="21">
        <v>3000</v>
      </c>
      <c r="S64" s="21">
        <v>3000</v>
      </c>
      <c r="T64" s="21">
        <v>3000</v>
      </c>
      <c r="U64" s="21">
        <v>3000</v>
      </c>
      <c r="V64" s="21">
        <v>3000</v>
      </c>
      <c r="W64" s="21">
        <v>3000</v>
      </c>
      <c r="X64" s="21">
        <v>3000</v>
      </c>
      <c r="Y64" s="21">
        <v>3000</v>
      </c>
      <c r="Z64" s="21">
        <v>3000</v>
      </c>
      <c r="AA64" s="21">
        <v>3000</v>
      </c>
      <c r="AB64" s="120"/>
      <c r="AC64" s="21">
        <v>3000</v>
      </c>
      <c r="AD64" s="21">
        <v>3000</v>
      </c>
      <c r="AE64" s="21">
        <v>3000</v>
      </c>
      <c r="AF64" s="21">
        <v>3000</v>
      </c>
      <c r="AG64" s="21">
        <v>3000</v>
      </c>
      <c r="AH64" s="21">
        <v>3000</v>
      </c>
      <c r="AI64" s="21">
        <v>3000</v>
      </c>
      <c r="AJ64" s="21">
        <v>3000</v>
      </c>
      <c r="AK64" s="21">
        <v>3000</v>
      </c>
      <c r="AL64" s="21">
        <v>3000</v>
      </c>
      <c r="AM64" s="21">
        <v>3000</v>
      </c>
      <c r="AN64" s="21">
        <v>3000</v>
      </c>
      <c r="AO64" s="120"/>
      <c r="AP64" s="21">
        <v>4000</v>
      </c>
      <c r="AQ64" s="21">
        <v>4000</v>
      </c>
      <c r="AR64" s="21">
        <v>4000</v>
      </c>
      <c r="AS64" s="21">
        <v>4000</v>
      </c>
      <c r="AT64" s="21">
        <v>4000</v>
      </c>
      <c r="AU64" s="21">
        <v>4000</v>
      </c>
      <c r="AV64" s="21">
        <v>4000</v>
      </c>
      <c r="AW64" s="21">
        <v>4000</v>
      </c>
      <c r="AX64" s="21">
        <v>4000</v>
      </c>
      <c r="AY64" s="21">
        <v>4000</v>
      </c>
      <c r="AZ64" s="21">
        <v>4000</v>
      </c>
      <c r="BA64" s="21">
        <v>4000</v>
      </c>
      <c r="BB64" s="120"/>
      <c r="BC64" s="21">
        <v>4000</v>
      </c>
      <c r="BD64" s="21">
        <v>4000</v>
      </c>
      <c r="BE64" s="21">
        <v>4000</v>
      </c>
      <c r="BF64" s="21">
        <v>4000</v>
      </c>
      <c r="BG64" s="21">
        <v>4000</v>
      </c>
      <c r="BH64" s="21">
        <v>4000</v>
      </c>
      <c r="BI64" s="21">
        <v>4000</v>
      </c>
      <c r="BJ64" s="21">
        <v>4000</v>
      </c>
      <c r="BK64" s="21">
        <v>4000</v>
      </c>
      <c r="BL64" s="21">
        <v>4000</v>
      </c>
      <c r="BM64" s="21">
        <v>4000</v>
      </c>
      <c r="BN64" s="21">
        <v>4000</v>
      </c>
      <c r="BO64" s="83"/>
    </row>
    <row r="65" spans="1:67 16370:16384" s="5" customFormat="1" outlineLevel="1" x14ac:dyDescent="0.35">
      <c r="A65" s="5" t="s">
        <v>31</v>
      </c>
      <c r="C65" s="23">
        <f t="shared" ref="C65:N65" si="298">SUM(C58:C64)</f>
        <v>91000</v>
      </c>
      <c r="D65" s="23">
        <f t="shared" si="298"/>
        <v>20000</v>
      </c>
      <c r="E65" s="23">
        <f t="shared" si="298"/>
        <v>20000</v>
      </c>
      <c r="F65" s="23">
        <f t="shared" si="298"/>
        <v>91000</v>
      </c>
      <c r="G65" s="23">
        <f t="shared" si="298"/>
        <v>20000</v>
      </c>
      <c r="H65" s="23">
        <f t="shared" si="298"/>
        <v>20000</v>
      </c>
      <c r="I65" s="23">
        <f t="shared" si="298"/>
        <v>91000</v>
      </c>
      <c r="J65" s="23">
        <f t="shared" si="298"/>
        <v>20000</v>
      </c>
      <c r="K65" s="23">
        <f t="shared" si="298"/>
        <v>20000</v>
      </c>
      <c r="L65" s="23">
        <f t="shared" si="298"/>
        <v>91000</v>
      </c>
      <c r="M65" s="23">
        <f t="shared" si="298"/>
        <v>20000</v>
      </c>
      <c r="N65" s="23">
        <f t="shared" si="298"/>
        <v>20000</v>
      </c>
      <c r="O65" s="136"/>
      <c r="P65" s="28">
        <f t="shared" ref="P65:AA65" si="299">SUM(P58:P64)-P61-P59</f>
        <v>108000</v>
      </c>
      <c r="Q65" s="28">
        <f t="shared" si="299"/>
        <v>30000</v>
      </c>
      <c r="R65" s="28">
        <f t="shared" si="299"/>
        <v>30000</v>
      </c>
      <c r="S65" s="28">
        <f t="shared" si="299"/>
        <v>108000</v>
      </c>
      <c r="T65" s="28">
        <f t="shared" si="299"/>
        <v>30000</v>
      </c>
      <c r="U65" s="28">
        <f t="shared" si="299"/>
        <v>30000</v>
      </c>
      <c r="V65" s="28">
        <f t="shared" si="299"/>
        <v>108000</v>
      </c>
      <c r="W65" s="28">
        <f t="shared" si="299"/>
        <v>30000</v>
      </c>
      <c r="X65" s="28">
        <f t="shared" si="299"/>
        <v>30000</v>
      </c>
      <c r="Y65" s="28">
        <f t="shared" si="299"/>
        <v>108000</v>
      </c>
      <c r="Z65" s="28">
        <f t="shared" si="299"/>
        <v>30000</v>
      </c>
      <c r="AA65" s="28">
        <f t="shared" si="299"/>
        <v>30000</v>
      </c>
      <c r="AB65" s="95"/>
      <c r="AC65" s="28">
        <f t="shared" ref="AC65:AN65" si="300">SUM(AC58:AC64)-AC61-AC59</f>
        <v>122500</v>
      </c>
      <c r="AD65" s="28">
        <f t="shared" si="300"/>
        <v>34500</v>
      </c>
      <c r="AE65" s="28">
        <f t="shared" si="300"/>
        <v>34500</v>
      </c>
      <c r="AF65" s="28">
        <f t="shared" si="300"/>
        <v>122500</v>
      </c>
      <c r="AG65" s="28">
        <f t="shared" si="300"/>
        <v>34500</v>
      </c>
      <c r="AH65" s="28">
        <f t="shared" si="300"/>
        <v>34500</v>
      </c>
      <c r="AI65" s="28">
        <f t="shared" si="300"/>
        <v>122500</v>
      </c>
      <c r="AJ65" s="28">
        <f t="shared" si="300"/>
        <v>34500</v>
      </c>
      <c r="AK65" s="28">
        <f t="shared" si="300"/>
        <v>34500</v>
      </c>
      <c r="AL65" s="28">
        <f t="shared" si="300"/>
        <v>122500</v>
      </c>
      <c r="AM65" s="28">
        <f t="shared" si="300"/>
        <v>34500</v>
      </c>
      <c r="AN65" s="28">
        <f t="shared" si="300"/>
        <v>34500</v>
      </c>
      <c r="AO65" s="95"/>
      <c r="AP65" s="28">
        <f t="shared" ref="AP65:BA65" si="301">SUM(AP58:AP64)-AP61-AP59</f>
        <v>127200</v>
      </c>
      <c r="AQ65" s="28">
        <f t="shared" si="301"/>
        <v>38200</v>
      </c>
      <c r="AR65" s="28">
        <f t="shared" si="301"/>
        <v>38200</v>
      </c>
      <c r="AS65" s="28">
        <f t="shared" si="301"/>
        <v>127200</v>
      </c>
      <c r="AT65" s="28">
        <f t="shared" si="301"/>
        <v>38200</v>
      </c>
      <c r="AU65" s="28">
        <f t="shared" si="301"/>
        <v>38200</v>
      </c>
      <c r="AV65" s="28">
        <f t="shared" si="301"/>
        <v>127200</v>
      </c>
      <c r="AW65" s="28">
        <f t="shared" si="301"/>
        <v>38200</v>
      </c>
      <c r="AX65" s="28">
        <f t="shared" si="301"/>
        <v>38200</v>
      </c>
      <c r="AY65" s="28">
        <f t="shared" si="301"/>
        <v>127200</v>
      </c>
      <c r="AZ65" s="28">
        <f t="shared" si="301"/>
        <v>38200</v>
      </c>
      <c r="BA65" s="28">
        <f t="shared" si="301"/>
        <v>38200</v>
      </c>
      <c r="BB65" s="95"/>
      <c r="BC65" s="28">
        <f t="shared" ref="BC65:BN65" si="302">SUM(BC58:BC64)-BC61-BC59</f>
        <v>139000</v>
      </c>
      <c r="BD65" s="28">
        <f t="shared" si="302"/>
        <v>40000</v>
      </c>
      <c r="BE65" s="28">
        <f t="shared" si="302"/>
        <v>40000</v>
      </c>
      <c r="BF65" s="28">
        <f t="shared" si="302"/>
        <v>139000</v>
      </c>
      <c r="BG65" s="28">
        <f t="shared" si="302"/>
        <v>40000</v>
      </c>
      <c r="BH65" s="28">
        <f t="shared" si="302"/>
        <v>40000</v>
      </c>
      <c r="BI65" s="28">
        <f t="shared" si="302"/>
        <v>139000</v>
      </c>
      <c r="BJ65" s="28">
        <f t="shared" si="302"/>
        <v>40000</v>
      </c>
      <c r="BK65" s="28">
        <f t="shared" si="302"/>
        <v>40000</v>
      </c>
      <c r="BL65" s="28">
        <f t="shared" si="302"/>
        <v>139000</v>
      </c>
      <c r="BM65" s="28">
        <f t="shared" si="302"/>
        <v>40000</v>
      </c>
      <c r="BN65" s="28">
        <f t="shared" si="302"/>
        <v>40000</v>
      </c>
      <c r="BO65" s="82"/>
      <c r="XEP65"/>
      <c r="XEQ65"/>
      <c r="XER65"/>
      <c r="XES65"/>
      <c r="XET65"/>
      <c r="XEU65"/>
      <c r="XEV65"/>
      <c r="XEW65"/>
      <c r="XEX65"/>
      <c r="XEY65"/>
      <c r="XEZ65"/>
      <c r="XFA65"/>
      <c r="XFB65"/>
      <c r="XFC65"/>
      <c r="XFD65"/>
    </row>
    <row r="66" spans="1:67 16370:16384" s="5" customFormat="1" outlineLevel="1" x14ac:dyDescent="0.35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136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82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82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82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82"/>
      <c r="XEP66"/>
      <c r="XEQ66"/>
      <c r="XER66"/>
      <c r="XES66"/>
      <c r="XET66"/>
      <c r="XEU66"/>
      <c r="XEV66"/>
      <c r="XEW66"/>
      <c r="XEX66"/>
      <c r="XEY66"/>
      <c r="XEZ66"/>
      <c r="XFA66"/>
      <c r="XFB66"/>
      <c r="XFC66"/>
      <c r="XFD66"/>
    </row>
    <row r="67" spans="1:67 16370:16384" outlineLevel="1" x14ac:dyDescent="0.35">
      <c r="A67" s="5" t="s">
        <v>140</v>
      </c>
      <c r="O67" s="123"/>
      <c r="AB67" s="83"/>
      <c r="AO67" s="83"/>
      <c r="BB67" s="83"/>
      <c r="BO67" s="83"/>
    </row>
    <row r="68" spans="1:67 16370:16384" outlineLevel="1" x14ac:dyDescent="0.35">
      <c r="A68" t="s">
        <v>138</v>
      </c>
      <c r="C68" s="33">
        <f t="shared" ref="C68:N68" si="303">C27</f>
        <v>10000</v>
      </c>
      <c r="D68" s="33">
        <f t="shared" si="303"/>
        <v>0</v>
      </c>
      <c r="E68" s="33">
        <f t="shared" si="303"/>
        <v>0</v>
      </c>
      <c r="F68" s="33">
        <f t="shared" si="303"/>
        <v>0</v>
      </c>
      <c r="G68" s="33">
        <f t="shared" si="303"/>
        <v>0</v>
      </c>
      <c r="H68" s="33">
        <f t="shared" si="303"/>
        <v>0</v>
      </c>
      <c r="I68" s="33">
        <f t="shared" si="303"/>
        <v>0</v>
      </c>
      <c r="J68" s="33">
        <f t="shared" si="303"/>
        <v>0</v>
      </c>
      <c r="K68" s="33">
        <f t="shared" si="303"/>
        <v>0</v>
      </c>
      <c r="L68" s="33">
        <f t="shared" si="303"/>
        <v>0</v>
      </c>
      <c r="M68" s="33">
        <f t="shared" si="303"/>
        <v>0</v>
      </c>
      <c r="N68" s="33">
        <f t="shared" si="303"/>
        <v>0</v>
      </c>
      <c r="O68" s="121"/>
      <c r="P68" s="97">
        <f t="shared" ref="P68:AA68" si="304">P27</f>
        <v>20000</v>
      </c>
      <c r="Q68" s="97">
        <f t="shared" si="304"/>
        <v>0</v>
      </c>
      <c r="R68" s="97">
        <f t="shared" si="304"/>
        <v>0</v>
      </c>
      <c r="S68" s="97">
        <f t="shared" si="304"/>
        <v>0</v>
      </c>
      <c r="T68" s="97">
        <f t="shared" si="304"/>
        <v>0</v>
      </c>
      <c r="U68" s="97">
        <f t="shared" si="304"/>
        <v>0</v>
      </c>
      <c r="V68" s="97">
        <f t="shared" si="304"/>
        <v>0</v>
      </c>
      <c r="W68" s="97">
        <f t="shared" si="304"/>
        <v>0</v>
      </c>
      <c r="X68" s="97">
        <f t="shared" si="304"/>
        <v>0</v>
      </c>
      <c r="Y68" s="97">
        <f t="shared" si="304"/>
        <v>0</v>
      </c>
      <c r="Z68" s="97">
        <f t="shared" si="304"/>
        <v>0</v>
      </c>
      <c r="AA68" s="97">
        <f t="shared" si="304"/>
        <v>0</v>
      </c>
      <c r="AB68" s="96"/>
      <c r="AC68" s="97">
        <f t="shared" ref="AC68:AN68" si="305">AC27</f>
        <v>15000</v>
      </c>
      <c r="AD68" s="97">
        <f t="shared" si="305"/>
        <v>0</v>
      </c>
      <c r="AE68" s="97">
        <f t="shared" si="305"/>
        <v>0</v>
      </c>
      <c r="AF68" s="97">
        <f t="shared" si="305"/>
        <v>0</v>
      </c>
      <c r="AG68" s="97">
        <f t="shared" si="305"/>
        <v>0</v>
      </c>
      <c r="AH68" s="97">
        <f t="shared" si="305"/>
        <v>0</v>
      </c>
      <c r="AI68" s="97">
        <f t="shared" si="305"/>
        <v>0</v>
      </c>
      <c r="AJ68" s="97">
        <f t="shared" si="305"/>
        <v>0</v>
      </c>
      <c r="AK68" s="97">
        <f t="shared" si="305"/>
        <v>0</v>
      </c>
      <c r="AL68" s="97">
        <f t="shared" si="305"/>
        <v>0</v>
      </c>
      <c r="AM68" s="97">
        <f t="shared" si="305"/>
        <v>0</v>
      </c>
      <c r="AN68" s="97">
        <f t="shared" si="305"/>
        <v>0</v>
      </c>
      <c r="AO68" s="96"/>
      <c r="AP68" s="97">
        <f t="shared" ref="AP68:BA68" si="306">AP27</f>
        <v>15000</v>
      </c>
      <c r="AQ68" s="97">
        <f t="shared" si="306"/>
        <v>0</v>
      </c>
      <c r="AR68" s="97">
        <f t="shared" si="306"/>
        <v>0</v>
      </c>
      <c r="AS68" s="97">
        <f t="shared" si="306"/>
        <v>0</v>
      </c>
      <c r="AT68" s="97">
        <f t="shared" si="306"/>
        <v>0</v>
      </c>
      <c r="AU68" s="97">
        <f t="shared" si="306"/>
        <v>0</v>
      </c>
      <c r="AV68" s="97">
        <f t="shared" si="306"/>
        <v>0</v>
      </c>
      <c r="AW68" s="97">
        <f t="shared" si="306"/>
        <v>0</v>
      </c>
      <c r="AX68" s="97">
        <f t="shared" si="306"/>
        <v>0</v>
      </c>
      <c r="AY68" s="97">
        <f t="shared" si="306"/>
        <v>0</v>
      </c>
      <c r="AZ68" s="97">
        <f t="shared" si="306"/>
        <v>0</v>
      </c>
      <c r="BA68" s="97">
        <f t="shared" si="306"/>
        <v>0</v>
      </c>
      <c r="BB68" s="96"/>
      <c r="BC68" s="97">
        <f t="shared" ref="BC68:BN68" si="307">BC27</f>
        <v>20000</v>
      </c>
      <c r="BD68" s="97">
        <f t="shared" si="307"/>
        <v>0</v>
      </c>
      <c r="BE68" s="97">
        <f t="shared" si="307"/>
        <v>0</v>
      </c>
      <c r="BF68" s="97">
        <f t="shared" si="307"/>
        <v>0</v>
      </c>
      <c r="BG68" s="97">
        <f t="shared" si="307"/>
        <v>0</v>
      </c>
      <c r="BH68" s="97">
        <f t="shared" si="307"/>
        <v>0</v>
      </c>
      <c r="BI68" s="97">
        <f t="shared" si="307"/>
        <v>0</v>
      </c>
      <c r="BJ68" s="97">
        <f t="shared" si="307"/>
        <v>0</v>
      </c>
      <c r="BK68" s="97">
        <f t="shared" si="307"/>
        <v>0</v>
      </c>
      <c r="BL68" s="97">
        <f t="shared" si="307"/>
        <v>0</v>
      </c>
      <c r="BM68" s="97">
        <f t="shared" si="307"/>
        <v>0</v>
      </c>
      <c r="BN68" s="97">
        <f t="shared" si="307"/>
        <v>0</v>
      </c>
      <c r="BO68" s="83"/>
    </row>
    <row r="69" spans="1:67 16370:16384" s="5" customFormat="1" outlineLevel="1" x14ac:dyDescent="0.35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136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82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82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82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82"/>
      <c r="XEP69"/>
      <c r="XEQ69"/>
      <c r="XER69"/>
      <c r="XES69"/>
      <c r="XET69"/>
      <c r="XEU69"/>
      <c r="XEV69"/>
      <c r="XEW69"/>
      <c r="XEX69"/>
      <c r="XEY69"/>
      <c r="XEZ69"/>
      <c r="XFA69"/>
      <c r="XFB69"/>
      <c r="XFC69"/>
      <c r="XFD69"/>
    </row>
    <row r="70" spans="1:67 16370:16384" outlineLevel="1" x14ac:dyDescent="0.35">
      <c r="A70" s="5" t="s">
        <v>142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14"/>
      <c r="AB70" s="83"/>
      <c r="AO70" s="83"/>
      <c r="BB70" s="83"/>
      <c r="BO70" s="83"/>
    </row>
    <row r="71" spans="1:67 16370:16384" outlineLevel="1" x14ac:dyDescent="0.35">
      <c r="A71" t="s">
        <v>143</v>
      </c>
      <c r="C71" s="21">
        <v>6000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114"/>
      <c r="P71" s="21">
        <v>6000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114"/>
      <c r="AC71" s="21">
        <v>6000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114"/>
      <c r="AP71" s="21">
        <v>6000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114"/>
      <c r="BC71" s="21">
        <v>6000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83"/>
    </row>
    <row r="72" spans="1:67 16370:16384" s="5" customFormat="1" outlineLevel="1" x14ac:dyDescent="0.35">
      <c r="A72" t="s">
        <v>130</v>
      </c>
      <c r="C72" s="21">
        <v>5000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114"/>
      <c r="P72" s="21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114"/>
      <c r="AC72" s="21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114"/>
      <c r="AP72" s="21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114"/>
      <c r="BC72" s="21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8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pans="1:67 16370:16384" s="5" customFormat="1" outlineLevel="1" x14ac:dyDescent="0.35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136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82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82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82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82"/>
      <c r="XEP73"/>
      <c r="XEQ73"/>
      <c r="XER73"/>
      <c r="XES73"/>
      <c r="XET73"/>
      <c r="XEU73"/>
      <c r="XEV73"/>
      <c r="XEW73"/>
      <c r="XEX73"/>
      <c r="XEY73"/>
      <c r="XEZ73"/>
      <c r="XFA73"/>
      <c r="XFB73"/>
      <c r="XFC73"/>
      <c r="XFD73"/>
    </row>
    <row r="74" spans="1:67 16370:16384" s="5" customFormat="1" outlineLevel="1" x14ac:dyDescent="0.35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136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82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82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82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82"/>
      <c r="XEP74"/>
      <c r="XEQ74"/>
      <c r="XER74"/>
      <c r="XES74"/>
      <c r="XET74"/>
      <c r="XEU74"/>
      <c r="XEV74"/>
      <c r="XEW74"/>
      <c r="XEX74"/>
      <c r="XEY74"/>
      <c r="XEZ74"/>
      <c r="XFA74"/>
      <c r="XFB74"/>
      <c r="XFC74"/>
      <c r="XFD74"/>
    </row>
    <row r="75" spans="1:67 16370:16384" outlineLevel="1" x14ac:dyDescent="0.35">
      <c r="A75" s="5" t="s">
        <v>60</v>
      </c>
      <c r="O75" s="123"/>
      <c r="AB75" s="83"/>
      <c r="AO75" s="83"/>
      <c r="BB75" s="83"/>
      <c r="BO75" s="83"/>
    </row>
    <row r="76" spans="1:67 16370:16384" outlineLevel="1" x14ac:dyDescent="0.35">
      <c r="A76" s="5" t="s">
        <v>61</v>
      </c>
      <c r="O76" s="123"/>
      <c r="AB76" s="83"/>
      <c r="AO76" s="83"/>
      <c r="BB76" s="83"/>
      <c r="BO76" s="83"/>
    </row>
    <row r="77" spans="1:67 16370:16384" outlineLevel="1" x14ac:dyDescent="0.35">
      <c r="A77" t="s">
        <v>32</v>
      </c>
      <c r="C77" s="10">
        <v>3</v>
      </c>
      <c r="D77" s="10">
        <v>3</v>
      </c>
      <c r="E77" s="10">
        <v>3</v>
      </c>
      <c r="F77" s="10">
        <v>3</v>
      </c>
      <c r="G77" s="10">
        <v>5</v>
      </c>
      <c r="H77" s="10">
        <v>5</v>
      </c>
      <c r="I77" s="10">
        <v>5</v>
      </c>
      <c r="J77" s="10">
        <v>5</v>
      </c>
      <c r="K77" s="10">
        <v>5</v>
      </c>
      <c r="L77" s="10">
        <v>5</v>
      </c>
      <c r="M77" s="10">
        <v>5</v>
      </c>
      <c r="N77" s="10">
        <v>5</v>
      </c>
      <c r="O77" s="121"/>
      <c r="P77" s="10">
        <v>7</v>
      </c>
      <c r="Q77" s="10">
        <v>7</v>
      </c>
      <c r="R77" s="10">
        <v>7</v>
      </c>
      <c r="S77" s="10">
        <v>7</v>
      </c>
      <c r="T77" s="10">
        <v>8</v>
      </c>
      <c r="U77" s="10">
        <v>8</v>
      </c>
      <c r="V77" s="10">
        <v>8</v>
      </c>
      <c r="W77" s="10">
        <v>8</v>
      </c>
      <c r="X77" s="10">
        <v>8</v>
      </c>
      <c r="Y77" s="10">
        <v>8</v>
      </c>
      <c r="Z77" s="10">
        <v>8</v>
      </c>
      <c r="AA77" s="10">
        <v>8</v>
      </c>
      <c r="AB77" s="121"/>
      <c r="AC77" s="10">
        <v>10</v>
      </c>
      <c r="AD77" s="10">
        <v>10</v>
      </c>
      <c r="AE77" s="10">
        <v>10</v>
      </c>
      <c r="AF77" s="10">
        <v>10</v>
      </c>
      <c r="AG77" s="10">
        <v>10</v>
      </c>
      <c r="AH77" s="10">
        <v>10</v>
      </c>
      <c r="AI77" s="10">
        <v>10</v>
      </c>
      <c r="AJ77" s="10">
        <v>10</v>
      </c>
      <c r="AK77" s="10">
        <v>10</v>
      </c>
      <c r="AL77" s="10">
        <v>10</v>
      </c>
      <c r="AM77" s="10">
        <v>10</v>
      </c>
      <c r="AN77" s="10">
        <v>10</v>
      </c>
      <c r="AO77" s="121"/>
      <c r="AP77" s="10">
        <v>10</v>
      </c>
      <c r="AQ77" s="10">
        <v>10</v>
      </c>
      <c r="AR77" s="10">
        <v>10</v>
      </c>
      <c r="AS77" s="10">
        <v>10</v>
      </c>
      <c r="AT77" s="10">
        <v>10</v>
      </c>
      <c r="AU77" s="10">
        <v>10</v>
      </c>
      <c r="AV77" s="10">
        <v>10</v>
      </c>
      <c r="AW77" s="10">
        <v>10</v>
      </c>
      <c r="AX77" s="10">
        <v>10</v>
      </c>
      <c r="AY77" s="10">
        <v>10</v>
      </c>
      <c r="AZ77" s="10">
        <v>10</v>
      </c>
      <c r="BA77" s="10">
        <v>10</v>
      </c>
      <c r="BB77" s="121"/>
      <c r="BC77" s="10">
        <v>10</v>
      </c>
      <c r="BD77" s="10">
        <v>10</v>
      </c>
      <c r="BE77" s="10">
        <v>10</v>
      </c>
      <c r="BF77" s="10">
        <v>10</v>
      </c>
      <c r="BG77" s="10">
        <v>10</v>
      </c>
      <c r="BH77" s="10">
        <v>10</v>
      </c>
      <c r="BI77" s="10">
        <v>10</v>
      </c>
      <c r="BJ77" s="10">
        <v>10</v>
      </c>
      <c r="BK77" s="10">
        <v>10</v>
      </c>
      <c r="BL77" s="10">
        <v>10</v>
      </c>
      <c r="BM77" s="10">
        <v>10</v>
      </c>
      <c r="BN77" s="10">
        <v>10</v>
      </c>
      <c r="BO77" s="83"/>
    </row>
    <row r="78" spans="1:67 16370:16384" outlineLevel="1" x14ac:dyDescent="0.35">
      <c r="A78" t="s">
        <v>33</v>
      </c>
      <c r="C78" s="10">
        <v>60</v>
      </c>
      <c r="D78" s="10">
        <v>60</v>
      </c>
      <c r="E78" s="10">
        <v>60</v>
      </c>
      <c r="F78" s="10">
        <v>60</v>
      </c>
      <c r="G78" s="10">
        <v>60</v>
      </c>
      <c r="H78" s="10">
        <v>60</v>
      </c>
      <c r="I78" s="10">
        <v>60</v>
      </c>
      <c r="J78" s="10">
        <v>60</v>
      </c>
      <c r="K78" s="10">
        <v>60</v>
      </c>
      <c r="L78" s="10">
        <v>60</v>
      </c>
      <c r="M78" s="10">
        <v>60</v>
      </c>
      <c r="N78" s="10">
        <v>60</v>
      </c>
      <c r="O78" s="121"/>
      <c r="P78" s="10">
        <v>65</v>
      </c>
      <c r="Q78" s="10">
        <v>65</v>
      </c>
      <c r="R78" s="10">
        <v>65</v>
      </c>
      <c r="S78" s="10">
        <v>65</v>
      </c>
      <c r="T78" s="10">
        <v>65</v>
      </c>
      <c r="U78" s="10">
        <v>65</v>
      </c>
      <c r="V78" s="10">
        <v>65</v>
      </c>
      <c r="W78" s="10">
        <v>65</v>
      </c>
      <c r="X78" s="10">
        <v>65</v>
      </c>
      <c r="Y78" s="10">
        <v>65</v>
      </c>
      <c r="Z78" s="10">
        <v>65</v>
      </c>
      <c r="AA78" s="10">
        <v>65</v>
      </c>
      <c r="AB78" s="121"/>
      <c r="AC78" s="10">
        <v>70</v>
      </c>
      <c r="AD78" s="10">
        <v>70</v>
      </c>
      <c r="AE78" s="10">
        <v>70</v>
      </c>
      <c r="AF78" s="10">
        <v>70</v>
      </c>
      <c r="AG78" s="10">
        <v>70</v>
      </c>
      <c r="AH78" s="10">
        <v>70</v>
      </c>
      <c r="AI78" s="10">
        <v>70</v>
      </c>
      <c r="AJ78" s="10">
        <v>70</v>
      </c>
      <c r="AK78" s="10">
        <v>70</v>
      </c>
      <c r="AL78" s="10">
        <v>70</v>
      </c>
      <c r="AM78" s="10">
        <v>70</v>
      </c>
      <c r="AN78" s="10">
        <v>70</v>
      </c>
      <c r="AO78" s="121"/>
      <c r="AP78" s="10">
        <v>60</v>
      </c>
      <c r="AQ78" s="10">
        <v>60</v>
      </c>
      <c r="AR78" s="10">
        <v>60</v>
      </c>
      <c r="AS78" s="10">
        <v>60</v>
      </c>
      <c r="AT78" s="10">
        <v>60</v>
      </c>
      <c r="AU78" s="10">
        <v>60</v>
      </c>
      <c r="AV78" s="10">
        <v>60</v>
      </c>
      <c r="AW78" s="10">
        <v>60</v>
      </c>
      <c r="AX78" s="10">
        <v>60</v>
      </c>
      <c r="AY78" s="10">
        <v>60</v>
      </c>
      <c r="AZ78" s="10">
        <v>60</v>
      </c>
      <c r="BA78" s="10">
        <v>60</v>
      </c>
      <c r="BB78" s="121"/>
      <c r="BC78" s="10">
        <v>70</v>
      </c>
      <c r="BD78" s="10">
        <v>70</v>
      </c>
      <c r="BE78" s="10">
        <v>70</v>
      </c>
      <c r="BF78" s="10">
        <v>70</v>
      </c>
      <c r="BG78" s="10">
        <v>70</v>
      </c>
      <c r="BH78" s="10">
        <v>70</v>
      </c>
      <c r="BI78" s="10">
        <v>70</v>
      </c>
      <c r="BJ78" s="10">
        <v>70</v>
      </c>
      <c r="BK78" s="10">
        <v>70</v>
      </c>
      <c r="BL78" s="10">
        <v>70</v>
      </c>
      <c r="BM78" s="10">
        <v>70</v>
      </c>
      <c r="BN78" s="10">
        <v>70</v>
      </c>
      <c r="BO78" s="83"/>
    </row>
    <row r="79" spans="1:67 16370:16384" outlineLevel="1" x14ac:dyDescent="0.35">
      <c r="A79" t="s">
        <v>34</v>
      </c>
      <c r="C79">
        <f t="shared" ref="C79:N79" si="308">$B$110/C78</f>
        <v>0.5</v>
      </c>
      <c r="D79">
        <f t="shared" si="308"/>
        <v>0.5</v>
      </c>
      <c r="E79">
        <f t="shared" si="308"/>
        <v>0.5</v>
      </c>
      <c r="F79">
        <f t="shared" si="308"/>
        <v>0.5</v>
      </c>
      <c r="G79">
        <f t="shared" si="308"/>
        <v>0.5</v>
      </c>
      <c r="H79">
        <f t="shared" si="308"/>
        <v>0.5</v>
      </c>
      <c r="I79">
        <f t="shared" si="308"/>
        <v>0.5</v>
      </c>
      <c r="J79">
        <f t="shared" si="308"/>
        <v>0.5</v>
      </c>
      <c r="K79">
        <f t="shared" si="308"/>
        <v>0.5</v>
      </c>
      <c r="L79">
        <f t="shared" si="308"/>
        <v>0.5</v>
      </c>
      <c r="M79">
        <f t="shared" si="308"/>
        <v>0.5</v>
      </c>
      <c r="N79">
        <f t="shared" si="308"/>
        <v>0.5</v>
      </c>
      <c r="O79" s="123"/>
      <c r="P79" s="149">
        <f t="shared" ref="P79:AA79" si="309">$B$110/P78</f>
        <v>0.46153846153846156</v>
      </c>
      <c r="Q79" s="149">
        <f t="shared" si="309"/>
        <v>0.46153846153846156</v>
      </c>
      <c r="R79" s="149">
        <f t="shared" si="309"/>
        <v>0.46153846153846156</v>
      </c>
      <c r="S79" s="149">
        <f t="shared" si="309"/>
        <v>0.46153846153846156</v>
      </c>
      <c r="T79" s="149">
        <f t="shared" si="309"/>
        <v>0.46153846153846156</v>
      </c>
      <c r="U79" s="149">
        <f t="shared" si="309"/>
        <v>0.46153846153846156</v>
      </c>
      <c r="V79" s="149">
        <f t="shared" si="309"/>
        <v>0.46153846153846156</v>
      </c>
      <c r="W79" s="149">
        <f t="shared" si="309"/>
        <v>0.46153846153846156</v>
      </c>
      <c r="X79" s="149">
        <f t="shared" si="309"/>
        <v>0.46153846153846156</v>
      </c>
      <c r="Y79" s="149">
        <f t="shared" si="309"/>
        <v>0.46153846153846156</v>
      </c>
      <c r="Z79" s="149">
        <f t="shared" si="309"/>
        <v>0.46153846153846156</v>
      </c>
      <c r="AA79" s="149">
        <f t="shared" si="309"/>
        <v>0.46153846153846156</v>
      </c>
      <c r="AB79" s="83"/>
      <c r="AC79" s="149">
        <f t="shared" ref="AC79:AN79" si="310">$B$110/AC78</f>
        <v>0.42857142857142855</v>
      </c>
      <c r="AD79" s="149">
        <f t="shared" si="310"/>
        <v>0.42857142857142855</v>
      </c>
      <c r="AE79" s="149">
        <f t="shared" si="310"/>
        <v>0.42857142857142855</v>
      </c>
      <c r="AF79" s="149">
        <f t="shared" si="310"/>
        <v>0.42857142857142855</v>
      </c>
      <c r="AG79" s="149">
        <f t="shared" si="310"/>
        <v>0.42857142857142855</v>
      </c>
      <c r="AH79" s="149">
        <f t="shared" si="310"/>
        <v>0.42857142857142855</v>
      </c>
      <c r="AI79" s="149">
        <f t="shared" si="310"/>
        <v>0.42857142857142855</v>
      </c>
      <c r="AJ79" s="149">
        <f t="shared" si="310"/>
        <v>0.42857142857142855</v>
      </c>
      <c r="AK79" s="149">
        <f t="shared" si="310"/>
        <v>0.42857142857142855</v>
      </c>
      <c r="AL79" s="149">
        <f t="shared" si="310"/>
        <v>0.42857142857142855</v>
      </c>
      <c r="AM79" s="149">
        <f t="shared" si="310"/>
        <v>0.42857142857142855</v>
      </c>
      <c r="AN79" s="149">
        <f t="shared" si="310"/>
        <v>0.42857142857142855</v>
      </c>
      <c r="AO79" s="83"/>
      <c r="AP79" s="17">
        <f t="shared" ref="AP79:BA79" si="311">$B$110/AP78</f>
        <v>0.5</v>
      </c>
      <c r="AQ79" s="17">
        <f t="shared" si="311"/>
        <v>0.5</v>
      </c>
      <c r="AR79" s="17">
        <f t="shared" si="311"/>
        <v>0.5</v>
      </c>
      <c r="AS79" s="17">
        <f t="shared" si="311"/>
        <v>0.5</v>
      </c>
      <c r="AT79" s="17">
        <f t="shared" si="311"/>
        <v>0.5</v>
      </c>
      <c r="AU79" s="17">
        <f t="shared" si="311"/>
        <v>0.5</v>
      </c>
      <c r="AV79" s="17">
        <f t="shared" si="311"/>
        <v>0.5</v>
      </c>
      <c r="AW79" s="17">
        <f t="shared" si="311"/>
        <v>0.5</v>
      </c>
      <c r="AX79" s="17">
        <f t="shared" si="311"/>
        <v>0.5</v>
      </c>
      <c r="AY79" s="17">
        <f t="shared" si="311"/>
        <v>0.5</v>
      </c>
      <c r="AZ79" s="17">
        <f t="shared" si="311"/>
        <v>0.5</v>
      </c>
      <c r="BA79" s="17">
        <f t="shared" si="311"/>
        <v>0.5</v>
      </c>
      <c r="BB79" s="83"/>
      <c r="BC79" s="149">
        <f t="shared" ref="BC79:BN79" si="312">$B$110/BC78</f>
        <v>0.42857142857142855</v>
      </c>
      <c r="BD79" s="149">
        <f t="shared" si="312"/>
        <v>0.42857142857142855</v>
      </c>
      <c r="BE79" s="149">
        <f t="shared" si="312"/>
        <v>0.42857142857142855</v>
      </c>
      <c r="BF79" s="149">
        <f t="shared" si="312"/>
        <v>0.42857142857142855</v>
      </c>
      <c r="BG79" s="149">
        <f t="shared" si="312"/>
        <v>0.42857142857142855</v>
      </c>
      <c r="BH79" s="149">
        <f t="shared" si="312"/>
        <v>0.42857142857142855</v>
      </c>
      <c r="BI79" s="149">
        <f t="shared" si="312"/>
        <v>0.42857142857142855</v>
      </c>
      <c r="BJ79" s="149">
        <f t="shared" si="312"/>
        <v>0.42857142857142855</v>
      </c>
      <c r="BK79" s="149">
        <f t="shared" si="312"/>
        <v>0.42857142857142855</v>
      </c>
      <c r="BL79" s="149">
        <f t="shared" si="312"/>
        <v>0.42857142857142855</v>
      </c>
      <c r="BM79" s="149">
        <f t="shared" si="312"/>
        <v>0.42857142857142855</v>
      </c>
      <c r="BN79" s="149">
        <f t="shared" si="312"/>
        <v>0.42857142857142855</v>
      </c>
      <c r="BO79" s="83"/>
    </row>
    <row r="80" spans="1:67 16370:16384" outlineLevel="1" x14ac:dyDescent="0.35">
      <c r="O80" s="123"/>
      <c r="AB80" s="83"/>
      <c r="AO80" s="83"/>
      <c r="BB80" s="83"/>
      <c r="BO80" s="83"/>
    </row>
    <row r="81" spans="1:67 16370:16384" outlineLevel="1" x14ac:dyDescent="0.35">
      <c r="A81" s="5" t="s">
        <v>62</v>
      </c>
      <c r="O81" s="123"/>
      <c r="AB81" s="83"/>
      <c r="AO81" s="83"/>
      <c r="BB81" s="83"/>
      <c r="BO81" s="83"/>
    </row>
    <row r="82" spans="1:67 16370:16384" outlineLevel="1" x14ac:dyDescent="0.35">
      <c r="A82" t="s">
        <v>35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21"/>
      <c r="P82" s="10">
        <v>10</v>
      </c>
      <c r="Q82" s="10">
        <v>10</v>
      </c>
      <c r="R82" s="10">
        <v>10</v>
      </c>
      <c r="S82" s="10">
        <v>10</v>
      </c>
      <c r="T82" s="10">
        <v>10</v>
      </c>
      <c r="U82" s="10">
        <v>10</v>
      </c>
      <c r="V82" s="10">
        <v>15</v>
      </c>
      <c r="W82" s="10">
        <v>15</v>
      </c>
      <c r="X82" s="10">
        <v>15</v>
      </c>
      <c r="Y82" s="10">
        <v>15</v>
      </c>
      <c r="Z82" s="10">
        <v>15</v>
      </c>
      <c r="AA82" s="10">
        <v>15</v>
      </c>
      <c r="AB82" s="121"/>
      <c r="AC82" s="10">
        <v>30</v>
      </c>
      <c r="AD82" s="10">
        <v>30</v>
      </c>
      <c r="AE82" s="10">
        <v>30</v>
      </c>
      <c r="AF82" s="10">
        <v>30</v>
      </c>
      <c r="AG82" s="10">
        <v>30</v>
      </c>
      <c r="AH82" s="10">
        <v>30</v>
      </c>
      <c r="AI82" s="10">
        <v>30</v>
      </c>
      <c r="AJ82" s="10">
        <v>30</v>
      </c>
      <c r="AK82" s="10">
        <v>30</v>
      </c>
      <c r="AL82" s="10">
        <v>30</v>
      </c>
      <c r="AM82" s="10">
        <v>30</v>
      </c>
      <c r="AN82" s="10">
        <v>30</v>
      </c>
      <c r="AO82" s="121"/>
      <c r="AP82" s="10">
        <v>30</v>
      </c>
      <c r="AQ82" s="10">
        <v>30</v>
      </c>
      <c r="AR82" s="10">
        <v>30</v>
      </c>
      <c r="AS82" s="10">
        <v>30</v>
      </c>
      <c r="AT82" s="10">
        <v>35</v>
      </c>
      <c r="AU82" s="10">
        <v>35</v>
      </c>
      <c r="AV82" s="10">
        <v>35</v>
      </c>
      <c r="AW82" s="10">
        <v>35</v>
      </c>
      <c r="AX82" s="10">
        <v>35</v>
      </c>
      <c r="AY82" s="10">
        <v>35</v>
      </c>
      <c r="AZ82" s="10">
        <v>35</v>
      </c>
      <c r="BA82" s="10">
        <v>35</v>
      </c>
      <c r="BB82" s="121"/>
      <c r="BC82" s="10">
        <v>35</v>
      </c>
      <c r="BD82" s="10">
        <v>35</v>
      </c>
      <c r="BE82" s="10">
        <v>35</v>
      </c>
      <c r="BF82" s="10">
        <v>35</v>
      </c>
      <c r="BG82" s="10">
        <v>35</v>
      </c>
      <c r="BH82" s="10">
        <v>35</v>
      </c>
      <c r="BI82" s="10">
        <v>35</v>
      </c>
      <c r="BJ82" s="10">
        <v>35</v>
      </c>
      <c r="BK82" s="10">
        <v>35</v>
      </c>
      <c r="BL82" s="10">
        <v>35</v>
      </c>
      <c r="BM82" s="10">
        <v>35</v>
      </c>
      <c r="BN82" s="10">
        <v>35</v>
      </c>
      <c r="BO82" s="83"/>
    </row>
    <row r="83" spans="1:67 16370:16384" outlineLevel="1" x14ac:dyDescent="0.35">
      <c r="D83" s="10"/>
      <c r="O83" s="123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3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3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3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83"/>
    </row>
    <row r="84" spans="1:67 16370:16384" outlineLevel="1" x14ac:dyDescent="0.35">
      <c r="A84" s="5" t="s">
        <v>189</v>
      </c>
      <c r="O84" s="123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3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3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3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83"/>
    </row>
    <row r="85" spans="1:67 16370:16384" outlineLevel="1" x14ac:dyDescent="0.35">
      <c r="A85" t="s">
        <v>36</v>
      </c>
      <c r="B85" s="10">
        <v>200000</v>
      </c>
      <c r="C85" s="97">
        <f t="shared" ref="C85:N90" si="313">$B85*C$8</f>
        <v>200000</v>
      </c>
      <c r="D85" s="97">
        <f t="shared" si="313"/>
        <v>0</v>
      </c>
      <c r="E85" s="97">
        <f t="shared" si="313"/>
        <v>0</v>
      </c>
      <c r="F85" s="97">
        <f t="shared" si="313"/>
        <v>0</v>
      </c>
      <c r="G85" s="97">
        <f t="shared" si="313"/>
        <v>0</v>
      </c>
      <c r="H85" s="97">
        <f t="shared" si="313"/>
        <v>0</v>
      </c>
      <c r="I85" s="97">
        <f t="shared" si="313"/>
        <v>0</v>
      </c>
      <c r="J85" s="97">
        <f t="shared" si="313"/>
        <v>0</v>
      </c>
      <c r="K85" s="97">
        <f t="shared" si="313"/>
        <v>0</v>
      </c>
      <c r="L85" s="97">
        <f t="shared" si="313"/>
        <v>0</v>
      </c>
      <c r="M85" s="97">
        <f t="shared" si="313"/>
        <v>0</v>
      </c>
      <c r="N85" s="97">
        <f t="shared" si="313"/>
        <v>0</v>
      </c>
      <c r="O85" s="121"/>
      <c r="P85" s="97">
        <f t="shared" ref="P85:AA90" si="314">$B85*P$8</f>
        <v>0</v>
      </c>
      <c r="Q85" s="97">
        <f>$B85*Q$8</f>
        <v>0</v>
      </c>
      <c r="R85" s="97">
        <f t="shared" si="314"/>
        <v>0</v>
      </c>
      <c r="S85" s="97">
        <f t="shared" si="314"/>
        <v>0</v>
      </c>
      <c r="T85" s="97">
        <f t="shared" si="314"/>
        <v>0</v>
      </c>
      <c r="U85" s="97">
        <f t="shared" si="314"/>
        <v>0</v>
      </c>
      <c r="V85" s="97">
        <f t="shared" si="314"/>
        <v>0</v>
      </c>
      <c r="W85" s="97">
        <f t="shared" si="314"/>
        <v>0</v>
      </c>
      <c r="X85" s="97">
        <f t="shared" si="314"/>
        <v>0</v>
      </c>
      <c r="Y85" s="97">
        <f t="shared" si="314"/>
        <v>0</v>
      </c>
      <c r="Z85" s="97">
        <f t="shared" si="314"/>
        <v>0</v>
      </c>
      <c r="AA85" s="97">
        <f t="shared" si="314"/>
        <v>0</v>
      </c>
      <c r="AB85" s="121"/>
      <c r="AC85" s="97">
        <f t="shared" ref="AC85:AN90" si="315">$B85*AC$8</f>
        <v>0</v>
      </c>
      <c r="AD85" s="97">
        <f t="shared" si="315"/>
        <v>0</v>
      </c>
      <c r="AE85" s="97">
        <f t="shared" si="315"/>
        <v>0</v>
      </c>
      <c r="AF85" s="97">
        <f t="shared" si="315"/>
        <v>0</v>
      </c>
      <c r="AG85" s="97">
        <f t="shared" si="315"/>
        <v>0</v>
      </c>
      <c r="AH85" s="97">
        <f t="shared" si="315"/>
        <v>0</v>
      </c>
      <c r="AI85" s="97">
        <f t="shared" si="315"/>
        <v>0</v>
      </c>
      <c r="AJ85" s="97">
        <f t="shared" si="315"/>
        <v>0</v>
      </c>
      <c r="AK85" s="97">
        <f t="shared" si="315"/>
        <v>0</v>
      </c>
      <c r="AL85" s="97">
        <f t="shared" si="315"/>
        <v>0</v>
      </c>
      <c r="AM85" s="97">
        <f t="shared" si="315"/>
        <v>0</v>
      </c>
      <c r="AN85" s="97">
        <f t="shared" si="315"/>
        <v>0</v>
      </c>
      <c r="AO85" s="121"/>
      <c r="AP85" s="97">
        <f t="shared" ref="AP85:BA90" si="316">$B85*AP$8</f>
        <v>0</v>
      </c>
      <c r="AQ85" s="97">
        <f t="shared" si="316"/>
        <v>0</v>
      </c>
      <c r="AR85" s="97">
        <f t="shared" si="316"/>
        <v>0</v>
      </c>
      <c r="AS85" s="97">
        <f t="shared" si="316"/>
        <v>0</v>
      </c>
      <c r="AT85" s="97">
        <f t="shared" si="316"/>
        <v>0</v>
      </c>
      <c r="AU85" s="97">
        <f t="shared" si="316"/>
        <v>0</v>
      </c>
      <c r="AV85" s="97">
        <f t="shared" si="316"/>
        <v>0</v>
      </c>
      <c r="AW85" s="97">
        <f t="shared" si="316"/>
        <v>0</v>
      </c>
      <c r="AX85" s="97">
        <f t="shared" si="316"/>
        <v>0</v>
      </c>
      <c r="AY85" s="97">
        <f t="shared" si="316"/>
        <v>0</v>
      </c>
      <c r="AZ85" s="97">
        <f t="shared" si="316"/>
        <v>0</v>
      </c>
      <c r="BA85" s="97">
        <f t="shared" si="316"/>
        <v>0</v>
      </c>
      <c r="BB85" s="121"/>
      <c r="BC85" s="97">
        <f t="shared" ref="BC85:BN90" si="317">$B85*BC$8</f>
        <v>0</v>
      </c>
      <c r="BD85" s="97">
        <f t="shared" si="317"/>
        <v>0</v>
      </c>
      <c r="BE85" s="97">
        <f t="shared" si="317"/>
        <v>0</v>
      </c>
      <c r="BF85" s="97">
        <f t="shared" si="317"/>
        <v>0</v>
      </c>
      <c r="BG85" s="97">
        <f t="shared" si="317"/>
        <v>0</v>
      </c>
      <c r="BH85" s="97">
        <f t="shared" si="317"/>
        <v>0</v>
      </c>
      <c r="BI85" s="97">
        <f t="shared" si="317"/>
        <v>0</v>
      </c>
      <c r="BJ85" s="97">
        <f t="shared" si="317"/>
        <v>0</v>
      </c>
      <c r="BK85" s="97">
        <f t="shared" si="317"/>
        <v>0</v>
      </c>
      <c r="BL85" s="97">
        <f t="shared" si="317"/>
        <v>0</v>
      </c>
      <c r="BM85" s="97">
        <f t="shared" si="317"/>
        <v>0</v>
      </c>
      <c r="BN85" s="97">
        <f t="shared" si="317"/>
        <v>0</v>
      </c>
      <c r="BO85" s="83"/>
    </row>
    <row r="86" spans="1:67 16370:16384" outlineLevel="1" x14ac:dyDescent="0.35">
      <c r="A86" t="s">
        <v>129</v>
      </c>
      <c r="B86" s="10">
        <v>20000</v>
      </c>
      <c r="C86" s="97">
        <f t="shared" si="313"/>
        <v>20000</v>
      </c>
      <c r="D86" s="97">
        <f t="shared" si="313"/>
        <v>0</v>
      </c>
      <c r="E86" s="97">
        <f t="shared" si="313"/>
        <v>0</v>
      </c>
      <c r="F86" s="97">
        <f t="shared" si="313"/>
        <v>0</v>
      </c>
      <c r="G86" s="97">
        <f t="shared" si="313"/>
        <v>0</v>
      </c>
      <c r="H86" s="97">
        <f t="shared" si="313"/>
        <v>0</v>
      </c>
      <c r="I86" s="97">
        <f t="shared" si="313"/>
        <v>0</v>
      </c>
      <c r="J86" s="97">
        <f t="shared" si="313"/>
        <v>0</v>
      </c>
      <c r="K86" s="97">
        <f t="shared" si="313"/>
        <v>0</v>
      </c>
      <c r="L86" s="97">
        <f t="shared" si="313"/>
        <v>0</v>
      </c>
      <c r="M86" s="97">
        <f t="shared" si="313"/>
        <v>0</v>
      </c>
      <c r="N86" s="97">
        <f t="shared" si="313"/>
        <v>0</v>
      </c>
      <c r="O86" s="121"/>
      <c r="P86" s="97">
        <f t="shared" si="314"/>
        <v>0</v>
      </c>
      <c r="Q86" s="97">
        <f t="shared" si="314"/>
        <v>0</v>
      </c>
      <c r="R86" s="97">
        <f t="shared" si="314"/>
        <v>0</v>
      </c>
      <c r="S86" s="97">
        <f t="shared" si="314"/>
        <v>0</v>
      </c>
      <c r="T86" s="97">
        <f t="shared" si="314"/>
        <v>0</v>
      </c>
      <c r="U86" s="97">
        <f t="shared" si="314"/>
        <v>0</v>
      </c>
      <c r="V86" s="97">
        <f t="shared" si="314"/>
        <v>0</v>
      </c>
      <c r="W86" s="97">
        <f t="shared" si="314"/>
        <v>0</v>
      </c>
      <c r="X86" s="97">
        <f t="shared" si="314"/>
        <v>0</v>
      </c>
      <c r="Y86" s="97">
        <f t="shared" si="314"/>
        <v>0</v>
      </c>
      <c r="Z86" s="97">
        <f t="shared" si="314"/>
        <v>0</v>
      </c>
      <c r="AA86" s="97">
        <f t="shared" si="314"/>
        <v>0</v>
      </c>
      <c r="AB86" s="121"/>
      <c r="AC86" s="97">
        <f t="shared" si="315"/>
        <v>0</v>
      </c>
      <c r="AD86" s="97">
        <f t="shared" si="315"/>
        <v>0</v>
      </c>
      <c r="AE86" s="97">
        <f t="shared" si="315"/>
        <v>0</v>
      </c>
      <c r="AF86" s="97">
        <f t="shared" si="315"/>
        <v>0</v>
      </c>
      <c r="AG86" s="97">
        <f t="shared" si="315"/>
        <v>0</v>
      </c>
      <c r="AH86" s="97">
        <f t="shared" si="315"/>
        <v>0</v>
      </c>
      <c r="AI86" s="97">
        <f t="shared" si="315"/>
        <v>0</v>
      </c>
      <c r="AJ86" s="97">
        <f t="shared" si="315"/>
        <v>0</v>
      </c>
      <c r="AK86" s="97">
        <f t="shared" si="315"/>
        <v>0</v>
      </c>
      <c r="AL86" s="97">
        <f t="shared" si="315"/>
        <v>0</v>
      </c>
      <c r="AM86" s="97">
        <f t="shared" si="315"/>
        <v>0</v>
      </c>
      <c r="AN86" s="97">
        <f t="shared" si="315"/>
        <v>0</v>
      </c>
      <c r="AO86" s="121"/>
      <c r="AP86" s="97">
        <f t="shared" si="316"/>
        <v>0</v>
      </c>
      <c r="AQ86" s="97">
        <f t="shared" si="316"/>
        <v>0</v>
      </c>
      <c r="AR86" s="97">
        <f t="shared" si="316"/>
        <v>0</v>
      </c>
      <c r="AS86" s="97">
        <f t="shared" si="316"/>
        <v>0</v>
      </c>
      <c r="AT86" s="97">
        <f t="shared" si="316"/>
        <v>0</v>
      </c>
      <c r="AU86" s="97">
        <f t="shared" si="316"/>
        <v>0</v>
      </c>
      <c r="AV86" s="97">
        <f t="shared" si="316"/>
        <v>0</v>
      </c>
      <c r="AW86" s="97">
        <f t="shared" si="316"/>
        <v>0</v>
      </c>
      <c r="AX86" s="97">
        <f t="shared" si="316"/>
        <v>0</v>
      </c>
      <c r="AY86" s="97">
        <f t="shared" si="316"/>
        <v>0</v>
      </c>
      <c r="AZ86" s="97">
        <f t="shared" si="316"/>
        <v>0</v>
      </c>
      <c r="BA86" s="97">
        <f t="shared" si="316"/>
        <v>0</v>
      </c>
      <c r="BB86" s="121"/>
      <c r="BC86" s="97">
        <f t="shared" si="317"/>
        <v>0</v>
      </c>
      <c r="BD86" s="97">
        <f t="shared" si="317"/>
        <v>0</v>
      </c>
      <c r="BE86" s="97">
        <f t="shared" si="317"/>
        <v>0</v>
      </c>
      <c r="BF86" s="97">
        <f t="shared" si="317"/>
        <v>0</v>
      </c>
      <c r="BG86" s="97">
        <f t="shared" si="317"/>
        <v>0</v>
      </c>
      <c r="BH86" s="97">
        <f t="shared" si="317"/>
        <v>0</v>
      </c>
      <c r="BI86" s="97">
        <f t="shared" si="317"/>
        <v>0</v>
      </c>
      <c r="BJ86" s="97">
        <f t="shared" si="317"/>
        <v>0</v>
      </c>
      <c r="BK86" s="97">
        <f t="shared" si="317"/>
        <v>0</v>
      </c>
      <c r="BL86" s="97">
        <f t="shared" si="317"/>
        <v>0</v>
      </c>
      <c r="BM86" s="97">
        <f t="shared" si="317"/>
        <v>0</v>
      </c>
      <c r="BN86" s="97">
        <f t="shared" si="317"/>
        <v>0</v>
      </c>
      <c r="BO86" s="83"/>
    </row>
    <row r="87" spans="1:67 16370:16384" outlineLevel="1" x14ac:dyDescent="0.35">
      <c r="A87" t="s">
        <v>131</v>
      </c>
      <c r="B87" s="10">
        <v>20000</v>
      </c>
      <c r="C87" s="97">
        <f t="shared" si="313"/>
        <v>20000</v>
      </c>
      <c r="D87" s="97">
        <f t="shared" si="313"/>
        <v>0</v>
      </c>
      <c r="E87" s="97">
        <f t="shared" si="313"/>
        <v>0</v>
      </c>
      <c r="F87" s="97">
        <f t="shared" si="313"/>
        <v>0</v>
      </c>
      <c r="G87" s="97">
        <f t="shared" si="313"/>
        <v>0</v>
      </c>
      <c r="H87" s="97">
        <f t="shared" si="313"/>
        <v>0</v>
      </c>
      <c r="I87" s="97">
        <f t="shared" si="313"/>
        <v>0</v>
      </c>
      <c r="J87" s="97">
        <f t="shared" si="313"/>
        <v>0</v>
      </c>
      <c r="K87" s="97">
        <f t="shared" si="313"/>
        <v>0</v>
      </c>
      <c r="L87" s="97">
        <f t="shared" si="313"/>
        <v>0</v>
      </c>
      <c r="M87" s="97">
        <f t="shared" si="313"/>
        <v>0</v>
      </c>
      <c r="N87" s="97">
        <f t="shared" si="313"/>
        <v>0</v>
      </c>
      <c r="O87" s="121"/>
      <c r="P87" s="97">
        <f t="shared" si="314"/>
        <v>0</v>
      </c>
      <c r="Q87" s="97">
        <f t="shared" si="314"/>
        <v>0</v>
      </c>
      <c r="R87" s="97">
        <f t="shared" si="314"/>
        <v>0</v>
      </c>
      <c r="S87" s="97">
        <f t="shared" si="314"/>
        <v>0</v>
      </c>
      <c r="T87" s="97">
        <f t="shared" si="314"/>
        <v>0</v>
      </c>
      <c r="U87" s="97">
        <f t="shared" si="314"/>
        <v>0</v>
      </c>
      <c r="V87" s="97">
        <f t="shared" si="314"/>
        <v>0</v>
      </c>
      <c r="W87" s="97">
        <f t="shared" si="314"/>
        <v>0</v>
      </c>
      <c r="X87" s="97">
        <f t="shared" si="314"/>
        <v>0</v>
      </c>
      <c r="Y87" s="97">
        <f t="shared" si="314"/>
        <v>0</v>
      </c>
      <c r="Z87" s="97">
        <f t="shared" si="314"/>
        <v>0</v>
      </c>
      <c r="AA87" s="97">
        <f t="shared" si="314"/>
        <v>0</v>
      </c>
      <c r="AB87" s="121"/>
      <c r="AC87" s="97">
        <f t="shared" si="315"/>
        <v>0</v>
      </c>
      <c r="AD87" s="97">
        <f t="shared" si="315"/>
        <v>0</v>
      </c>
      <c r="AE87" s="97">
        <f t="shared" si="315"/>
        <v>0</v>
      </c>
      <c r="AF87" s="97">
        <f t="shared" si="315"/>
        <v>0</v>
      </c>
      <c r="AG87" s="97">
        <f t="shared" si="315"/>
        <v>0</v>
      </c>
      <c r="AH87" s="97">
        <f t="shared" si="315"/>
        <v>0</v>
      </c>
      <c r="AI87" s="97">
        <f t="shared" si="315"/>
        <v>0</v>
      </c>
      <c r="AJ87" s="97">
        <f t="shared" si="315"/>
        <v>0</v>
      </c>
      <c r="AK87" s="97">
        <f t="shared" si="315"/>
        <v>0</v>
      </c>
      <c r="AL87" s="97">
        <f t="shared" si="315"/>
        <v>0</v>
      </c>
      <c r="AM87" s="97">
        <f t="shared" si="315"/>
        <v>0</v>
      </c>
      <c r="AN87" s="97">
        <f t="shared" si="315"/>
        <v>0</v>
      </c>
      <c r="AO87" s="121"/>
      <c r="AP87" s="97">
        <f t="shared" si="316"/>
        <v>0</v>
      </c>
      <c r="AQ87" s="97">
        <f t="shared" si="316"/>
        <v>0</v>
      </c>
      <c r="AR87" s="97">
        <f t="shared" si="316"/>
        <v>0</v>
      </c>
      <c r="AS87" s="97">
        <f t="shared" si="316"/>
        <v>0</v>
      </c>
      <c r="AT87" s="97">
        <f t="shared" si="316"/>
        <v>0</v>
      </c>
      <c r="AU87" s="97">
        <f t="shared" si="316"/>
        <v>0</v>
      </c>
      <c r="AV87" s="97">
        <f t="shared" si="316"/>
        <v>0</v>
      </c>
      <c r="AW87" s="97">
        <f t="shared" si="316"/>
        <v>0</v>
      </c>
      <c r="AX87" s="97">
        <f t="shared" si="316"/>
        <v>0</v>
      </c>
      <c r="AY87" s="97">
        <f t="shared" si="316"/>
        <v>0</v>
      </c>
      <c r="AZ87" s="97">
        <f t="shared" si="316"/>
        <v>0</v>
      </c>
      <c r="BA87" s="97">
        <f t="shared" si="316"/>
        <v>0</v>
      </c>
      <c r="BB87" s="121"/>
      <c r="BC87" s="97">
        <f t="shared" si="317"/>
        <v>0</v>
      </c>
      <c r="BD87" s="97">
        <f t="shared" si="317"/>
        <v>0</v>
      </c>
      <c r="BE87" s="97">
        <f t="shared" si="317"/>
        <v>0</v>
      </c>
      <c r="BF87" s="97">
        <f t="shared" si="317"/>
        <v>0</v>
      </c>
      <c r="BG87" s="97">
        <f t="shared" si="317"/>
        <v>0</v>
      </c>
      <c r="BH87" s="97">
        <f t="shared" si="317"/>
        <v>0</v>
      </c>
      <c r="BI87" s="97">
        <f t="shared" si="317"/>
        <v>0</v>
      </c>
      <c r="BJ87" s="97">
        <f t="shared" si="317"/>
        <v>0</v>
      </c>
      <c r="BK87" s="97">
        <f t="shared" si="317"/>
        <v>0</v>
      </c>
      <c r="BL87" s="97">
        <f t="shared" si="317"/>
        <v>0</v>
      </c>
      <c r="BM87" s="97">
        <f t="shared" si="317"/>
        <v>0</v>
      </c>
      <c r="BN87" s="97">
        <f t="shared" si="317"/>
        <v>0</v>
      </c>
      <c r="BO87" s="83"/>
    </row>
    <row r="88" spans="1:67 16370:16384" outlineLevel="1" x14ac:dyDescent="0.35">
      <c r="A88" t="s">
        <v>132</v>
      </c>
      <c r="B88" s="10">
        <v>30000</v>
      </c>
      <c r="C88" s="97">
        <f t="shared" si="313"/>
        <v>30000</v>
      </c>
      <c r="D88" s="97">
        <f t="shared" si="313"/>
        <v>0</v>
      </c>
      <c r="E88" s="97">
        <f t="shared" si="313"/>
        <v>0</v>
      </c>
      <c r="F88" s="97">
        <f t="shared" si="313"/>
        <v>0</v>
      </c>
      <c r="G88" s="97">
        <f t="shared" si="313"/>
        <v>0</v>
      </c>
      <c r="H88" s="97">
        <f t="shared" si="313"/>
        <v>0</v>
      </c>
      <c r="I88" s="97">
        <f t="shared" si="313"/>
        <v>0</v>
      </c>
      <c r="J88" s="97">
        <f t="shared" si="313"/>
        <v>0</v>
      </c>
      <c r="K88" s="97">
        <f t="shared" si="313"/>
        <v>0</v>
      </c>
      <c r="L88" s="97">
        <f t="shared" si="313"/>
        <v>0</v>
      </c>
      <c r="M88" s="97">
        <f t="shared" si="313"/>
        <v>0</v>
      </c>
      <c r="N88" s="97">
        <f t="shared" si="313"/>
        <v>0</v>
      </c>
      <c r="O88" s="121"/>
      <c r="P88" s="97">
        <f t="shared" si="314"/>
        <v>0</v>
      </c>
      <c r="Q88" s="97">
        <f t="shared" si="314"/>
        <v>0</v>
      </c>
      <c r="R88" s="97">
        <f t="shared" si="314"/>
        <v>0</v>
      </c>
      <c r="S88" s="97">
        <f t="shared" si="314"/>
        <v>0</v>
      </c>
      <c r="T88" s="97">
        <f t="shared" si="314"/>
        <v>0</v>
      </c>
      <c r="U88" s="97">
        <f t="shared" si="314"/>
        <v>0</v>
      </c>
      <c r="V88" s="97">
        <f t="shared" si="314"/>
        <v>0</v>
      </c>
      <c r="W88" s="97">
        <f t="shared" si="314"/>
        <v>0</v>
      </c>
      <c r="X88" s="97">
        <f t="shared" si="314"/>
        <v>0</v>
      </c>
      <c r="Y88" s="97">
        <f t="shared" si="314"/>
        <v>0</v>
      </c>
      <c r="Z88" s="97">
        <f t="shared" si="314"/>
        <v>0</v>
      </c>
      <c r="AA88" s="97">
        <f t="shared" si="314"/>
        <v>0</v>
      </c>
      <c r="AB88" s="121"/>
      <c r="AC88" s="97">
        <f t="shared" si="315"/>
        <v>0</v>
      </c>
      <c r="AD88" s="97">
        <f t="shared" si="315"/>
        <v>0</v>
      </c>
      <c r="AE88" s="97">
        <f t="shared" si="315"/>
        <v>0</v>
      </c>
      <c r="AF88" s="97">
        <f t="shared" si="315"/>
        <v>0</v>
      </c>
      <c r="AG88" s="97">
        <f t="shared" si="315"/>
        <v>0</v>
      </c>
      <c r="AH88" s="97">
        <f t="shared" si="315"/>
        <v>0</v>
      </c>
      <c r="AI88" s="97">
        <f t="shared" si="315"/>
        <v>0</v>
      </c>
      <c r="AJ88" s="97">
        <f t="shared" si="315"/>
        <v>0</v>
      </c>
      <c r="AK88" s="97">
        <f t="shared" si="315"/>
        <v>0</v>
      </c>
      <c r="AL88" s="97">
        <f t="shared" si="315"/>
        <v>0</v>
      </c>
      <c r="AM88" s="97">
        <f t="shared" si="315"/>
        <v>0</v>
      </c>
      <c r="AN88" s="97">
        <f t="shared" si="315"/>
        <v>0</v>
      </c>
      <c r="AO88" s="121"/>
      <c r="AP88" s="97">
        <f t="shared" si="316"/>
        <v>0</v>
      </c>
      <c r="AQ88" s="97">
        <f t="shared" si="316"/>
        <v>0</v>
      </c>
      <c r="AR88" s="97">
        <f t="shared" si="316"/>
        <v>0</v>
      </c>
      <c r="AS88" s="97">
        <f t="shared" si="316"/>
        <v>0</v>
      </c>
      <c r="AT88" s="97">
        <f t="shared" si="316"/>
        <v>0</v>
      </c>
      <c r="AU88" s="97">
        <f t="shared" si="316"/>
        <v>0</v>
      </c>
      <c r="AV88" s="97">
        <f t="shared" si="316"/>
        <v>0</v>
      </c>
      <c r="AW88" s="97">
        <f t="shared" si="316"/>
        <v>0</v>
      </c>
      <c r="AX88" s="97">
        <f t="shared" si="316"/>
        <v>0</v>
      </c>
      <c r="AY88" s="97">
        <f t="shared" si="316"/>
        <v>0</v>
      </c>
      <c r="AZ88" s="97">
        <f t="shared" si="316"/>
        <v>0</v>
      </c>
      <c r="BA88" s="97">
        <f t="shared" si="316"/>
        <v>0</v>
      </c>
      <c r="BB88" s="121"/>
      <c r="BC88" s="97">
        <f t="shared" si="317"/>
        <v>0</v>
      </c>
      <c r="BD88" s="97">
        <f t="shared" si="317"/>
        <v>0</v>
      </c>
      <c r="BE88" s="97">
        <f t="shared" si="317"/>
        <v>0</v>
      </c>
      <c r="BF88" s="97">
        <f t="shared" si="317"/>
        <v>0</v>
      </c>
      <c r="BG88" s="97">
        <f t="shared" si="317"/>
        <v>0</v>
      </c>
      <c r="BH88" s="97">
        <f t="shared" si="317"/>
        <v>0</v>
      </c>
      <c r="BI88" s="97">
        <f t="shared" si="317"/>
        <v>0</v>
      </c>
      <c r="BJ88" s="97">
        <f t="shared" si="317"/>
        <v>0</v>
      </c>
      <c r="BK88" s="97">
        <f t="shared" si="317"/>
        <v>0</v>
      </c>
      <c r="BL88" s="97">
        <f t="shared" si="317"/>
        <v>0</v>
      </c>
      <c r="BM88" s="97">
        <f t="shared" si="317"/>
        <v>0</v>
      </c>
      <c r="BN88" s="97">
        <f t="shared" si="317"/>
        <v>0</v>
      </c>
      <c r="BO88" s="83"/>
    </row>
    <row r="89" spans="1:67 16370:16384" outlineLevel="1" x14ac:dyDescent="0.35">
      <c r="A89" t="s">
        <v>144</v>
      </c>
      <c r="B89" s="21">
        <v>30000</v>
      </c>
      <c r="C89" s="97">
        <f t="shared" si="313"/>
        <v>30000</v>
      </c>
      <c r="D89" s="97">
        <f t="shared" si="313"/>
        <v>0</v>
      </c>
      <c r="E89" s="97">
        <f t="shared" si="313"/>
        <v>0</v>
      </c>
      <c r="F89" s="97">
        <f t="shared" si="313"/>
        <v>0</v>
      </c>
      <c r="G89" s="97">
        <f t="shared" si="313"/>
        <v>0</v>
      </c>
      <c r="H89" s="97">
        <f t="shared" si="313"/>
        <v>0</v>
      </c>
      <c r="I89" s="97">
        <f t="shared" si="313"/>
        <v>0</v>
      </c>
      <c r="J89" s="97">
        <f t="shared" si="313"/>
        <v>0</v>
      </c>
      <c r="K89" s="97">
        <f t="shared" si="313"/>
        <v>0</v>
      </c>
      <c r="L89" s="97">
        <f t="shared" si="313"/>
        <v>0</v>
      </c>
      <c r="M89" s="97">
        <f t="shared" si="313"/>
        <v>0</v>
      </c>
      <c r="N89" s="97">
        <f t="shared" si="313"/>
        <v>0</v>
      </c>
      <c r="O89" s="120"/>
      <c r="P89" s="97">
        <f t="shared" si="314"/>
        <v>0</v>
      </c>
      <c r="Q89" s="97">
        <f t="shared" si="314"/>
        <v>0</v>
      </c>
      <c r="R89" s="97">
        <f t="shared" si="314"/>
        <v>0</v>
      </c>
      <c r="S89" s="97">
        <f t="shared" si="314"/>
        <v>0</v>
      </c>
      <c r="T89" s="97">
        <f t="shared" si="314"/>
        <v>0</v>
      </c>
      <c r="U89" s="97">
        <f t="shared" si="314"/>
        <v>0</v>
      </c>
      <c r="V89" s="97">
        <f t="shared" si="314"/>
        <v>0</v>
      </c>
      <c r="W89" s="97">
        <f t="shared" si="314"/>
        <v>0</v>
      </c>
      <c r="X89" s="97">
        <f t="shared" si="314"/>
        <v>0</v>
      </c>
      <c r="Y89" s="97">
        <f t="shared" si="314"/>
        <v>0</v>
      </c>
      <c r="Z89" s="97">
        <f t="shared" si="314"/>
        <v>0</v>
      </c>
      <c r="AA89" s="97">
        <f t="shared" si="314"/>
        <v>0</v>
      </c>
      <c r="AB89" s="120"/>
      <c r="AC89" s="97">
        <f t="shared" si="315"/>
        <v>0</v>
      </c>
      <c r="AD89" s="97">
        <f t="shared" si="315"/>
        <v>0</v>
      </c>
      <c r="AE89" s="97">
        <f t="shared" si="315"/>
        <v>0</v>
      </c>
      <c r="AF89" s="97">
        <f t="shared" si="315"/>
        <v>0</v>
      </c>
      <c r="AG89" s="97">
        <f t="shared" si="315"/>
        <v>0</v>
      </c>
      <c r="AH89" s="97">
        <f t="shared" si="315"/>
        <v>0</v>
      </c>
      <c r="AI89" s="97">
        <f t="shared" si="315"/>
        <v>0</v>
      </c>
      <c r="AJ89" s="97">
        <f t="shared" si="315"/>
        <v>0</v>
      </c>
      <c r="AK89" s="97">
        <f t="shared" si="315"/>
        <v>0</v>
      </c>
      <c r="AL89" s="97">
        <f t="shared" si="315"/>
        <v>0</v>
      </c>
      <c r="AM89" s="97">
        <f t="shared" si="315"/>
        <v>0</v>
      </c>
      <c r="AN89" s="97">
        <f t="shared" si="315"/>
        <v>0</v>
      </c>
      <c r="AO89" s="120"/>
      <c r="AP89" s="97">
        <f t="shared" si="316"/>
        <v>0</v>
      </c>
      <c r="AQ89" s="97">
        <f t="shared" si="316"/>
        <v>0</v>
      </c>
      <c r="AR89" s="97">
        <f t="shared" si="316"/>
        <v>0</v>
      </c>
      <c r="AS89" s="97">
        <f t="shared" si="316"/>
        <v>0</v>
      </c>
      <c r="AT89" s="97">
        <f t="shared" si="316"/>
        <v>0</v>
      </c>
      <c r="AU89" s="97">
        <f t="shared" si="316"/>
        <v>0</v>
      </c>
      <c r="AV89" s="97">
        <f t="shared" si="316"/>
        <v>0</v>
      </c>
      <c r="AW89" s="97">
        <f t="shared" si="316"/>
        <v>0</v>
      </c>
      <c r="AX89" s="97">
        <f t="shared" si="316"/>
        <v>0</v>
      </c>
      <c r="AY89" s="97">
        <f t="shared" si="316"/>
        <v>0</v>
      </c>
      <c r="AZ89" s="97">
        <f t="shared" si="316"/>
        <v>0</v>
      </c>
      <c r="BA89" s="97">
        <f t="shared" si="316"/>
        <v>0</v>
      </c>
      <c r="BB89" s="120"/>
      <c r="BC89" s="97">
        <f t="shared" si="317"/>
        <v>0</v>
      </c>
      <c r="BD89" s="97">
        <f t="shared" si="317"/>
        <v>0</v>
      </c>
      <c r="BE89" s="97">
        <f t="shared" si="317"/>
        <v>0</v>
      </c>
      <c r="BF89" s="97">
        <f t="shared" si="317"/>
        <v>0</v>
      </c>
      <c r="BG89" s="97">
        <f t="shared" si="317"/>
        <v>0</v>
      </c>
      <c r="BH89" s="97">
        <f t="shared" si="317"/>
        <v>0</v>
      </c>
      <c r="BI89" s="97">
        <f t="shared" si="317"/>
        <v>0</v>
      </c>
      <c r="BJ89" s="97">
        <f t="shared" si="317"/>
        <v>0</v>
      </c>
      <c r="BK89" s="97">
        <f t="shared" si="317"/>
        <v>0</v>
      </c>
      <c r="BL89" s="97">
        <f t="shared" si="317"/>
        <v>0</v>
      </c>
      <c r="BM89" s="97">
        <f t="shared" si="317"/>
        <v>0</v>
      </c>
      <c r="BN89" s="97">
        <f t="shared" si="317"/>
        <v>0</v>
      </c>
      <c r="BO89" s="83"/>
    </row>
    <row r="90" spans="1:67 16370:16384" outlineLevel="1" x14ac:dyDescent="0.35">
      <c r="A90" t="s">
        <v>37</v>
      </c>
      <c r="B90" s="10">
        <v>100000</v>
      </c>
      <c r="C90" s="97">
        <f t="shared" si="313"/>
        <v>100000</v>
      </c>
      <c r="D90" s="97">
        <f t="shared" si="313"/>
        <v>0</v>
      </c>
      <c r="E90" s="97">
        <f t="shared" si="313"/>
        <v>0</v>
      </c>
      <c r="F90" s="97">
        <f t="shared" si="313"/>
        <v>0</v>
      </c>
      <c r="G90" s="97">
        <f t="shared" si="313"/>
        <v>0</v>
      </c>
      <c r="H90" s="97">
        <f t="shared" si="313"/>
        <v>0</v>
      </c>
      <c r="I90" s="97">
        <f t="shared" si="313"/>
        <v>0</v>
      </c>
      <c r="J90" s="97">
        <f t="shared" si="313"/>
        <v>0</v>
      </c>
      <c r="K90" s="97">
        <f t="shared" si="313"/>
        <v>0</v>
      </c>
      <c r="L90" s="97">
        <f t="shared" si="313"/>
        <v>0</v>
      </c>
      <c r="M90" s="97">
        <f t="shared" si="313"/>
        <v>0</v>
      </c>
      <c r="N90" s="97">
        <f t="shared" si="313"/>
        <v>0</v>
      </c>
      <c r="O90" s="121"/>
      <c r="P90" s="97">
        <f t="shared" si="314"/>
        <v>0</v>
      </c>
      <c r="Q90" s="97">
        <f t="shared" si="314"/>
        <v>0</v>
      </c>
      <c r="R90" s="97">
        <f t="shared" si="314"/>
        <v>0</v>
      </c>
      <c r="S90" s="97">
        <f t="shared" si="314"/>
        <v>0</v>
      </c>
      <c r="T90" s="97">
        <f t="shared" si="314"/>
        <v>0</v>
      </c>
      <c r="U90" s="97">
        <f t="shared" si="314"/>
        <v>0</v>
      </c>
      <c r="V90" s="97">
        <f t="shared" si="314"/>
        <v>0</v>
      </c>
      <c r="W90" s="97">
        <f t="shared" si="314"/>
        <v>0</v>
      </c>
      <c r="X90" s="97">
        <f t="shared" si="314"/>
        <v>0</v>
      </c>
      <c r="Y90" s="97">
        <f t="shared" si="314"/>
        <v>0</v>
      </c>
      <c r="Z90" s="97">
        <f t="shared" si="314"/>
        <v>0</v>
      </c>
      <c r="AA90" s="97">
        <f t="shared" si="314"/>
        <v>0</v>
      </c>
      <c r="AB90" s="121"/>
      <c r="AC90" s="97">
        <f t="shared" si="315"/>
        <v>0</v>
      </c>
      <c r="AD90" s="97">
        <f t="shared" si="315"/>
        <v>0</v>
      </c>
      <c r="AE90" s="97">
        <f t="shared" si="315"/>
        <v>0</v>
      </c>
      <c r="AF90" s="97">
        <f t="shared" si="315"/>
        <v>0</v>
      </c>
      <c r="AG90" s="97">
        <f t="shared" si="315"/>
        <v>0</v>
      </c>
      <c r="AH90" s="97">
        <f t="shared" si="315"/>
        <v>0</v>
      </c>
      <c r="AI90" s="97">
        <f t="shared" si="315"/>
        <v>0</v>
      </c>
      <c r="AJ90" s="97">
        <f t="shared" si="315"/>
        <v>0</v>
      </c>
      <c r="AK90" s="97">
        <f t="shared" si="315"/>
        <v>0</v>
      </c>
      <c r="AL90" s="97">
        <f t="shared" si="315"/>
        <v>0</v>
      </c>
      <c r="AM90" s="97">
        <f t="shared" si="315"/>
        <v>0</v>
      </c>
      <c r="AN90" s="97">
        <f t="shared" si="315"/>
        <v>0</v>
      </c>
      <c r="AO90" s="121"/>
      <c r="AP90" s="97">
        <f t="shared" si="316"/>
        <v>0</v>
      </c>
      <c r="AQ90" s="97">
        <f t="shared" si="316"/>
        <v>0</v>
      </c>
      <c r="AR90" s="97">
        <f t="shared" si="316"/>
        <v>0</v>
      </c>
      <c r="AS90" s="97">
        <f t="shared" si="316"/>
        <v>0</v>
      </c>
      <c r="AT90" s="97">
        <f t="shared" si="316"/>
        <v>0</v>
      </c>
      <c r="AU90" s="97">
        <f t="shared" si="316"/>
        <v>0</v>
      </c>
      <c r="AV90" s="97">
        <f t="shared" si="316"/>
        <v>0</v>
      </c>
      <c r="AW90" s="97">
        <f t="shared" si="316"/>
        <v>0</v>
      </c>
      <c r="AX90" s="97">
        <f t="shared" si="316"/>
        <v>0</v>
      </c>
      <c r="AY90" s="97">
        <f t="shared" si="316"/>
        <v>0</v>
      </c>
      <c r="AZ90" s="97">
        <f t="shared" si="316"/>
        <v>0</v>
      </c>
      <c r="BA90" s="97">
        <f t="shared" si="316"/>
        <v>0</v>
      </c>
      <c r="BB90" s="121"/>
      <c r="BC90" s="97">
        <f t="shared" si="317"/>
        <v>0</v>
      </c>
      <c r="BD90" s="97">
        <f t="shared" si="317"/>
        <v>0</v>
      </c>
      <c r="BE90" s="97">
        <f t="shared" si="317"/>
        <v>0</v>
      </c>
      <c r="BF90" s="97">
        <f t="shared" si="317"/>
        <v>0</v>
      </c>
      <c r="BG90" s="97">
        <f t="shared" si="317"/>
        <v>0</v>
      </c>
      <c r="BH90" s="97">
        <f t="shared" si="317"/>
        <v>0</v>
      </c>
      <c r="BI90" s="97">
        <f t="shared" si="317"/>
        <v>0</v>
      </c>
      <c r="BJ90" s="97">
        <f t="shared" si="317"/>
        <v>0</v>
      </c>
      <c r="BK90" s="97">
        <f t="shared" si="317"/>
        <v>0</v>
      </c>
      <c r="BL90" s="97">
        <f t="shared" si="317"/>
        <v>0</v>
      </c>
      <c r="BM90" s="97">
        <f t="shared" si="317"/>
        <v>0</v>
      </c>
      <c r="BN90" s="97">
        <f t="shared" si="317"/>
        <v>0</v>
      </c>
      <c r="BO90" s="83"/>
    </row>
    <row r="91" spans="1:67 16370:16384" s="5" customFormat="1" outlineLevel="1" x14ac:dyDescent="0.35">
      <c r="A91" s="5" t="s">
        <v>31</v>
      </c>
      <c r="C91" s="14">
        <f t="shared" ref="C91:N91" si="318">SUM(C85:C90)</f>
        <v>400000</v>
      </c>
      <c r="D91" s="14">
        <f t="shared" si="318"/>
        <v>0</v>
      </c>
      <c r="E91" s="14">
        <f t="shared" si="318"/>
        <v>0</v>
      </c>
      <c r="F91" s="14">
        <f t="shared" si="318"/>
        <v>0</v>
      </c>
      <c r="G91" s="14">
        <f t="shared" si="318"/>
        <v>0</v>
      </c>
      <c r="H91" s="14">
        <f t="shared" si="318"/>
        <v>0</v>
      </c>
      <c r="I91" s="14">
        <f t="shared" si="318"/>
        <v>0</v>
      </c>
      <c r="J91" s="14">
        <f t="shared" si="318"/>
        <v>0</v>
      </c>
      <c r="K91" s="14">
        <f t="shared" si="318"/>
        <v>0</v>
      </c>
      <c r="L91" s="14">
        <f t="shared" si="318"/>
        <v>0</v>
      </c>
      <c r="M91" s="14">
        <f t="shared" si="318"/>
        <v>0</v>
      </c>
      <c r="N91" s="14">
        <f t="shared" si="318"/>
        <v>0</v>
      </c>
      <c r="O91" s="137"/>
      <c r="P91" s="14">
        <f t="shared" ref="P91:AA91" si="319">SUM(P85:P90)</f>
        <v>0</v>
      </c>
      <c r="Q91" s="14">
        <f t="shared" si="319"/>
        <v>0</v>
      </c>
      <c r="R91" s="14">
        <f t="shared" si="319"/>
        <v>0</v>
      </c>
      <c r="S91" s="14">
        <f t="shared" si="319"/>
        <v>0</v>
      </c>
      <c r="T91" s="14">
        <f t="shared" si="319"/>
        <v>0</v>
      </c>
      <c r="U91" s="14">
        <f t="shared" si="319"/>
        <v>0</v>
      </c>
      <c r="V91" s="14">
        <f t="shared" si="319"/>
        <v>0</v>
      </c>
      <c r="W91" s="14">
        <f t="shared" si="319"/>
        <v>0</v>
      </c>
      <c r="X91" s="14">
        <f t="shared" si="319"/>
        <v>0</v>
      </c>
      <c r="Y91" s="14">
        <f t="shared" si="319"/>
        <v>0</v>
      </c>
      <c r="Z91" s="14">
        <f t="shared" si="319"/>
        <v>0</v>
      </c>
      <c r="AA91" s="14">
        <f t="shared" si="319"/>
        <v>0</v>
      </c>
      <c r="AB91" s="98"/>
      <c r="AC91" s="14">
        <f t="shared" ref="AC91:AN91" si="320">SUM(AC85:AC90)</f>
        <v>0</v>
      </c>
      <c r="AD91" s="14">
        <f t="shared" si="320"/>
        <v>0</v>
      </c>
      <c r="AE91" s="14">
        <f t="shared" si="320"/>
        <v>0</v>
      </c>
      <c r="AF91" s="14">
        <f t="shared" si="320"/>
        <v>0</v>
      </c>
      <c r="AG91" s="14">
        <f t="shared" si="320"/>
        <v>0</v>
      </c>
      <c r="AH91" s="14">
        <f t="shared" si="320"/>
        <v>0</v>
      </c>
      <c r="AI91" s="14">
        <f t="shared" si="320"/>
        <v>0</v>
      </c>
      <c r="AJ91" s="14">
        <f t="shared" si="320"/>
        <v>0</v>
      </c>
      <c r="AK91" s="14">
        <f t="shared" si="320"/>
        <v>0</v>
      </c>
      <c r="AL91" s="14">
        <f t="shared" si="320"/>
        <v>0</v>
      </c>
      <c r="AM91" s="14">
        <f t="shared" si="320"/>
        <v>0</v>
      </c>
      <c r="AN91" s="14">
        <f t="shared" si="320"/>
        <v>0</v>
      </c>
      <c r="AO91" s="98"/>
      <c r="AP91" s="14">
        <f t="shared" ref="AP91:BA91" si="321">SUM(AP85:AP90)</f>
        <v>0</v>
      </c>
      <c r="AQ91" s="14">
        <f t="shared" si="321"/>
        <v>0</v>
      </c>
      <c r="AR91" s="14">
        <f t="shared" si="321"/>
        <v>0</v>
      </c>
      <c r="AS91" s="14">
        <f t="shared" si="321"/>
        <v>0</v>
      </c>
      <c r="AT91" s="14">
        <f t="shared" si="321"/>
        <v>0</v>
      </c>
      <c r="AU91" s="14">
        <f t="shared" si="321"/>
        <v>0</v>
      </c>
      <c r="AV91" s="14">
        <f t="shared" si="321"/>
        <v>0</v>
      </c>
      <c r="AW91" s="14">
        <f t="shared" si="321"/>
        <v>0</v>
      </c>
      <c r="AX91" s="14">
        <f t="shared" si="321"/>
        <v>0</v>
      </c>
      <c r="AY91" s="14">
        <f t="shared" si="321"/>
        <v>0</v>
      </c>
      <c r="AZ91" s="14">
        <f t="shared" si="321"/>
        <v>0</v>
      </c>
      <c r="BA91" s="14">
        <f t="shared" si="321"/>
        <v>0</v>
      </c>
      <c r="BB91" s="98"/>
      <c r="BC91" s="14">
        <f t="shared" ref="BC91:BN91" si="322">SUM(BC85:BC90)</f>
        <v>0</v>
      </c>
      <c r="BD91" s="14">
        <f t="shared" si="322"/>
        <v>0</v>
      </c>
      <c r="BE91" s="14">
        <f t="shared" si="322"/>
        <v>0</v>
      </c>
      <c r="BF91" s="14">
        <f t="shared" si="322"/>
        <v>0</v>
      </c>
      <c r="BG91" s="14">
        <f t="shared" si="322"/>
        <v>0</v>
      </c>
      <c r="BH91" s="14">
        <f t="shared" si="322"/>
        <v>0</v>
      </c>
      <c r="BI91" s="14">
        <f t="shared" si="322"/>
        <v>0</v>
      </c>
      <c r="BJ91" s="14">
        <f t="shared" si="322"/>
        <v>0</v>
      </c>
      <c r="BK91" s="14">
        <f t="shared" si="322"/>
        <v>0</v>
      </c>
      <c r="BL91" s="14">
        <f t="shared" si="322"/>
        <v>0</v>
      </c>
      <c r="BM91" s="14">
        <f t="shared" si="322"/>
        <v>0</v>
      </c>
      <c r="BN91" s="14">
        <f t="shared" si="322"/>
        <v>0</v>
      </c>
      <c r="BO91" s="82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67 16370:16384" outlineLevel="1" x14ac:dyDescent="0.35">
      <c r="O92" s="123"/>
      <c r="AB92" s="83"/>
      <c r="AO92" s="83"/>
      <c r="BB92" s="83"/>
      <c r="BO92" s="83"/>
    </row>
    <row r="93" spans="1:67 16370:16384" outlineLevel="1" x14ac:dyDescent="0.35">
      <c r="A93" s="5" t="s">
        <v>192</v>
      </c>
      <c r="O93" s="123"/>
      <c r="AB93" s="83"/>
      <c r="AO93" s="83"/>
      <c r="BB93" s="83"/>
      <c r="BO93" s="83"/>
    </row>
    <row r="94" spans="1:67 16370:16384" outlineLevel="1" x14ac:dyDescent="0.35">
      <c r="A94" t="s">
        <v>36</v>
      </c>
      <c r="C94" s="10">
        <v>5</v>
      </c>
      <c r="D94" s="10">
        <v>5</v>
      </c>
      <c r="E94" s="10">
        <v>5</v>
      </c>
      <c r="F94" s="10">
        <v>5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>
        <v>5</v>
      </c>
      <c r="M94" s="10">
        <v>5</v>
      </c>
      <c r="N94" s="10">
        <v>5</v>
      </c>
      <c r="O94" s="121"/>
      <c r="P94" s="10">
        <v>5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>
        <v>5</v>
      </c>
      <c r="Y94" s="10">
        <v>5</v>
      </c>
      <c r="Z94" s="10">
        <v>5</v>
      </c>
      <c r="AA94" s="10">
        <v>5</v>
      </c>
      <c r="AB94" s="121"/>
      <c r="AC94" s="10">
        <v>5</v>
      </c>
      <c r="AD94" s="10">
        <v>5</v>
      </c>
      <c r="AE94" s="10">
        <v>5</v>
      </c>
      <c r="AF94" s="10">
        <v>5</v>
      </c>
      <c r="AG94" s="10">
        <v>5</v>
      </c>
      <c r="AH94" s="10">
        <v>5</v>
      </c>
      <c r="AI94" s="10">
        <v>5</v>
      </c>
      <c r="AJ94" s="10">
        <v>5</v>
      </c>
      <c r="AK94" s="10">
        <v>5</v>
      </c>
      <c r="AL94" s="10">
        <v>5</v>
      </c>
      <c r="AM94" s="10">
        <v>5</v>
      </c>
      <c r="AN94" s="10">
        <v>5</v>
      </c>
      <c r="AO94" s="121"/>
      <c r="AP94" s="10">
        <v>5</v>
      </c>
      <c r="AQ94" s="10">
        <v>5</v>
      </c>
      <c r="AR94" s="10">
        <v>5</v>
      </c>
      <c r="AS94" s="10">
        <v>5</v>
      </c>
      <c r="AT94" s="10">
        <v>5</v>
      </c>
      <c r="AU94" s="10">
        <v>5</v>
      </c>
      <c r="AV94" s="10">
        <v>5</v>
      </c>
      <c r="AW94" s="10">
        <v>5</v>
      </c>
      <c r="AX94" s="10">
        <v>5</v>
      </c>
      <c r="AY94" s="10">
        <v>5</v>
      </c>
      <c r="AZ94" s="10">
        <v>5</v>
      </c>
      <c r="BA94" s="10">
        <v>5</v>
      </c>
      <c r="BB94" s="121"/>
      <c r="BC94" s="10">
        <v>5</v>
      </c>
      <c r="BD94" s="10">
        <v>5</v>
      </c>
      <c r="BE94" s="10">
        <v>5</v>
      </c>
      <c r="BF94" s="10">
        <v>5</v>
      </c>
      <c r="BG94" s="10">
        <v>5</v>
      </c>
      <c r="BH94" s="10">
        <v>5</v>
      </c>
      <c r="BI94" s="10">
        <v>5</v>
      </c>
      <c r="BJ94" s="10">
        <v>5</v>
      </c>
      <c r="BK94" s="10">
        <v>5</v>
      </c>
      <c r="BL94" s="10">
        <v>5</v>
      </c>
      <c r="BM94" s="10">
        <v>5</v>
      </c>
      <c r="BN94" s="10">
        <v>5</v>
      </c>
      <c r="BO94" s="83"/>
    </row>
    <row r="95" spans="1:67 16370:16384" outlineLevel="1" x14ac:dyDescent="0.35">
      <c r="A95" t="s">
        <v>37</v>
      </c>
      <c r="C95" s="10">
        <v>5</v>
      </c>
      <c r="D95" s="10">
        <v>5</v>
      </c>
      <c r="E95" s="10">
        <v>5</v>
      </c>
      <c r="F95" s="10">
        <v>5</v>
      </c>
      <c r="G95" s="10">
        <v>5</v>
      </c>
      <c r="H95" s="10">
        <v>5</v>
      </c>
      <c r="I95" s="10">
        <v>5</v>
      </c>
      <c r="J95" s="10">
        <v>5</v>
      </c>
      <c r="K95" s="10">
        <v>5</v>
      </c>
      <c r="L95" s="10">
        <v>5</v>
      </c>
      <c r="M95" s="10">
        <v>5</v>
      </c>
      <c r="N95" s="10">
        <v>5</v>
      </c>
      <c r="O95" s="121"/>
      <c r="P95" s="10">
        <v>5</v>
      </c>
      <c r="Q95" s="10">
        <v>5</v>
      </c>
      <c r="R95" s="10">
        <v>5</v>
      </c>
      <c r="S95" s="10">
        <v>5</v>
      </c>
      <c r="T95" s="10">
        <v>5</v>
      </c>
      <c r="U95" s="10">
        <v>5</v>
      </c>
      <c r="V95" s="10">
        <v>5</v>
      </c>
      <c r="W95" s="10">
        <v>5</v>
      </c>
      <c r="X95" s="10">
        <v>5</v>
      </c>
      <c r="Y95" s="10">
        <v>5</v>
      </c>
      <c r="Z95" s="10">
        <v>5</v>
      </c>
      <c r="AA95" s="10">
        <v>5</v>
      </c>
      <c r="AB95" s="121"/>
      <c r="AC95" s="10">
        <v>5</v>
      </c>
      <c r="AD95" s="10">
        <v>5</v>
      </c>
      <c r="AE95" s="10">
        <v>5</v>
      </c>
      <c r="AF95" s="10">
        <v>5</v>
      </c>
      <c r="AG95" s="10">
        <v>5</v>
      </c>
      <c r="AH95" s="10">
        <v>5</v>
      </c>
      <c r="AI95" s="10">
        <v>5</v>
      </c>
      <c r="AJ95" s="10">
        <v>5</v>
      </c>
      <c r="AK95" s="10">
        <v>5</v>
      </c>
      <c r="AL95" s="10">
        <v>5</v>
      </c>
      <c r="AM95" s="10">
        <v>5</v>
      </c>
      <c r="AN95" s="10">
        <v>5</v>
      </c>
      <c r="AO95" s="121"/>
      <c r="AP95" s="10">
        <v>5</v>
      </c>
      <c r="AQ95" s="10">
        <v>5</v>
      </c>
      <c r="AR95" s="10">
        <v>5</v>
      </c>
      <c r="AS95" s="10">
        <v>5</v>
      </c>
      <c r="AT95" s="10">
        <v>5</v>
      </c>
      <c r="AU95" s="10">
        <v>5</v>
      </c>
      <c r="AV95" s="10">
        <v>5</v>
      </c>
      <c r="AW95" s="10">
        <v>5</v>
      </c>
      <c r="AX95" s="10">
        <v>5</v>
      </c>
      <c r="AY95" s="10">
        <v>5</v>
      </c>
      <c r="AZ95" s="10">
        <v>5</v>
      </c>
      <c r="BA95" s="10">
        <v>5</v>
      </c>
      <c r="BB95" s="121"/>
      <c r="BC95" s="10">
        <v>5</v>
      </c>
      <c r="BD95" s="10">
        <v>5</v>
      </c>
      <c r="BE95" s="10">
        <v>5</v>
      </c>
      <c r="BF95" s="10">
        <v>5</v>
      </c>
      <c r="BG95" s="10">
        <v>5</v>
      </c>
      <c r="BH95" s="10">
        <v>5</v>
      </c>
      <c r="BI95" s="10">
        <v>5</v>
      </c>
      <c r="BJ95" s="10">
        <v>5</v>
      </c>
      <c r="BK95" s="10">
        <v>5</v>
      </c>
      <c r="BL95" s="10">
        <v>5</v>
      </c>
      <c r="BM95" s="10">
        <v>5</v>
      </c>
      <c r="BN95" s="10">
        <v>5</v>
      </c>
      <c r="BO95" s="83"/>
    </row>
    <row r="96" spans="1:67 16370:16384" outlineLevel="1" x14ac:dyDescent="0.35">
      <c r="O96" s="123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3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3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3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83"/>
    </row>
    <row r="97" spans="1:67" outlineLevel="1" x14ac:dyDescent="0.35">
      <c r="A97" s="5" t="s">
        <v>63</v>
      </c>
      <c r="O97" s="123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3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3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3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83"/>
    </row>
    <row r="98" spans="1:67" outlineLevel="1" x14ac:dyDescent="0.35">
      <c r="A98" t="s">
        <v>38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115"/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115"/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115"/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115"/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83"/>
    </row>
    <row r="99" spans="1:67" outlineLevel="1" x14ac:dyDescent="0.35">
      <c r="A99" t="s">
        <v>39</v>
      </c>
      <c r="C99" s="74">
        <f>'Debt Information'!B5</f>
        <v>4000000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18"/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18"/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18"/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18"/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83"/>
    </row>
    <row r="100" spans="1:67" outlineLevel="1" x14ac:dyDescent="0.35">
      <c r="A100" t="s">
        <v>168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18"/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18"/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18"/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18"/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83"/>
    </row>
    <row r="101" spans="1:67" outlineLevel="1" x14ac:dyDescent="0.35">
      <c r="A101" t="s">
        <v>40</v>
      </c>
      <c r="C101" s="74">
        <f>'Share Structure'!D3</f>
        <v>1000000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18"/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18"/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18"/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18"/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83"/>
    </row>
    <row r="102" spans="1:67" outlineLevel="1" x14ac:dyDescent="0.35">
      <c r="A102" t="s">
        <v>41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18"/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18"/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18"/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18"/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83"/>
    </row>
    <row r="103" spans="1:67" outlineLevel="1" x14ac:dyDescent="0.35">
      <c r="A103" t="s">
        <v>176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119"/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0.25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94"/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0.25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94"/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0.25</v>
      </c>
      <c r="AW103" s="32">
        <v>0</v>
      </c>
      <c r="AX103" s="32">
        <v>0</v>
      </c>
      <c r="AY103" s="32">
        <v>0</v>
      </c>
      <c r="AZ103" s="32">
        <v>0</v>
      </c>
      <c r="BA103" s="32">
        <v>0</v>
      </c>
      <c r="BB103" s="94"/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0.25</v>
      </c>
      <c r="BJ103" s="32">
        <v>0</v>
      </c>
      <c r="BK103" s="32">
        <v>0</v>
      </c>
      <c r="BL103" s="32">
        <v>0</v>
      </c>
      <c r="BM103" s="32">
        <v>0</v>
      </c>
      <c r="BN103" s="32">
        <v>0</v>
      </c>
      <c r="BO103" s="83"/>
    </row>
    <row r="104" spans="1:67" outlineLevel="1" x14ac:dyDescent="0.3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119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94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94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94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83"/>
    </row>
    <row r="105" spans="1:67" outlineLevel="1" x14ac:dyDescent="0.35">
      <c r="A105" s="5" t="s">
        <v>64</v>
      </c>
      <c r="O105" s="123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3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3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3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83"/>
    </row>
    <row r="106" spans="1:67" outlineLevel="1" x14ac:dyDescent="0.35">
      <c r="A106" t="s">
        <v>42</v>
      </c>
      <c r="C106" s="7">
        <v>0.3</v>
      </c>
      <c r="D106" s="7">
        <v>0.3</v>
      </c>
      <c r="E106" s="7">
        <v>0.3</v>
      </c>
      <c r="F106" s="7">
        <v>0.3</v>
      </c>
      <c r="G106" s="7">
        <v>0.3</v>
      </c>
      <c r="H106" s="7">
        <v>0.3</v>
      </c>
      <c r="I106" s="7">
        <v>0.3</v>
      </c>
      <c r="J106" s="7">
        <v>0.3</v>
      </c>
      <c r="K106" s="7">
        <v>0.3</v>
      </c>
      <c r="L106" s="7">
        <v>0.3</v>
      </c>
      <c r="M106" s="7">
        <v>0.3</v>
      </c>
      <c r="N106" s="7">
        <v>0.3</v>
      </c>
      <c r="O106" s="115"/>
      <c r="P106" s="7">
        <v>0.3</v>
      </c>
      <c r="Q106" s="7">
        <v>0.3</v>
      </c>
      <c r="R106" s="7">
        <v>0.3</v>
      </c>
      <c r="S106" s="7">
        <v>0.3</v>
      </c>
      <c r="T106" s="7">
        <v>0.3</v>
      </c>
      <c r="U106" s="7">
        <v>0.3</v>
      </c>
      <c r="V106" s="7">
        <v>0.3</v>
      </c>
      <c r="W106" s="7">
        <v>0.3</v>
      </c>
      <c r="X106" s="7">
        <v>0.3</v>
      </c>
      <c r="Y106" s="7">
        <v>0.3</v>
      </c>
      <c r="Z106" s="7">
        <v>0.3</v>
      </c>
      <c r="AA106" s="7">
        <v>0.3</v>
      </c>
      <c r="AB106" s="115"/>
      <c r="AC106" s="7">
        <v>0.3</v>
      </c>
      <c r="AD106" s="7">
        <v>0.3</v>
      </c>
      <c r="AE106" s="7">
        <v>0.3</v>
      </c>
      <c r="AF106" s="7">
        <v>0.3</v>
      </c>
      <c r="AG106" s="7">
        <v>0.3</v>
      </c>
      <c r="AH106" s="7">
        <v>0.3</v>
      </c>
      <c r="AI106" s="7">
        <v>0.3</v>
      </c>
      <c r="AJ106" s="7">
        <v>0.3</v>
      </c>
      <c r="AK106" s="7">
        <v>0.3</v>
      </c>
      <c r="AL106" s="7">
        <v>0.3</v>
      </c>
      <c r="AM106" s="7">
        <v>0.3</v>
      </c>
      <c r="AN106" s="7">
        <v>0.3</v>
      </c>
      <c r="AO106" s="115"/>
      <c r="AP106" s="7">
        <v>0.3</v>
      </c>
      <c r="AQ106" s="7">
        <v>0.3</v>
      </c>
      <c r="AR106" s="7">
        <v>0.3</v>
      </c>
      <c r="AS106" s="7">
        <v>0.3</v>
      </c>
      <c r="AT106" s="7">
        <v>0.3</v>
      </c>
      <c r="AU106" s="7">
        <v>0.3</v>
      </c>
      <c r="AV106" s="7">
        <v>0.3</v>
      </c>
      <c r="AW106" s="7">
        <v>0.3</v>
      </c>
      <c r="AX106" s="7">
        <v>0.3</v>
      </c>
      <c r="AY106" s="7">
        <v>0.3</v>
      </c>
      <c r="AZ106" s="7">
        <v>0.3</v>
      </c>
      <c r="BA106" s="7">
        <v>0.3</v>
      </c>
      <c r="BB106" s="115"/>
      <c r="BC106" s="7">
        <v>0.3</v>
      </c>
      <c r="BD106" s="7">
        <v>0.3</v>
      </c>
      <c r="BE106" s="7">
        <v>0.3</v>
      </c>
      <c r="BF106" s="7">
        <v>0.3</v>
      </c>
      <c r="BG106" s="7">
        <v>0.3</v>
      </c>
      <c r="BH106" s="7">
        <v>0.3</v>
      </c>
      <c r="BI106" s="7">
        <v>0.3</v>
      </c>
      <c r="BJ106" s="7">
        <v>0.3</v>
      </c>
      <c r="BK106" s="7">
        <v>0.3</v>
      </c>
      <c r="BL106" s="7">
        <v>0.3</v>
      </c>
      <c r="BM106" s="7">
        <v>0.3</v>
      </c>
      <c r="BN106" s="7">
        <v>0.3</v>
      </c>
      <c r="BO106" s="83"/>
    </row>
    <row r="107" spans="1:67" outlineLevel="1" x14ac:dyDescent="0.35">
      <c r="A107" t="s">
        <v>43</v>
      </c>
      <c r="B107" s="7">
        <v>0.2</v>
      </c>
      <c r="C107" s="11">
        <v>0.2</v>
      </c>
      <c r="D107" s="11">
        <v>0.2</v>
      </c>
      <c r="E107" s="11">
        <v>0.2</v>
      </c>
      <c r="F107" s="11">
        <v>0.2</v>
      </c>
      <c r="G107" s="11">
        <v>0.2</v>
      </c>
      <c r="H107" s="11">
        <v>0.2</v>
      </c>
      <c r="I107" s="11">
        <v>0.2</v>
      </c>
      <c r="J107" s="11">
        <v>0.2</v>
      </c>
      <c r="K107" s="11">
        <v>0.2</v>
      </c>
      <c r="L107" s="11">
        <v>0.2</v>
      </c>
      <c r="M107" s="11">
        <v>0.2</v>
      </c>
      <c r="N107" s="11">
        <v>0.2</v>
      </c>
      <c r="O107" s="124"/>
      <c r="P107" s="11">
        <v>0.2</v>
      </c>
      <c r="Q107" s="11">
        <v>0.2</v>
      </c>
      <c r="R107" s="11">
        <v>0.2</v>
      </c>
      <c r="S107" s="11">
        <v>0.2</v>
      </c>
      <c r="T107" s="11">
        <v>0.2</v>
      </c>
      <c r="U107" s="11">
        <v>0.2</v>
      </c>
      <c r="V107" s="11">
        <v>0.2</v>
      </c>
      <c r="W107" s="11">
        <v>0.2</v>
      </c>
      <c r="X107" s="11">
        <v>0.2</v>
      </c>
      <c r="Y107" s="11">
        <v>0.2</v>
      </c>
      <c r="Z107" s="11">
        <v>0.2</v>
      </c>
      <c r="AA107" s="11">
        <v>0.2</v>
      </c>
      <c r="AB107" s="124"/>
      <c r="AC107" s="11">
        <v>0.2</v>
      </c>
      <c r="AD107" s="11">
        <v>0.2</v>
      </c>
      <c r="AE107" s="11">
        <v>0.2</v>
      </c>
      <c r="AF107" s="11">
        <v>0.2</v>
      </c>
      <c r="AG107" s="11">
        <v>0.2</v>
      </c>
      <c r="AH107" s="11">
        <v>0.2</v>
      </c>
      <c r="AI107" s="11">
        <v>0.2</v>
      </c>
      <c r="AJ107" s="11">
        <v>0.2</v>
      </c>
      <c r="AK107" s="11">
        <v>0.2</v>
      </c>
      <c r="AL107" s="11">
        <v>0.2</v>
      </c>
      <c r="AM107" s="11">
        <v>0.2</v>
      </c>
      <c r="AN107" s="11">
        <v>0.2</v>
      </c>
      <c r="AO107" s="124"/>
      <c r="AP107" s="11">
        <v>0.2</v>
      </c>
      <c r="AQ107" s="11">
        <v>0.2</v>
      </c>
      <c r="AR107" s="11">
        <v>0.2</v>
      </c>
      <c r="AS107" s="11">
        <v>0.2</v>
      </c>
      <c r="AT107" s="11">
        <v>0.2</v>
      </c>
      <c r="AU107" s="11">
        <v>0.2</v>
      </c>
      <c r="AV107" s="11">
        <v>0.2</v>
      </c>
      <c r="AW107" s="11">
        <v>0.2</v>
      </c>
      <c r="AX107" s="11">
        <v>0.2</v>
      </c>
      <c r="AY107" s="11">
        <v>0.2</v>
      </c>
      <c r="AZ107" s="11">
        <v>0.2</v>
      </c>
      <c r="BA107" s="11">
        <v>0.2</v>
      </c>
      <c r="BB107" s="124"/>
      <c r="BC107" s="11">
        <v>0.2</v>
      </c>
      <c r="BD107" s="11">
        <v>0.2</v>
      </c>
      <c r="BE107" s="11">
        <v>0.2</v>
      </c>
      <c r="BF107" s="11">
        <v>0.2</v>
      </c>
      <c r="BG107" s="11">
        <v>0.2</v>
      </c>
      <c r="BH107" s="11">
        <v>0.2</v>
      </c>
      <c r="BI107" s="11">
        <v>0.2</v>
      </c>
      <c r="BJ107" s="11">
        <v>0.2</v>
      </c>
      <c r="BK107" s="11">
        <v>0.2</v>
      </c>
      <c r="BL107" s="11">
        <v>0.2</v>
      </c>
      <c r="BM107" s="11">
        <v>0.2</v>
      </c>
      <c r="BN107" s="11">
        <v>0.2</v>
      </c>
      <c r="BO107" s="83"/>
    </row>
    <row r="108" spans="1:67" outlineLevel="1" x14ac:dyDescent="0.35">
      <c r="A108" t="s">
        <v>44</v>
      </c>
      <c r="B108" s="6">
        <v>5</v>
      </c>
      <c r="O108" s="123"/>
      <c r="AB108" s="83"/>
      <c r="AO108" s="83"/>
      <c r="BB108" s="83"/>
      <c r="BO108" s="83"/>
    </row>
    <row r="109" spans="1:67" outlineLevel="1" x14ac:dyDescent="0.35">
      <c r="A109" t="s">
        <v>82</v>
      </c>
      <c r="B109" s="6">
        <v>12</v>
      </c>
      <c r="O109" s="123"/>
      <c r="AB109" s="83"/>
      <c r="AO109" s="83"/>
      <c r="BB109" s="83"/>
      <c r="BO109" s="83"/>
    </row>
    <row r="110" spans="1:67" outlineLevel="1" x14ac:dyDescent="0.35">
      <c r="A110" t="s">
        <v>113</v>
      </c>
      <c r="B110" s="6">
        <v>30</v>
      </c>
      <c r="O110" s="123"/>
      <c r="AB110" s="83"/>
      <c r="AO110" s="83"/>
      <c r="BB110" s="83"/>
      <c r="BO110" s="83"/>
    </row>
    <row r="111" spans="1:67" outlineLevel="1" x14ac:dyDescent="0.35">
      <c r="A111" t="s">
        <v>83</v>
      </c>
      <c r="B111" s="6">
        <v>3</v>
      </c>
      <c r="O111" s="123"/>
      <c r="AB111" s="83"/>
      <c r="AO111" s="83"/>
      <c r="BB111" s="83"/>
      <c r="BO111" s="83"/>
    </row>
    <row r="112" spans="1:67" outlineLevel="1" x14ac:dyDescent="0.35">
      <c r="A112" t="s">
        <v>123</v>
      </c>
      <c r="B112" s="19">
        <v>50000</v>
      </c>
      <c r="O112" s="123"/>
      <c r="AB112" s="83"/>
      <c r="AO112" s="83"/>
      <c r="BB112" s="83"/>
      <c r="BO112" s="83"/>
    </row>
    <row r="113" spans="1:67 16370:16384" outlineLevel="1" x14ac:dyDescent="0.35">
      <c r="A113" t="s">
        <v>169</v>
      </c>
      <c r="B113" s="19">
        <v>6000</v>
      </c>
      <c r="O113" s="123"/>
      <c r="AB113" s="83"/>
      <c r="AO113" s="83"/>
      <c r="BB113" s="83"/>
      <c r="BO113" s="83"/>
    </row>
    <row r="114" spans="1:67 16370:16384" outlineLevel="1" x14ac:dyDescent="0.35">
      <c r="A114" t="s">
        <v>124</v>
      </c>
      <c r="B114" s="19">
        <v>18000</v>
      </c>
      <c r="O114" s="123"/>
      <c r="AB114" s="83"/>
      <c r="AO114" s="83"/>
      <c r="BB114" s="83"/>
      <c r="BO114" s="83"/>
    </row>
    <row r="115" spans="1:67 16370:16384" outlineLevel="1" x14ac:dyDescent="0.35">
      <c r="A115" t="s">
        <v>127</v>
      </c>
      <c r="B115" s="7">
        <v>0.25</v>
      </c>
      <c r="O115" s="123"/>
      <c r="AB115" s="83"/>
      <c r="AO115" s="83"/>
      <c r="BB115" s="83"/>
      <c r="BO115" s="83"/>
    </row>
    <row r="116" spans="1:67 16370:16384" x14ac:dyDescent="0.35">
      <c r="B116" s="7"/>
      <c r="O116" s="123"/>
      <c r="AB116" s="83"/>
      <c r="AO116" s="83"/>
      <c r="BB116" s="83"/>
      <c r="BO116" s="83"/>
    </row>
    <row r="117" spans="1:67 16370:16384" x14ac:dyDescent="0.35">
      <c r="B117" s="7"/>
      <c r="O117" s="123"/>
      <c r="AB117" s="83"/>
      <c r="AO117" s="83"/>
      <c r="BB117" s="83"/>
      <c r="BO117" s="83"/>
    </row>
    <row r="118" spans="1:67 16370:16384" s="1" customFormat="1" x14ac:dyDescent="0.35">
      <c r="A118" s="1" t="s">
        <v>136</v>
      </c>
      <c r="C118" s="2"/>
      <c r="D118" s="2"/>
      <c r="E118" s="2"/>
      <c r="F118" s="2"/>
      <c r="G118" s="2"/>
      <c r="O118" s="80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0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0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0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0"/>
      <c r="XEP118"/>
      <c r="XEQ118"/>
      <c r="XER118"/>
      <c r="XES118"/>
      <c r="XET118"/>
      <c r="XEU118"/>
      <c r="XEV118"/>
      <c r="XEW118"/>
      <c r="XEX118"/>
      <c r="XEY118"/>
      <c r="XEZ118"/>
      <c r="XFA118"/>
      <c r="XFB118"/>
      <c r="XFC118"/>
      <c r="XFD118"/>
    </row>
    <row r="119" spans="1:67 16370:16384" s="5" customFormat="1" hidden="1" outlineLevel="1" x14ac:dyDescent="0.35">
      <c r="A119" s="5" t="s">
        <v>68</v>
      </c>
      <c r="C119" s="23">
        <f t="shared" ref="C119:N119" si="323">C34*C43</f>
        <v>11400</v>
      </c>
      <c r="D119" s="23">
        <f t="shared" si="323"/>
        <v>11628</v>
      </c>
      <c r="E119" s="23">
        <f t="shared" si="323"/>
        <v>15600</v>
      </c>
      <c r="F119" s="23">
        <f t="shared" si="323"/>
        <v>17172</v>
      </c>
      <c r="G119" s="23">
        <f t="shared" si="323"/>
        <v>19650</v>
      </c>
      <c r="H119" s="23">
        <f t="shared" si="323"/>
        <v>24938</v>
      </c>
      <c r="I119" s="23">
        <f t="shared" si="323"/>
        <v>27573</v>
      </c>
      <c r="J119" s="23">
        <f t="shared" si="323"/>
        <v>40810</v>
      </c>
      <c r="K119" s="23">
        <f t="shared" si="323"/>
        <v>47519</v>
      </c>
      <c r="L119" s="23">
        <f t="shared" si="323"/>
        <v>53105</v>
      </c>
      <c r="M119" s="23">
        <f t="shared" si="323"/>
        <v>59990</v>
      </c>
      <c r="N119" s="23">
        <f t="shared" si="323"/>
        <v>68324</v>
      </c>
      <c r="O119" s="95">
        <f>SUM(C119:N119)</f>
        <v>397709</v>
      </c>
      <c r="P119" s="28">
        <f t="shared" ref="P119:AA119" si="324">P34*P43</f>
        <v>69223</v>
      </c>
      <c r="Q119" s="28">
        <f t="shared" si="324"/>
        <v>69223</v>
      </c>
      <c r="R119" s="28">
        <f t="shared" si="324"/>
        <v>70122</v>
      </c>
      <c r="S119" s="28">
        <f t="shared" si="324"/>
        <v>71021</v>
      </c>
      <c r="T119" s="28">
        <f t="shared" si="324"/>
        <v>72819</v>
      </c>
      <c r="U119" s="28">
        <f t="shared" si="324"/>
        <v>77314</v>
      </c>
      <c r="V119" s="28">
        <f t="shared" si="324"/>
        <v>78213</v>
      </c>
      <c r="W119" s="28">
        <f t="shared" si="324"/>
        <v>78213</v>
      </c>
      <c r="X119" s="28">
        <f t="shared" si="324"/>
        <v>84506</v>
      </c>
      <c r="Y119" s="28">
        <f t="shared" si="324"/>
        <v>85405</v>
      </c>
      <c r="Z119" s="28">
        <f t="shared" si="324"/>
        <v>86304</v>
      </c>
      <c r="AA119" s="28">
        <f t="shared" si="324"/>
        <v>88102</v>
      </c>
      <c r="AB119" s="95">
        <f>SUM(P119:AA119)</f>
        <v>930465</v>
      </c>
      <c r="AC119" s="28">
        <f t="shared" ref="AC119:AN119" si="325">AC34*AC43</f>
        <v>93421</v>
      </c>
      <c r="AD119" s="28">
        <f t="shared" si="325"/>
        <v>100760</v>
      </c>
      <c r="AE119" s="28">
        <f t="shared" si="325"/>
        <v>103600</v>
      </c>
      <c r="AF119" s="28">
        <f t="shared" si="325"/>
        <v>107410</v>
      </c>
      <c r="AG119" s="28">
        <f t="shared" si="325"/>
        <v>114103</v>
      </c>
      <c r="AH119" s="28">
        <f t="shared" si="325"/>
        <v>117096</v>
      </c>
      <c r="AI119" s="28">
        <f t="shared" si="325"/>
        <v>122047</v>
      </c>
      <c r="AJ119" s="28">
        <f t="shared" si="325"/>
        <v>126100</v>
      </c>
      <c r="AK119" s="28">
        <f t="shared" si="325"/>
        <v>129228</v>
      </c>
      <c r="AL119" s="28">
        <f t="shared" si="325"/>
        <v>140296</v>
      </c>
      <c r="AM119" s="28">
        <f t="shared" si="325"/>
        <v>147556</v>
      </c>
      <c r="AN119" s="28">
        <f t="shared" si="325"/>
        <v>152912</v>
      </c>
      <c r="AO119" s="95">
        <f>SUM(AC119:AN119)</f>
        <v>1454529</v>
      </c>
      <c r="AP119" s="28">
        <f t="shared" ref="AP119:BA119" si="326">AP34*AP43</f>
        <v>206230</v>
      </c>
      <c r="AQ119" s="28">
        <f t="shared" si="326"/>
        <v>211260</v>
      </c>
      <c r="AR119" s="28">
        <f t="shared" si="326"/>
        <v>216290</v>
      </c>
      <c r="AS119" s="28">
        <f t="shared" si="326"/>
        <v>220062.5</v>
      </c>
      <c r="AT119" s="28">
        <f t="shared" si="326"/>
        <v>228865</v>
      </c>
      <c r="AU119" s="28">
        <f t="shared" si="326"/>
        <v>233895</v>
      </c>
      <c r="AV119" s="28">
        <f t="shared" si="326"/>
        <v>250242.5</v>
      </c>
      <c r="AW119" s="28">
        <f t="shared" si="326"/>
        <v>255272.5</v>
      </c>
      <c r="AX119" s="28">
        <f t="shared" si="326"/>
        <v>261560</v>
      </c>
      <c r="AY119" s="28">
        <f t="shared" si="326"/>
        <v>267847.5</v>
      </c>
      <c r="AZ119" s="28">
        <f t="shared" si="326"/>
        <v>274135</v>
      </c>
      <c r="BA119" s="28">
        <f t="shared" si="326"/>
        <v>281680</v>
      </c>
      <c r="BB119" s="95">
        <f>SUM(AP119:BA119)</f>
        <v>2907340</v>
      </c>
      <c r="BC119" s="28">
        <f t="shared" ref="BC119:BN119" si="327">BC34*BC43</f>
        <v>325490</v>
      </c>
      <c r="BD119" s="28">
        <f t="shared" si="327"/>
        <v>333560</v>
      </c>
      <c r="BE119" s="28">
        <f t="shared" si="327"/>
        <v>341630</v>
      </c>
      <c r="BF119" s="28">
        <f t="shared" si="327"/>
        <v>349700</v>
      </c>
      <c r="BG119" s="28">
        <f t="shared" si="327"/>
        <v>369875</v>
      </c>
      <c r="BH119" s="28">
        <f t="shared" si="327"/>
        <v>377945</v>
      </c>
      <c r="BI119" s="28">
        <f t="shared" si="327"/>
        <v>391395</v>
      </c>
      <c r="BJ119" s="28">
        <f t="shared" si="327"/>
        <v>400810</v>
      </c>
      <c r="BK119" s="28">
        <f t="shared" si="327"/>
        <v>410225</v>
      </c>
      <c r="BL119" s="28">
        <f t="shared" si="327"/>
        <v>420985</v>
      </c>
      <c r="BM119" s="28">
        <f t="shared" si="327"/>
        <v>430400</v>
      </c>
      <c r="BN119" s="28">
        <f t="shared" si="327"/>
        <v>439815</v>
      </c>
      <c r="BO119" s="95">
        <f>SUM(BC119:BN119)</f>
        <v>4591830</v>
      </c>
      <c r="XEP119"/>
      <c r="XEQ119"/>
      <c r="XER119"/>
      <c r="XES119"/>
      <c r="XET119"/>
      <c r="XEU119"/>
      <c r="XEV119"/>
      <c r="XEW119"/>
      <c r="XEX119"/>
      <c r="XEY119"/>
      <c r="XEZ119"/>
      <c r="XFA119"/>
      <c r="XFB119"/>
      <c r="XFC119"/>
      <c r="XFD119"/>
    </row>
    <row r="120" spans="1:67 16370:16384" hidden="1" outlineLevel="1" x14ac:dyDescent="0.35">
      <c r="A120" t="s">
        <v>181</v>
      </c>
      <c r="C120" s="105">
        <f t="shared" ref="C120:N120" si="328">(C43-C44)*C34</f>
        <v>456</v>
      </c>
      <c r="D120" s="105">
        <f t="shared" si="328"/>
        <v>465.12000000000035</v>
      </c>
      <c r="E120" s="105">
        <f t="shared" si="328"/>
        <v>624.00000000000091</v>
      </c>
      <c r="F120" s="105">
        <f t="shared" si="328"/>
        <v>686.88000000000147</v>
      </c>
      <c r="G120" s="105">
        <f t="shared" si="328"/>
        <v>0</v>
      </c>
      <c r="H120" s="105">
        <f t="shared" si="328"/>
        <v>0</v>
      </c>
      <c r="I120" s="105">
        <f t="shared" si="328"/>
        <v>0</v>
      </c>
      <c r="J120" s="105">
        <f t="shared" si="328"/>
        <v>0</v>
      </c>
      <c r="K120" s="105">
        <f t="shared" si="328"/>
        <v>0</v>
      </c>
      <c r="L120" s="105">
        <f t="shared" si="328"/>
        <v>0</v>
      </c>
      <c r="M120" s="105">
        <f t="shared" si="328"/>
        <v>0</v>
      </c>
      <c r="N120" s="105">
        <f t="shared" si="328"/>
        <v>0</v>
      </c>
      <c r="O120" s="94">
        <f>SUM(C120:N120)</f>
        <v>2232.0000000000027</v>
      </c>
      <c r="P120" s="27">
        <f t="shared" ref="P120:AA120" si="329">(P43-P44)*P34</f>
        <v>0</v>
      </c>
      <c r="Q120" s="27">
        <f t="shared" si="329"/>
        <v>0</v>
      </c>
      <c r="R120" s="27">
        <f t="shared" si="329"/>
        <v>0</v>
      </c>
      <c r="S120" s="27">
        <f t="shared" si="329"/>
        <v>0</v>
      </c>
      <c r="T120" s="27">
        <f t="shared" si="329"/>
        <v>0</v>
      </c>
      <c r="U120" s="27">
        <f t="shared" si="329"/>
        <v>0</v>
      </c>
      <c r="V120" s="27">
        <f t="shared" si="329"/>
        <v>0</v>
      </c>
      <c r="W120" s="27">
        <f t="shared" si="329"/>
        <v>0</v>
      </c>
      <c r="X120" s="27">
        <f t="shared" si="329"/>
        <v>0</v>
      </c>
      <c r="Y120" s="27">
        <f t="shared" si="329"/>
        <v>0</v>
      </c>
      <c r="Z120" s="27">
        <f t="shared" si="329"/>
        <v>0</v>
      </c>
      <c r="AA120" s="27">
        <f t="shared" si="329"/>
        <v>0</v>
      </c>
      <c r="AB120" s="94">
        <f t="shared" ref="AB120:AB124" si="330">SUM(P120:AA120)</f>
        <v>0</v>
      </c>
      <c r="AC120" s="27">
        <f t="shared" ref="AC120:AN120" si="331">(AC43-AC44)*AC34</f>
        <v>0</v>
      </c>
      <c r="AD120" s="27">
        <f t="shared" si="331"/>
        <v>0</v>
      </c>
      <c r="AE120" s="27">
        <f t="shared" si="331"/>
        <v>0</v>
      </c>
      <c r="AF120" s="27">
        <f t="shared" si="331"/>
        <v>0</v>
      </c>
      <c r="AG120" s="27">
        <f t="shared" si="331"/>
        <v>0</v>
      </c>
      <c r="AH120" s="27">
        <f t="shared" si="331"/>
        <v>0</v>
      </c>
      <c r="AI120" s="27">
        <f t="shared" si="331"/>
        <v>0</v>
      </c>
      <c r="AJ120" s="27">
        <f t="shared" si="331"/>
        <v>0</v>
      </c>
      <c r="AK120" s="27">
        <f t="shared" si="331"/>
        <v>0</v>
      </c>
      <c r="AL120" s="27">
        <f t="shared" si="331"/>
        <v>0</v>
      </c>
      <c r="AM120" s="27">
        <f t="shared" si="331"/>
        <v>0</v>
      </c>
      <c r="AN120" s="27">
        <f t="shared" si="331"/>
        <v>0</v>
      </c>
      <c r="AO120" s="94">
        <f t="shared" ref="AO120:AO124" si="332">SUM(AC120:AN120)</f>
        <v>0</v>
      </c>
      <c r="AP120" s="27">
        <f t="shared" ref="AP120:BA120" si="333">(AP43-AP44)*AP34</f>
        <v>0</v>
      </c>
      <c r="AQ120" s="27">
        <f t="shared" si="333"/>
        <v>0</v>
      </c>
      <c r="AR120" s="27">
        <f t="shared" si="333"/>
        <v>0</v>
      </c>
      <c r="AS120" s="27">
        <f t="shared" si="333"/>
        <v>0</v>
      </c>
      <c r="AT120" s="27">
        <f t="shared" si="333"/>
        <v>0</v>
      </c>
      <c r="AU120" s="27">
        <f t="shared" si="333"/>
        <v>0</v>
      </c>
      <c r="AV120" s="27">
        <f t="shared" si="333"/>
        <v>0</v>
      </c>
      <c r="AW120" s="27">
        <f t="shared" si="333"/>
        <v>0</v>
      </c>
      <c r="AX120" s="27">
        <f t="shared" si="333"/>
        <v>0</v>
      </c>
      <c r="AY120" s="27">
        <f t="shared" si="333"/>
        <v>0</v>
      </c>
      <c r="AZ120" s="27">
        <f t="shared" si="333"/>
        <v>0</v>
      </c>
      <c r="BA120" s="27">
        <f t="shared" si="333"/>
        <v>0</v>
      </c>
      <c r="BB120" s="94">
        <f t="shared" ref="BB120:BB124" si="334">SUM(AP120:BA120)</f>
        <v>0</v>
      </c>
      <c r="BC120" s="27">
        <f t="shared" ref="BC120:BN120" si="335">(BC43-BC44)*BC34</f>
        <v>0</v>
      </c>
      <c r="BD120" s="27">
        <f t="shared" si="335"/>
        <v>0</v>
      </c>
      <c r="BE120" s="27">
        <f t="shared" si="335"/>
        <v>0</v>
      </c>
      <c r="BF120" s="27">
        <f t="shared" si="335"/>
        <v>0</v>
      </c>
      <c r="BG120" s="27">
        <f t="shared" si="335"/>
        <v>0</v>
      </c>
      <c r="BH120" s="27">
        <f t="shared" si="335"/>
        <v>0</v>
      </c>
      <c r="BI120" s="27">
        <f t="shared" si="335"/>
        <v>0</v>
      </c>
      <c r="BJ120" s="27">
        <f t="shared" si="335"/>
        <v>0</v>
      </c>
      <c r="BK120" s="27">
        <f t="shared" si="335"/>
        <v>0</v>
      </c>
      <c r="BL120" s="27">
        <f t="shared" si="335"/>
        <v>0</v>
      </c>
      <c r="BM120" s="27">
        <f t="shared" si="335"/>
        <v>0</v>
      </c>
      <c r="BN120" s="27">
        <f t="shared" si="335"/>
        <v>0</v>
      </c>
      <c r="BO120" s="94">
        <f t="shared" ref="BO120:BO124" si="336">SUM(BC120:BN120)</f>
        <v>0</v>
      </c>
    </row>
    <row r="121" spans="1:67 16370:16384" s="5" customFormat="1" hidden="1" outlineLevel="1" x14ac:dyDescent="0.35">
      <c r="A121" s="5" t="s">
        <v>69</v>
      </c>
      <c r="C121" s="23">
        <f>C119-C120</f>
        <v>10944</v>
      </c>
      <c r="D121" s="23">
        <f t="shared" ref="D121:P121" si="337">D119-D120</f>
        <v>11162.88</v>
      </c>
      <c r="E121" s="23">
        <f t="shared" si="337"/>
        <v>14976</v>
      </c>
      <c r="F121" s="23">
        <f t="shared" si="337"/>
        <v>16485.12</v>
      </c>
      <c r="G121" s="23">
        <f t="shared" si="337"/>
        <v>19650</v>
      </c>
      <c r="H121" s="23">
        <f t="shared" si="337"/>
        <v>24938</v>
      </c>
      <c r="I121" s="23">
        <f t="shared" si="337"/>
        <v>27573</v>
      </c>
      <c r="J121" s="23">
        <f t="shared" si="337"/>
        <v>40810</v>
      </c>
      <c r="K121" s="23">
        <f t="shared" si="337"/>
        <v>47519</v>
      </c>
      <c r="L121" s="23">
        <f t="shared" si="337"/>
        <v>53105</v>
      </c>
      <c r="M121" s="23">
        <f t="shared" si="337"/>
        <v>59990</v>
      </c>
      <c r="N121" s="23">
        <f t="shared" si="337"/>
        <v>68324</v>
      </c>
      <c r="O121" s="95">
        <f>SUM(C121:N121)</f>
        <v>395477</v>
      </c>
      <c r="P121" s="28">
        <f t="shared" si="337"/>
        <v>69223</v>
      </c>
      <c r="Q121" s="28">
        <f t="shared" ref="Q121:AA121" si="338">Q119-Q120</f>
        <v>69223</v>
      </c>
      <c r="R121" s="28">
        <f t="shared" si="338"/>
        <v>70122</v>
      </c>
      <c r="S121" s="28">
        <f t="shared" si="338"/>
        <v>71021</v>
      </c>
      <c r="T121" s="28">
        <f t="shared" si="338"/>
        <v>72819</v>
      </c>
      <c r="U121" s="28">
        <f t="shared" si="338"/>
        <v>77314</v>
      </c>
      <c r="V121" s="28">
        <f t="shared" si="338"/>
        <v>78213</v>
      </c>
      <c r="W121" s="28">
        <f t="shared" si="338"/>
        <v>78213</v>
      </c>
      <c r="X121" s="28">
        <f t="shared" si="338"/>
        <v>84506</v>
      </c>
      <c r="Y121" s="28">
        <f t="shared" si="338"/>
        <v>85405</v>
      </c>
      <c r="Z121" s="28">
        <f t="shared" si="338"/>
        <v>86304</v>
      </c>
      <c r="AA121" s="28">
        <f t="shared" si="338"/>
        <v>88102</v>
      </c>
      <c r="AB121" s="95">
        <f t="shared" si="330"/>
        <v>930465</v>
      </c>
      <c r="AC121" s="28">
        <f t="shared" ref="AC121:AN121" si="339">AC119-AC120</f>
        <v>93421</v>
      </c>
      <c r="AD121" s="28">
        <f t="shared" si="339"/>
        <v>100760</v>
      </c>
      <c r="AE121" s="28">
        <f t="shared" si="339"/>
        <v>103600</v>
      </c>
      <c r="AF121" s="28">
        <f t="shared" si="339"/>
        <v>107410</v>
      </c>
      <c r="AG121" s="28">
        <f t="shared" si="339"/>
        <v>114103</v>
      </c>
      <c r="AH121" s="28">
        <f t="shared" si="339"/>
        <v>117096</v>
      </c>
      <c r="AI121" s="28">
        <f t="shared" si="339"/>
        <v>122047</v>
      </c>
      <c r="AJ121" s="28">
        <f t="shared" si="339"/>
        <v>126100</v>
      </c>
      <c r="AK121" s="28">
        <f t="shared" si="339"/>
        <v>129228</v>
      </c>
      <c r="AL121" s="28">
        <f t="shared" si="339"/>
        <v>140296</v>
      </c>
      <c r="AM121" s="28">
        <f t="shared" si="339"/>
        <v>147556</v>
      </c>
      <c r="AN121" s="28">
        <f t="shared" si="339"/>
        <v>152912</v>
      </c>
      <c r="AO121" s="95">
        <f t="shared" si="332"/>
        <v>1454529</v>
      </c>
      <c r="AP121" s="28">
        <f t="shared" ref="AP121:BN121" si="340">AP119-AP120</f>
        <v>206230</v>
      </c>
      <c r="AQ121" s="28">
        <f t="shared" si="340"/>
        <v>211260</v>
      </c>
      <c r="AR121" s="28">
        <f t="shared" si="340"/>
        <v>216290</v>
      </c>
      <c r="AS121" s="28">
        <f t="shared" si="340"/>
        <v>220062.5</v>
      </c>
      <c r="AT121" s="28">
        <f t="shared" si="340"/>
        <v>228865</v>
      </c>
      <c r="AU121" s="28">
        <f t="shared" si="340"/>
        <v>233895</v>
      </c>
      <c r="AV121" s="28">
        <f t="shared" si="340"/>
        <v>250242.5</v>
      </c>
      <c r="AW121" s="28">
        <f t="shared" si="340"/>
        <v>255272.5</v>
      </c>
      <c r="AX121" s="28">
        <f t="shared" si="340"/>
        <v>261560</v>
      </c>
      <c r="AY121" s="28">
        <f t="shared" si="340"/>
        <v>267847.5</v>
      </c>
      <c r="AZ121" s="28">
        <f t="shared" si="340"/>
        <v>274135</v>
      </c>
      <c r="BA121" s="28">
        <f t="shared" si="340"/>
        <v>281680</v>
      </c>
      <c r="BB121" s="95">
        <f t="shared" si="334"/>
        <v>2907340</v>
      </c>
      <c r="BC121" s="28">
        <f t="shared" si="340"/>
        <v>325490</v>
      </c>
      <c r="BD121" s="28">
        <f t="shared" si="340"/>
        <v>333560</v>
      </c>
      <c r="BE121" s="28">
        <f t="shared" si="340"/>
        <v>341630</v>
      </c>
      <c r="BF121" s="28">
        <f t="shared" si="340"/>
        <v>349700</v>
      </c>
      <c r="BG121" s="28">
        <f t="shared" si="340"/>
        <v>369875</v>
      </c>
      <c r="BH121" s="28">
        <f t="shared" si="340"/>
        <v>377945</v>
      </c>
      <c r="BI121" s="28">
        <f t="shared" si="340"/>
        <v>391395</v>
      </c>
      <c r="BJ121" s="28">
        <f t="shared" si="340"/>
        <v>400810</v>
      </c>
      <c r="BK121" s="28">
        <f t="shared" si="340"/>
        <v>410225</v>
      </c>
      <c r="BL121" s="28">
        <f t="shared" si="340"/>
        <v>420985</v>
      </c>
      <c r="BM121" s="28">
        <f t="shared" si="340"/>
        <v>430400</v>
      </c>
      <c r="BN121" s="28">
        <f t="shared" si="340"/>
        <v>439815</v>
      </c>
      <c r="BO121" s="95">
        <f t="shared" si="336"/>
        <v>4591830</v>
      </c>
      <c r="XEP121"/>
      <c r="XEQ121"/>
      <c r="XER121"/>
      <c r="XES121"/>
      <c r="XET121"/>
      <c r="XEU121"/>
      <c r="XEV121"/>
      <c r="XEW121"/>
      <c r="XEX121"/>
      <c r="XEY121"/>
      <c r="XEZ121"/>
      <c r="XFA121"/>
      <c r="XFB121"/>
      <c r="XFC121"/>
      <c r="XFD121"/>
    </row>
    <row r="122" spans="1:67 16370:16384" hidden="1" outlineLevel="1" x14ac:dyDescent="0.35">
      <c r="A122" s="5" t="s">
        <v>70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95"/>
      <c r="AB122" s="95"/>
      <c r="AO122" s="95"/>
      <c r="BB122" s="95"/>
      <c r="BO122" s="95"/>
    </row>
    <row r="123" spans="1:67 16370:16384" hidden="1" outlineLevel="1" x14ac:dyDescent="0.35">
      <c r="A123" t="s">
        <v>71</v>
      </c>
      <c r="C123" s="105">
        <f t="shared" ref="C123:N123" si="341">C34*C42*C43</f>
        <v>4560</v>
      </c>
      <c r="D123" s="105">
        <f t="shared" si="341"/>
        <v>4651.2000000000007</v>
      </c>
      <c r="E123" s="105">
        <f t="shared" si="341"/>
        <v>6240</v>
      </c>
      <c r="F123" s="105">
        <f t="shared" si="341"/>
        <v>6868.8</v>
      </c>
      <c r="G123" s="105">
        <f t="shared" si="341"/>
        <v>7860</v>
      </c>
      <c r="H123" s="105">
        <f t="shared" si="341"/>
        <v>9975.2000000000007</v>
      </c>
      <c r="I123" s="105">
        <f t="shared" si="341"/>
        <v>11029.2</v>
      </c>
      <c r="J123" s="105">
        <f t="shared" si="341"/>
        <v>16324</v>
      </c>
      <c r="K123" s="105">
        <f t="shared" si="341"/>
        <v>19007.600000000002</v>
      </c>
      <c r="L123" s="105">
        <f t="shared" si="341"/>
        <v>21242</v>
      </c>
      <c r="M123" s="105">
        <f t="shared" si="341"/>
        <v>23996</v>
      </c>
      <c r="N123" s="105">
        <f t="shared" si="341"/>
        <v>27329.600000000002</v>
      </c>
      <c r="O123" s="94">
        <f>SUM(C123:N123)</f>
        <v>159083.6</v>
      </c>
      <c r="P123" s="27">
        <f t="shared" ref="P123:AA123" si="342">P34*P42*P43</f>
        <v>27689.200000000001</v>
      </c>
      <c r="Q123" s="27">
        <f t="shared" si="342"/>
        <v>27689.200000000001</v>
      </c>
      <c r="R123" s="27">
        <f t="shared" si="342"/>
        <v>28048.800000000003</v>
      </c>
      <c r="S123" s="27">
        <f t="shared" si="342"/>
        <v>28408.400000000001</v>
      </c>
      <c r="T123" s="27">
        <f t="shared" si="342"/>
        <v>29127.599999999999</v>
      </c>
      <c r="U123" s="27">
        <f t="shared" si="342"/>
        <v>30925.599999999999</v>
      </c>
      <c r="V123" s="27">
        <f t="shared" si="342"/>
        <v>31285.200000000004</v>
      </c>
      <c r="W123" s="27">
        <f t="shared" si="342"/>
        <v>31285.200000000004</v>
      </c>
      <c r="X123" s="27">
        <f t="shared" si="342"/>
        <v>33802.400000000001</v>
      </c>
      <c r="Y123" s="27">
        <f t="shared" si="342"/>
        <v>34162</v>
      </c>
      <c r="Z123" s="27">
        <f t="shared" si="342"/>
        <v>34521.600000000006</v>
      </c>
      <c r="AA123" s="27">
        <f t="shared" si="342"/>
        <v>35240.800000000003</v>
      </c>
      <c r="AB123" s="94">
        <f t="shared" si="330"/>
        <v>372186.00000000006</v>
      </c>
      <c r="AC123" s="27">
        <f t="shared" ref="AC123:AN123" si="343">AC34*AC42*AC43</f>
        <v>30828.93</v>
      </c>
      <c r="AD123" s="27">
        <f t="shared" si="343"/>
        <v>33250.800000000003</v>
      </c>
      <c r="AE123" s="27">
        <f t="shared" si="343"/>
        <v>34188</v>
      </c>
      <c r="AF123" s="27">
        <f t="shared" si="343"/>
        <v>35445.300000000003</v>
      </c>
      <c r="AG123" s="27">
        <f t="shared" si="343"/>
        <v>37653.99</v>
      </c>
      <c r="AH123" s="27">
        <f t="shared" si="343"/>
        <v>38641.68</v>
      </c>
      <c r="AI123" s="27">
        <f t="shared" si="343"/>
        <v>40275.51</v>
      </c>
      <c r="AJ123" s="27">
        <f t="shared" si="343"/>
        <v>41613</v>
      </c>
      <c r="AK123" s="27">
        <f t="shared" si="343"/>
        <v>42645.240000000005</v>
      </c>
      <c r="AL123" s="27">
        <f t="shared" si="343"/>
        <v>46297.68</v>
      </c>
      <c r="AM123" s="27">
        <f t="shared" si="343"/>
        <v>48693.48</v>
      </c>
      <c r="AN123" s="27">
        <f t="shared" si="343"/>
        <v>50460.960000000006</v>
      </c>
      <c r="AO123" s="94">
        <f t="shared" si="332"/>
        <v>479994.57</v>
      </c>
      <c r="AP123" s="27">
        <f t="shared" ref="AP123:BA123" si="344">AP34*AP42*AP43</f>
        <v>68055.900000000009</v>
      </c>
      <c r="AQ123" s="27">
        <f t="shared" si="344"/>
        <v>69715.8</v>
      </c>
      <c r="AR123" s="27">
        <f t="shared" si="344"/>
        <v>71375.700000000012</v>
      </c>
      <c r="AS123" s="27">
        <f t="shared" si="344"/>
        <v>72620.625</v>
      </c>
      <c r="AT123" s="27">
        <f t="shared" si="344"/>
        <v>75525.45</v>
      </c>
      <c r="AU123" s="27">
        <f t="shared" si="344"/>
        <v>77185.350000000006</v>
      </c>
      <c r="AV123" s="27">
        <f t="shared" si="344"/>
        <v>82580.025000000009</v>
      </c>
      <c r="AW123" s="27">
        <f t="shared" si="344"/>
        <v>84239.925000000017</v>
      </c>
      <c r="AX123" s="27">
        <f t="shared" si="344"/>
        <v>86314.8</v>
      </c>
      <c r="AY123" s="27">
        <f t="shared" si="344"/>
        <v>88389.675000000003</v>
      </c>
      <c r="AZ123" s="27">
        <f t="shared" si="344"/>
        <v>90464.55</v>
      </c>
      <c r="BA123" s="27">
        <f t="shared" si="344"/>
        <v>92954.400000000009</v>
      </c>
      <c r="BB123" s="94">
        <f t="shared" si="334"/>
        <v>959422.2000000003</v>
      </c>
      <c r="BC123" s="27">
        <f t="shared" ref="BC123:BN123" si="345">BC34*BC42*BC43</f>
        <v>107411.7</v>
      </c>
      <c r="BD123" s="27">
        <f t="shared" si="345"/>
        <v>110074.8</v>
      </c>
      <c r="BE123" s="27">
        <f t="shared" si="345"/>
        <v>112737.90000000001</v>
      </c>
      <c r="BF123" s="27">
        <f t="shared" si="345"/>
        <v>115401</v>
      </c>
      <c r="BG123" s="27">
        <f t="shared" si="345"/>
        <v>122058.75</v>
      </c>
      <c r="BH123" s="27">
        <f t="shared" si="345"/>
        <v>124721.85</v>
      </c>
      <c r="BI123" s="27">
        <f t="shared" si="345"/>
        <v>129160.35</v>
      </c>
      <c r="BJ123" s="27">
        <f t="shared" si="345"/>
        <v>132267.30000000002</v>
      </c>
      <c r="BK123" s="27">
        <f t="shared" si="345"/>
        <v>135374.25</v>
      </c>
      <c r="BL123" s="27">
        <f t="shared" si="345"/>
        <v>138925.05000000002</v>
      </c>
      <c r="BM123" s="27">
        <f t="shared" si="345"/>
        <v>142032</v>
      </c>
      <c r="BN123" s="27">
        <f t="shared" si="345"/>
        <v>145138.95000000001</v>
      </c>
      <c r="BO123" s="94">
        <f t="shared" si="336"/>
        <v>1515303.9</v>
      </c>
    </row>
    <row r="124" spans="1:67 16370:16384" hidden="1" outlineLevel="1" x14ac:dyDescent="0.35">
      <c r="A124" s="5" t="s">
        <v>72</v>
      </c>
      <c r="C124" s="24">
        <f>C121-C123</f>
        <v>6384</v>
      </c>
      <c r="D124" s="24">
        <f t="shared" ref="D124:N124" si="346">D121-D123</f>
        <v>6511.6799999999985</v>
      </c>
      <c r="E124" s="24">
        <f t="shared" si="346"/>
        <v>8736</v>
      </c>
      <c r="F124" s="24">
        <f t="shared" si="346"/>
        <v>9616.32</v>
      </c>
      <c r="G124" s="24">
        <f t="shared" si="346"/>
        <v>11790</v>
      </c>
      <c r="H124" s="24">
        <f t="shared" si="346"/>
        <v>14962.8</v>
      </c>
      <c r="I124" s="24">
        <f t="shared" si="346"/>
        <v>16543.8</v>
      </c>
      <c r="J124" s="24">
        <f t="shared" si="346"/>
        <v>24486</v>
      </c>
      <c r="K124" s="24">
        <f t="shared" si="346"/>
        <v>28511.399999999998</v>
      </c>
      <c r="L124" s="24">
        <f t="shared" si="346"/>
        <v>31863</v>
      </c>
      <c r="M124" s="24">
        <f t="shared" si="346"/>
        <v>35994</v>
      </c>
      <c r="N124" s="24">
        <f t="shared" si="346"/>
        <v>40994.399999999994</v>
      </c>
      <c r="O124" s="95">
        <f>SUM(C124:N124)</f>
        <v>236393.4</v>
      </c>
      <c r="P124" s="27">
        <f t="shared" ref="P124:AA124" si="347">P121-P123</f>
        <v>41533.800000000003</v>
      </c>
      <c r="Q124" s="27">
        <f t="shared" si="347"/>
        <v>41533.800000000003</v>
      </c>
      <c r="R124" s="27">
        <f t="shared" si="347"/>
        <v>42073.2</v>
      </c>
      <c r="S124" s="27">
        <f t="shared" si="347"/>
        <v>42612.6</v>
      </c>
      <c r="T124" s="27">
        <f t="shared" si="347"/>
        <v>43691.4</v>
      </c>
      <c r="U124" s="27">
        <f t="shared" si="347"/>
        <v>46388.4</v>
      </c>
      <c r="V124" s="27">
        <f t="shared" si="347"/>
        <v>46927.799999999996</v>
      </c>
      <c r="W124" s="27">
        <f t="shared" si="347"/>
        <v>46927.799999999996</v>
      </c>
      <c r="X124" s="27">
        <f t="shared" si="347"/>
        <v>50703.6</v>
      </c>
      <c r="Y124" s="27">
        <f t="shared" si="347"/>
        <v>51243</v>
      </c>
      <c r="Z124" s="27">
        <f t="shared" si="347"/>
        <v>51782.399999999994</v>
      </c>
      <c r="AA124" s="27">
        <f t="shared" si="347"/>
        <v>52861.2</v>
      </c>
      <c r="AB124" s="95">
        <f t="shared" si="330"/>
        <v>558278.99999999988</v>
      </c>
      <c r="AC124" s="27">
        <f t="shared" ref="AC124:AN124" si="348">AC121-AC123</f>
        <v>62592.07</v>
      </c>
      <c r="AD124" s="27">
        <f t="shared" si="348"/>
        <v>67509.2</v>
      </c>
      <c r="AE124" s="27">
        <f t="shared" si="348"/>
        <v>69412</v>
      </c>
      <c r="AF124" s="27">
        <f t="shared" si="348"/>
        <v>71964.7</v>
      </c>
      <c r="AG124" s="27">
        <f t="shared" si="348"/>
        <v>76449.010000000009</v>
      </c>
      <c r="AH124" s="27">
        <f t="shared" si="348"/>
        <v>78454.320000000007</v>
      </c>
      <c r="AI124" s="27">
        <f t="shared" si="348"/>
        <v>81771.489999999991</v>
      </c>
      <c r="AJ124" s="27">
        <f t="shared" si="348"/>
        <v>84487</v>
      </c>
      <c r="AK124" s="27">
        <f t="shared" si="348"/>
        <v>86582.76</v>
      </c>
      <c r="AL124" s="27">
        <f t="shared" si="348"/>
        <v>93998.32</v>
      </c>
      <c r="AM124" s="27">
        <f t="shared" si="348"/>
        <v>98862.51999999999</v>
      </c>
      <c r="AN124" s="27">
        <f t="shared" si="348"/>
        <v>102451.04</v>
      </c>
      <c r="AO124" s="95">
        <f t="shared" si="332"/>
        <v>974534.43000000017</v>
      </c>
      <c r="AP124" s="27">
        <f t="shared" ref="AP124:BN124" si="349">AP121-AP123</f>
        <v>138174.09999999998</v>
      </c>
      <c r="AQ124" s="27">
        <f t="shared" si="349"/>
        <v>141544.20000000001</v>
      </c>
      <c r="AR124" s="27">
        <f t="shared" si="349"/>
        <v>144914.29999999999</v>
      </c>
      <c r="AS124" s="27">
        <f t="shared" si="349"/>
        <v>147441.875</v>
      </c>
      <c r="AT124" s="27">
        <f t="shared" si="349"/>
        <v>153339.54999999999</v>
      </c>
      <c r="AU124" s="27">
        <f t="shared" si="349"/>
        <v>156709.65</v>
      </c>
      <c r="AV124" s="27">
        <f t="shared" si="349"/>
        <v>167662.47499999998</v>
      </c>
      <c r="AW124" s="27">
        <f t="shared" si="349"/>
        <v>171032.57499999998</v>
      </c>
      <c r="AX124" s="27">
        <f t="shared" si="349"/>
        <v>175245.2</v>
      </c>
      <c r="AY124" s="27">
        <f t="shared" si="349"/>
        <v>179457.82500000001</v>
      </c>
      <c r="AZ124" s="27">
        <f t="shared" si="349"/>
        <v>183670.45</v>
      </c>
      <c r="BA124" s="27">
        <f t="shared" si="349"/>
        <v>188725.59999999998</v>
      </c>
      <c r="BB124" s="95">
        <f t="shared" si="334"/>
        <v>1947917.7999999998</v>
      </c>
      <c r="BC124" s="27">
        <f t="shared" si="349"/>
        <v>218078.3</v>
      </c>
      <c r="BD124" s="27">
        <f t="shared" si="349"/>
        <v>223485.2</v>
      </c>
      <c r="BE124" s="27">
        <f t="shared" si="349"/>
        <v>228892.09999999998</v>
      </c>
      <c r="BF124" s="27">
        <f t="shared" si="349"/>
        <v>234299</v>
      </c>
      <c r="BG124" s="27">
        <f t="shared" si="349"/>
        <v>247816.25</v>
      </c>
      <c r="BH124" s="27">
        <f t="shared" si="349"/>
        <v>253223.15</v>
      </c>
      <c r="BI124" s="27">
        <f t="shared" si="349"/>
        <v>262234.65000000002</v>
      </c>
      <c r="BJ124" s="27">
        <f t="shared" si="349"/>
        <v>268542.69999999995</v>
      </c>
      <c r="BK124" s="27">
        <f t="shared" si="349"/>
        <v>274850.75</v>
      </c>
      <c r="BL124" s="27">
        <f t="shared" si="349"/>
        <v>282059.94999999995</v>
      </c>
      <c r="BM124" s="27">
        <f t="shared" si="349"/>
        <v>288368</v>
      </c>
      <c r="BN124" s="27">
        <f t="shared" si="349"/>
        <v>294676.05</v>
      </c>
      <c r="BO124" s="95">
        <f t="shared" si="336"/>
        <v>3076526.0999999996</v>
      </c>
    </row>
    <row r="125" spans="1:67 16370:16384" s="5" customFormat="1" hidden="1" outlineLevel="1" x14ac:dyDescent="0.35">
      <c r="A125" s="5" t="s">
        <v>199</v>
      </c>
      <c r="C125" s="12">
        <f>C124/C121</f>
        <v>0.58333333333333337</v>
      </c>
      <c r="D125" s="12">
        <f t="shared" ref="D125:O125" si="350">D124/D121</f>
        <v>0.58333333333333326</v>
      </c>
      <c r="E125" s="12">
        <f t="shared" si="350"/>
        <v>0.58333333333333337</v>
      </c>
      <c r="F125" s="12">
        <f t="shared" si="350"/>
        <v>0.58333333333333337</v>
      </c>
      <c r="G125" s="12">
        <f t="shared" si="350"/>
        <v>0.6</v>
      </c>
      <c r="H125" s="12">
        <f t="shared" si="350"/>
        <v>0.6</v>
      </c>
      <c r="I125" s="12">
        <f t="shared" si="350"/>
        <v>0.6</v>
      </c>
      <c r="J125" s="12">
        <f t="shared" si="350"/>
        <v>0.6</v>
      </c>
      <c r="K125" s="12">
        <f t="shared" si="350"/>
        <v>0.6</v>
      </c>
      <c r="L125" s="12">
        <f t="shared" si="350"/>
        <v>0.6</v>
      </c>
      <c r="M125" s="12">
        <f t="shared" si="350"/>
        <v>0.6</v>
      </c>
      <c r="N125" s="12">
        <f t="shared" si="350"/>
        <v>0.59999999999999987</v>
      </c>
      <c r="O125" s="103">
        <f t="shared" si="350"/>
        <v>0.59774247301360128</v>
      </c>
      <c r="P125" s="99">
        <f t="shared" ref="P125:AB125" si="351">P124/P121</f>
        <v>0.60000000000000009</v>
      </c>
      <c r="Q125" s="99">
        <f t="shared" si="351"/>
        <v>0.60000000000000009</v>
      </c>
      <c r="R125" s="99">
        <f t="shared" si="351"/>
        <v>0.6</v>
      </c>
      <c r="S125" s="99">
        <f t="shared" si="351"/>
        <v>0.6</v>
      </c>
      <c r="T125" s="99">
        <f t="shared" si="351"/>
        <v>0.6</v>
      </c>
      <c r="U125" s="99">
        <f t="shared" si="351"/>
        <v>0.6</v>
      </c>
      <c r="V125" s="99">
        <f t="shared" si="351"/>
        <v>0.6</v>
      </c>
      <c r="W125" s="99">
        <f t="shared" si="351"/>
        <v>0.6</v>
      </c>
      <c r="X125" s="99">
        <f t="shared" si="351"/>
        <v>0.6</v>
      </c>
      <c r="Y125" s="99">
        <f t="shared" si="351"/>
        <v>0.6</v>
      </c>
      <c r="Z125" s="99">
        <f t="shared" si="351"/>
        <v>0.6</v>
      </c>
      <c r="AA125" s="99">
        <f t="shared" si="351"/>
        <v>0.6</v>
      </c>
      <c r="AB125" s="103">
        <f t="shared" si="351"/>
        <v>0.59999999999999987</v>
      </c>
      <c r="AC125" s="99">
        <f t="shared" ref="AC125:AO125" si="352">AC124/AC121</f>
        <v>0.67</v>
      </c>
      <c r="AD125" s="99">
        <f t="shared" si="352"/>
        <v>0.66999999999999993</v>
      </c>
      <c r="AE125" s="99">
        <f t="shared" si="352"/>
        <v>0.67</v>
      </c>
      <c r="AF125" s="99">
        <f t="shared" si="352"/>
        <v>0.66999999999999993</v>
      </c>
      <c r="AG125" s="99">
        <f t="shared" si="352"/>
        <v>0.67</v>
      </c>
      <c r="AH125" s="99">
        <f t="shared" si="352"/>
        <v>0.67</v>
      </c>
      <c r="AI125" s="99">
        <f t="shared" si="352"/>
        <v>0.66999999999999993</v>
      </c>
      <c r="AJ125" s="99">
        <f t="shared" si="352"/>
        <v>0.67</v>
      </c>
      <c r="AK125" s="99">
        <f t="shared" si="352"/>
        <v>0.66999999999999993</v>
      </c>
      <c r="AL125" s="99">
        <f t="shared" si="352"/>
        <v>0.67</v>
      </c>
      <c r="AM125" s="99">
        <f t="shared" si="352"/>
        <v>0.66999999999999993</v>
      </c>
      <c r="AN125" s="99">
        <f t="shared" si="352"/>
        <v>0.66999999999999993</v>
      </c>
      <c r="AO125" s="103">
        <f t="shared" si="352"/>
        <v>0.67000000000000015</v>
      </c>
      <c r="AP125" s="99">
        <f t="shared" ref="AP125:BO125" si="353">AP124/AP121</f>
        <v>0.66999999999999993</v>
      </c>
      <c r="AQ125" s="99">
        <f t="shared" si="353"/>
        <v>0.67</v>
      </c>
      <c r="AR125" s="99">
        <f t="shared" si="353"/>
        <v>0.66999999999999993</v>
      </c>
      <c r="AS125" s="99">
        <f t="shared" si="353"/>
        <v>0.67</v>
      </c>
      <c r="AT125" s="99">
        <f t="shared" si="353"/>
        <v>0.66999999999999993</v>
      </c>
      <c r="AU125" s="99">
        <f t="shared" si="353"/>
        <v>0.66999999999999993</v>
      </c>
      <c r="AV125" s="99">
        <f t="shared" si="353"/>
        <v>0.66999999999999993</v>
      </c>
      <c r="AW125" s="99">
        <f t="shared" si="353"/>
        <v>0.66999999999999993</v>
      </c>
      <c r="AX125" s="99">
        <f t="shared" si="353"/>
        <v>0.67</v>
      </c>
      <c r="AY125" s="99">
        <f t="shared" si="353"/>
        <v>0.67</v>
      </c>
      <c r="AZ125" s="99">
        <f t="shared" si="353"/>
        <v>0.67</v>
      </c>
      <c r="BA125" s="99">
        <f t="shared" si="353"/>
        <v>0.66999999999999993</v>
      </c>
      <c r="BB125" s="103">
        <f t="shared" si="353"/>
        <v>0.66999999999999993</v>
      </c>
      <c r="BC125" s="99">
        <f t="shared" si="353"/>
        <v>0.66999999999999993</v>
      </c>
      <c r="BD125" s="99">
        <f t="shared" si="353"/>
        <v>0.67</v>
      </c>
      <c r="BE125" s="99">
        <f t="shared" si="353"/>
        <v>0.66999999999999993</v>
      </c>
      <c r="BF125" s="99">
        <f t="shared" si="353"/>
        <v>0.67</v>
      </c>
      <c r="BG125" s="99">
        <f t="shared" si="353"/>
        <v>0.67</v>
      </c>
      <c r="BH125" s="99">
        <f t="shared" si="353"/>
        <v>0.67</v>
      </c>
      <c r="BI125" s="99">
        <f t="shared" si="353"/>
        <v>0.67</v>
      </c>
      <c r="BJ125" s="99">
        <f t="shared" si="353"/>
        <v>0.66999999999999993</v>
      </c>
      <c r="BK125" s="99">
        <f t="shared" si="353"/>
        <v>0.67</v>
      </c>
      <c r="BL125" s="99">
        <f t="shared" si="353"/>
        <v>0.66999999999999993</v>
      </c>
      <c r="BM125" s="99">
        <f t="shared" si="353"/>
        <v>0.67</v>
      </c>
      <c r="BN125" s="99">
        <f t="shared" si="353"/>
        <v>0.66999999999999993</v>
      </c>
      <c r="BO125" s="103">
        <f t="shared" si="353"/>
        <v>0.66999999999999993</v>
      </c>
      <c r="XEP125"/>
      <c r="XEQ125"/>
      <c r="XER125"/>
      <c r="XES125"/>
      <c r="XET125"/>
      <c r="XEU125"/>
      <c r="XEV125"/>
      <c r="XEW125"/>
      <c r="XEX125"/>
      <c r="XEY125"/>
      <c r="XEZ125"/>
      <c r="XFA125"/>
      <c r="XFB125"/>
      <c r="XFC125"/>
      <c r="XFD125"/>
    </row>
    <row r="126" spans="1:67 16370:16384" hidden="1" outlineLevel="1" x14ac:dyDescent="0.35">
      <c r="O126" s="83"/>
      <c r="AB126" s="83"/>
      <c r="AO126" s="83"/>
      <c r="BB126" s="83"/>
      <c r="BO126" s="83"/>
    </row>
    <row r="127" spans="1:67 16370:16384" hidden="1" outlineLevel="1" x14ac:dyDescent="0.35">
      <c r="A127" s="5" t="s">
        <v>73</v>
      </c>
      <c r="O127" s="83"/>
      <c r="AB127" s="83"/>
      <c r="AO127" s="83"/>
      <c r="BB127" s="83"/>
      <c r="BO127" s="83"/>
    </row>
    <row r="128" spans="1:67 16370:16384" hidden="1" outlineLevel="1" x14ac:dyDescent="0.35">
      <c r="A128" t="s">
        <v>202</v>
      </c>
      <c r="C128" s="24">
        <f t="shared" ref="C128:N128" si="354">C47</f>
        <v>576</v>
      </c>
      <c r="D128" s="24">
        <f t="shared" si="354"/>
        <v>587.52</v>
      </c>
      <c r="E128" s="24">
        <f t="shared" si="354"/>
        <v>599.04</v>
      </c>
      <c r="F128" s="24">
        <f t="shared" si="354"/>
        <v>610.55999999999995</v>
      </c>
      <c r="G128" s="24">
        <f t="shared" si="354"/>
        <v>982.5</v>
      </c>
      <c r="H128" s="24">
        <f t="shared" si="354"/>
        <v>1011</v>
      </c>
      <c r="I128" s="24">
        <f t="shared" si="354"/>
        <v>1060.5</v>
      </c>
      <c r="J128" s="24">
        <f t="shared" si="354"/>
        <v>1113</v>
      </c>
      <c r="K128" s="24">
        <f t="shared" si="354"/>
        <v>1558</v>
      </c>
      <c r="L128" s="24">
        <f t="shared" si="354"/>
        <v>1634</v>
      </c>
      <c r="M128" s="24">
        <f t="shared" si="354"/>
        <v>1714</v>
      </c>
      <c r="N128" s="24">
        <f t="shared" si="354"/>
        <v>1798</v>
      </c>
      <c r="O128" s="94">
        <f t="shared" ref="O128:O132" si="355">SUM(C128:N128)</f>
        <v>13244.119999999999</v>
      </c>
      <c r="P128" s="27">
        <f t="shared" ref="P128:AA128" si="356">P47</f>
        <v>3371.25</v>
      </c>
      <c r="Q128" s="27">
        <f t="shared" si="356"/>
        <v>3371.25</v>
      </c>
      <c r="R128" s="27">
        <f t="shared" si="356"/>
        <v>3371.25</v>
      </c>
      <c r="S128" s="27">
        <f t="shared" si="356"/>
        <v>3371.25</v>
      </c>
      <c r="T128" s="27">
        <f t="shared" si="356"/>
        <v>3371.25</v>
      </c>
      <c r="U128" s="27">
        <f t="shared" si="356"/>
        <v>3371.25</v>
      </c>
      <c r="V128" s="27">
        <f t="shared" si="356"/>
        <v>3371.25</v>
      </c>
      <c r="W128" s="27">
        <f t="shared" si="356"/>
        <v>3371.25</v>
      </c>
      <c r="X128" s="27">
        <f t="shared" si="356"/>
        <v>3371.25</v>
      </c>
      <c r="Y128" s="27">
        <f t="shared" si="356"/>
        <v>3371.25</v>
      </c>
      <c r="Z128" s="27">
        <f t="shared" si="356"/>
        <v>3371.25</v>
      </c>
      <c r="AA128" s="27">
        <f t="shared" si="356"/>
        <v>3371.25</v>
      </c>
      <c r="AB128" s="94">
        <f t="shared" ref="AB128:AB132" si="357">SUM(P128:AA128)</f>
        <v>40455</v>
      </c>
      <c r="AC128" s="27">
        <f t="shared" ref="AC128:AN128" si="358">AC47</f>
        <v>4081.5</v>
      </c>
      <c r="AD128" s="27">
        <f t="shared" si="358"/>
        <v>4122</v>
      </c>
      <c r="AE128" s="27">
        <f t="shared" si="358"/>
        <v>4162.5</v>
      </c>
      <c r="AF128" s="27">
        <f t="shared" si="358"/>
        <v>4203</v>
      </c>
      <c r="AG128" s="27">
        <f t="shared" si="358"/>
        <v>4950.75</v>
      </c>
      <c r="AH128" s="27">
        <f t="shared" si="358"/>
        <v>4998</v>
      </c>
      <c r="AI128" s="27">
        <f t="shared" si="358"/>
        <v>5045.25</v>
      </c>
      <c r="AJ128" s="27">
        <f t="shared" si="358"/>
        <v>5092.5</v>
      </c>
      <c r="AK128" s="27">
        <f t="shared" si="358"/>
        <v>5139.75</v>
      </c>
      <c r="AL128" s="27">
        <f t="shared" si="358"/>
        <v>5187</v>
      </c>
      <c r="AM128" s="27">
        <f t="shared" si="358"/>
        <v>5982</v>
      </c>
      <c r="AN128" s="27">
        <f t="shared" si="358"/>
        <v>6036</v>
      </c>
      <c r="AO128" s="94">
        <f t="shared" ref="AO128:AO132" si="359">SUM(AC128:AN128)</f>
        <v>59000.25</v>
      </c>
      <c r="AP128" s="27">
        <f t="shared" ref="AP128:BA128" si="360">AP47</f>
        <v>8488.125</v>
      </c>
      <c r="AQ128" s="27">
        <f t="shared" si="360"/>
        <v>8488.125</v>
      </c>
      <c r="AR128" s="27">
        <f t="shared" si="360"/>
        <v>8488.125</v>
      </c>
      <c r="AS128" s="27">
        <f t="shared" si="360"/>
        <v>8488.125</v>
      </c>
      <c r="AT128" s="27">
        <f t="shared" si="360"/>
        <v>9431.25</v>
      </c>
      <c r="AU128" s="27">
        <f t="shared" si="360"/>
        <v>9431.25</v>
      </c>
      <c r="AV128" s="27">
        <f t="shared" si="360"/>
        <v>9431.25</v>
      </c>
      <c r="AW128" s="27">
        <f t="shared" si="360"/>
        <v>9431.25</v>
      </c>
      <c r="AX128" s="27">
        <f t="shared" si="360"/>
        <v>9431.25</v>
      </c>
      <c r="AY128" s="27">
        <f t="shared" si="360"/>
        <v>9431.25</v>
      </c>
      <c r="AZ128" s="27">
        <f t="shared" si="360"/>
        <v>9431.25</v>
      </c>
      <c r="BA128" s="27">
        <f t="shared" si="360"/>
        <v>9431.25</v>
      </c>
      <c r="BB128" s="94">
        <f t="shared" ref="BB128:BB132" si="361">SUM(AP128:BA128)</f>
        <v>109402.5</v>
      </c>
      <c r="BC128" s="27">
        <f t="shared" ref="BC128:BN128" si="362">BC47</f>
        <v>11096.25</v>
      </c>
      <c r="BD128" s="27">
        <f t="shared" si="362"/>
        <v>11096.25</v>
      </c>
      <c r="BE128" s="27">
        <f t="shared" si="362"/>
        <v>11096.25</v>
      </c>
      <c r="BF128" s="27">
        <f t="shared" si="362"/>
        <v>11096.25</v>
      </c>
      <c r="BG128" s="27">
        <f t="shared" si="362"/>
        <v>14122.5</v>
      </c>
      <c r="BH128" s="27">
        <f t="shared" si="362"/>
        <v>14122.5</v>
      </c>
      <c r="BI128" s="27">
        <f t="shared" si="362"/>
        <v>15131.25</v>
      </c>
      <c r="BJ128" s="27">
        <f t="shared" si="362"/>
        <v>15131.25</v>
      </c>
      <c r="BK128" s="27">
        <f t="shared" si="362"/>
        <v>15131.25</v>
      </c>
      <c r="BL128" s="27">
        <f t="shared" si="362"/>
        <v>15131.25</v>
      </c>
      <c r="BM128" s="27">
        <f t="shared" si="362"/>
        <v>15131.25</v>
      </c>
      <c r="BN128" s="27">
        <f t="shared" si="362"/>
        <v>15131.25</v>
      </c>
      <c r="BO128" s="94">
        <f t="shared" ref="BO128:BO132" si="363">SUM(BC128:BN128)</f>
        <v>163417.5</v>
      </c>
    </row>
    <row r="129" spans="1:69 16370:16384" hidden="1" outlineLevel="1" x14ac:dyDescent="0.35">
      <c r="A129" t="s">
        <v>25</v>
      </c>
      <c r="C129" s="24">
        <f t="shared" ref="C129:N129" si="364">C51*C31*C32</f>
        <v>210</v>
      </c>
      <c r="D129" s="24">
        <f t="shared" si="364"/>
        <v>210</v>
      </c>
      <c r="E129" s="24">
        <f t="shared" si="364"/>
        <v>270</v>
      </c>
      <c r="F129" s="24">
        <f t="shared" si="364"/>
        <v>330</v>
      </c>
      <c r="G129" s="24">
        <f t="shared" si="364"/>
        <v>330</v>
      </c>
      <c r="H129" s="24">
        <f t="shared" si="364"/>
        <v>330</v>
      </c>
      <c r="I129" s="24">
        <f t="shared" si="364"/>
        <v>330</v>
      </c>
      <c r="J129" s="24">
        <f t="shared" si="364"/>
        <v>540</v>
      </c>
      <c r="K129" s="24">
        <f t="shared" si="364"/>
        <v>540</v>
      </c>
      <c r="L129" s="24">
        <f t="shared" si="364"/>
        <v>570</v>
      </c>
      <c r="M129" s="24">
        <f t="shared" si="364"/>
        <v>570</v>
      </c>
      <c r="N129" s="24">
        <f t="shared" si="364"/>
        <v>570</v>
      </c>
      <c r="O129" s="94">
        <f t="shared" si="355"/>
        <v>4800</v>
      </c>
      <c r="P129" s="27">
        <f t="shared" ref="P129:AA129" si="365">P51*P31*P32</f>
        <v>1012.5</v>
      </c>
      <c r="Q129" s="27">
        <f t="shared" si="365"/>
        <v>1012.5</v>
      </c>
      <c r="R129" s="27">
        <f t="shared" si="365"/>
        <v>1012.5</v>
      </c>
      <c r="S129" s="27">
        <f t="shared" si="365"/>
        <v>1012.5</v>
      </c>
      <c r="T129" s="27">
        <f t="shared" si="365"/>
        <v>1050</v>
      </c>
      <c r="U129" s="27">
        <f t="shared" si="365"/>
        <v>1050</v>
      </c>
      <c r="V129" s="27">
        <f t="shared" si="365"/>
        <v>1050</v>
      </c>
      <c r="W129" s="27">
        <f t="shared" si="365"/>
        <v>1050</v>
      </c>
      <c r="X129" s="27">
        <f t="shared" si="365"/>
        <v>1087.5</v>
      </c>
      <c r="Y129" s="27">
        <f t="shared" si="365"/>
        <v>1087.5</v>
      </c>
      <c r="Z129" s="27">
        <f t="shared" si="365"/>
        <v>1087.5</v>
      </c>
      <c r="AA129" s="27">
        <f t="shared" si="365"/>
        <v>1125</v>
      </c>
      <c r="AB129" s="94">
        <f t="shared" si="357"/>
        <v>12637.5</v>
      </c>
      <c r="AC129" s="27">
        <f t="shared" ref="AC129:AN129" si="366">AC51*AC31*AC32</f>
        <v>1080</v>
      </c>
      <c r="AD129" s="27">
        <f t="shared" si="366"/>
        <v>1116</v>
      </c>
      <c r="AE129" s="27">
        <f t="shared" si="366"/>
        <v>1116</v>
      </c>
      <c r="AF129" s="27">
        <f t="shared" si="366"/>
        <v>1152</v>
      </c>
      <c r="AG129" s="27">
        <f t="shared" si="366"/>
        <v>1188</v>
      </c>
      <c r="AH129" s="27">
        <f t="shared" si="366"/>
        <v>1188</v>
      </c>
      <c r="AI129" s="27">
        <f t="shared" si="366"/>
        <v>1224</v>
      </c>
      <c r="AJ129" s="27">
        <f t="shared" si="366"/>
        <v>1260</v>
      </c>
      <c r="AK129" s="27">
        <f t="shared" si="366"/>
        <v>1260</v>
      </c>
      <c r="AL129" s="27">
        <f t="shared" si="366"/>
        <v>1296</v>
      </c>
      <c r="AM129" s="27">
        <f t="shared" si="366"/>
        <v>1332</v>
      </c>
      <c r="AN129" s="27">
        <f t="shared" si="366"/>
        <v>1368</v>
      </c>
      <c r="AO129" s="94">
        <f t="shared" si="359"/>
        <v>14580</v>
      </c>
      <c r="AP129" s="27">
        <f t="shared" ref="AP129:BA129" si="367">AP51*AP31*AP32</f>
        <v>1584</v>
      </c>
      <c r="AQ129" s="27">
        <f t="shared" si="367"/>
        <v>1620</v>
      </c>
      <c r="AR129" s="27">
        <f t="shared" si="367"/>
        <v>1656</v>
      </c>
      <c r="AS129" s="27">
        <f t="shared" si="367"/>
        <v>1656</v>
      </c>
      <c r="AT129" s="27">
        <f t="shared" si="367"/>
        <v>1692</v>
      </c>
      <c r="AU129" s="27">
        <f t="shared" si="367"/>
        <v>1728</v>
      </c>
      <c r="AV129" s="27">
        <f t="shared" si="367"/>
        <v>1764</v>
      </c>
      <c r="AW129" s="27">
        <f t="shared" si="367"/>
        <v>1800</v>
      </c>
      <c r="AX129" s="27">
        <f t="shared" si="367"/>
        <v>1836</v>
      </c>
      <c r="AY129" s="27">
        <f t="shared" si="367"/>
        <v>1872</v>
      </c>
      <c r="AZ129" s="27">
        <f t="shared" si="367"/>
        <v>1908</v>
      </c>
      <c r="BA129" s="27">
        <f t="shared" si="367"/>
        <v>1980</v>
      </c>
      <c r="BB129" s="94">
        <f t="shared" si="361"/>
        <v>21096</v>
      </c>
      <c r="BC129" s="27">
        <f t="shared" ref="BC129:BN129" si="368">BC51*BC31*BC32</f>
        <v>2016</v>
      </c>
      <c r="BD129" s="27">
        <f t="shared" si="368"/>
        <v>2052</v>
      </c>
      <c r="BE129" s="27">
        <f t="shared" si="368"/>
        <v>2088</v>
      </c>
      <c r="BF129" s="27">
        <f t="shared" si="368"/>
        <v>2124</v>
      </c>
      <c r="BG129" s="27">
        <f t="shared" si="368"/>
        <v>2160</v>
      </c>
      <c r="BH129" s="27">
        <f t="shared" si="368"/>
        <v>2196</v>
      </c>
      <c r="BI129" s="27">
        <f t="shared" si="368"/>
        <v>2268</v>
      </c>
      <c r="BJ129" s="27">
        <f t="shared" si="368"/>
        <v>2304</v>
      </c>
      <c r="BK129" s="27">
        <f t="shared" si="368"/>
        <v>2340</v>
      </c>
      <c r="BL129" s="27">
        <f t="shared" si="368"/>
        <v>2412</v>
      </c>
      <c r="BM129" s="27">
        <f t="shared" si="368"/>
        <v>2448</v>
      </c>
      <c r="BN129" s="27">
        <f t="shared" si="368"/>
        <v>2484</v>
      </c>
      <c r="BO129" s="94">
        <f t="shared" si="363"/>
        <v>26892</v>
      </c>
    </row>
    <row r="130" spans="1:69 16370:16384" hidden="1" outlineLevel="1" x14ac:dyDescent="0.35">
      <c r="A130" t="s">
        <v>26</v>
      </c>
      <c r="C130" s="24">
        <f t="shared" ref="C130:N130" si="369">C32*C31*C52</f>
        <v>52.5</v>
      </c>
      <c r="D130" s="24">
        <f t="shared" si="369"/>
        <v>52.5</v>
      </c>
      <c r="E130" s="24">
        <f t="shared" si="369"/>
        <v>67.5</v>
      </c>
      <c r="F130" s="24">
        <f t="shared" si="369"/>
        <v>82.5</v>
      </c>
      <c r="G130" s="24">
        <f t="shared" si="369"/>
        <v>82.5</v>
      </c>
      <c r="H130" s="24">
        <f t="shared" si="369"/>
        <v>82.5</v>
      </c>
      <c r="I130" s="24">
        <f t="shared" si="369"/>
        <v>82.5</v>
      </c>
      <c r="J130" s="24">
        <f t="shared" si="369"/>
        <v>135</v>
      </c>
      <c r="K130" s="24">
        <f t="shared" si="369"/>
        <v>135</v>
      </c>
      <c r="L130" s="24">
        <f t="shared" si="369"/>
        <v>142.5</v>
      </c>
      <c r="M130" s="24">
        <f t="shared" si="369"/>
        <v>142.5</v>
      </c>
      <c r="N130" s="24">
        <f t="shared" si="369"/>
        <v>142.5</v>
      </c>
      <c r="O130" s="94">
        <f t="shared" si="355"/>
        <v>1200</v>
      </c>
      <c r="P130" s="27">
        <f t="shared" ref="P130:AA130" si="370">P32*P31*P52</f>
        <v>202.5</v>
      </c>
      <c r="Q130" s="27">
        <f t="shared" si="370"/>
        <v>202.5</v>
      </c>
      <c r="R130" s="27">
        <f t="shared" si="370"/>
        <v>202.5</v>
      </c>
      <c r="S130" s="27">
        <f t="shared" si="370"/>
        <v>202.5</v>
      </c>
      <c r="T130" s="27">
        <f t="shared" si="370"/>
        <v>210</v>
      </c>
      <c r="U130" s="27">
        <f t="shared" si="370"/>
        <v>210</v>
      </c>
      <c r="V130" s="27">
        <f t="shared" si="370"/>
        <v>210</v>
      </c>
      <c r="W130" s="27">
        <f t="shared" si="370"/>
        <v>210</v>
      </c>
      <c r="X130" s="27">
        <f t="shared" si="370"/>
        <v>217.49999999999997</v>
      </c>
      <c r="Y130" s="27">
        <f t="shared" si="370"/>
        <v>217.49999999999997</v>
      </c>
      <c r="Z130" s="27">
        <f t="shared" si="370"/>
        <v>217.49999999999997</v>
      </c>
      <c r="AA130" s="27">
        <f t="shared" si="370"/>
        <v>225</v>
      </c>
      <c r="AB130" s="94">
        <f t="shared" si="357"/>
        <v>2527.5</v>
      </c>
      <c r="AC130" s="27">
        <f t="shared" ref="AC130:AN130" si="371">AC32*AC31*AC52</f>
        <v>180</v>
      </c>
      <c r="AD130" s="27">
        <f t="shared" si="371"/>
        <v>185.99999999999997</v>
      </c>
      <c r="AE130" s="27">
        <f t="shared" si="371"/>
        <v>185.99999999999997</v>
      </c>
      <c r="AF130" s="27">
        <f t="shared" si="371"/>
        <v>192</v>
      </c>
      <c r="AG130" s="27">
        <f t="shared" si="371"/>
        <v>198</v>
      </c>
      <c r="AH130" s="27">
        <f t="shared" si="371"/>
        <v>198</v>
      </c>
      <c r="AI130" s="27">
        <f t="shared" si="371"/>
        <v>204</v>
      </c>
      <c r="AJ130" s="27">
        <f t="shared" si="371"/>
        <v>210</v>
      </c>
      <c r="AK130" s="27">
        <f t="shared" si="371"/>
        <v>210</v>
      </c>
      <c r="AL130" s="27">
        <f t="shared" si="371"/>
        <v>215.99999999999997</v>
      </c>
      <c r="AM130" s="27">
        <f t="shared" si="371"/>
        <v>222</v>
      </c>
      <c r="AN130" s="27">
        <f t="shared" si="371"/>
        <v>228</v>
      </c>
      <c r="AO130" s="94">
        <f t="shared" si="359"/>
        <v>2430</v>
      </c>
      <c r="AP130" s="27">
        <f t="shared" ref="AP130:BA130" si="372">AP32*AP31*AP52</f>
        <v>264</v>
      </c>
      <c r="AQ130" s="27">
        <f t="shared" si="372"/>
        <v>270</v>
      </c>
      <c r="AR130" s="27">
        <f t="shared" si="372"/>
        <v>276</v>
      </c>
      <c r="AS130" s="27">
        <f t="shared" si="372"/>
        <v>276</v>
      </c>
      <c r="AT130" s="27">
        <f t="shared" si="372"/>
        <v>282</v>
      </c>
      <c r="AU130" s="27">
        <f t="shared" si="372"/>
        <v>288</v>
      </c>
      <c r="AV130" s="27">
        <f t="shared" si="372"/>
        <v>294</v>
      </c>
      <c r="AW130" s="27">
        <f t="shared" si="372"/>
        <v>300</v>
      </c>
      <c r="AX130" s="27">
        <f t="shared" si="372"/>
        <v>306</v>
      </c>
      <c r="AY130" s="27">
        <f t="shared" si="372"/>
        <v>312</v>
      </c>
      <c r="AZ130" s="27">
        <f t="shared" si="372"/>
        <v>318</v>
      </c>
      <c r="BA130" s="27">
        <f t="shared" si="372"/>
        <v>330</v>
      </c>
      <c r="BB130" s="94">
        <f t="shared" si="361"/>
        <v>3516</v>
      </c>
      <c r="BC130" s="27">
        <f t="shared" ref="BC130:BN130" si="373">BC32*BC31*BC52</f>
        <v>336</v>
      </c>
      <c r="BD130" s="27">
        <f t="shared" si="373"/>
        <v>341.99999999999994</v>
      </c>
      <c r="BE130" s="27">
        <f t="shared" si="373"/>
        <v>348</v>
      </c>
      <c r="BF130" s="27">
        <f t="shared" si="373"/>
        <v>354</v>
      </c>
      <c r="BG130" s="27">
        <f t="shared" si="373"/>
        <v>360</v>
      </c>
      <c r="BH130" s="27">
        <f t="shared" si="373"/>
        <v>366</v>
      </c>
      <c r="BI130" s="27">
        <f t="shared" si="373"/>
        <v>378</v>
      </c>
      <c r="BJ130" s="27">
        <f t="shared" si="373"/>
        <v>384</v>
      </c>
      <c r="BK130" s="27">
        <f t="shared" si="373"/>
        <v>390</v>
      </c>
      <c r="BL130" s="27">
        <f t="shared" si="373"/>
        <v>401.99999999999994</v>
      </c>
      <c r="BM130" s="27">
        <f t="shared" si="373"/>
        <v>408</v>
      </c>
      <c r="BN130" s="27">
        <f t="shared" si="373"/>
        <v>414</v>
      </c>
      <c r="BO130" s="94">
        <f t="shared" si="363"/>
        <v>4482</v>
      </c>
    </row>
    <row r="131" spans="1:69 16370:16384" hidden="1" outlineLevel="1" x14ac:dyDescent="0.35">
      <c r="A131" s="5" t="s">
        <v>77</v>
      </c>
      <c r="C131" s="23">
        <f>SUM(C128:C130)</f>
        <v>838.5</v>
      </c>
      <c r="D131" s="23">
        <f t="shared" ref="D131:N131" si="374">SUM(D128:D130)</f>
        <v>850.02</v>
      </c>
      <c r="E131" s="23">
        <f t="shared" si="374"/>
        <v>936.54</v>
      </c>
      <c r="F131" s="23">
        <f t="shared" si="374"/>
        <v>1023.06</v>
      </c>
      <c r="G131" s="23">
        <f t="shared" si="374"/>
        <v>1395</v>
      </c>
      <c r="H131" s="23">
        <f t="shared" si="374"/>
        <v>1423.5</v>
      </c>
      <c r="I131" s="23">
        <f t="shared" si="374"/>
        <v>1473</v>
      </c>
      <c r="J131" s="23">
        <f t="shared" si="374"/>
        <v>1788</v>
      </c>
      <c r="K131" s="23">
        <f t="shared" si="374"/>
        <v>2233</v>
      </c>
      <c r="L131" s="23">
        <f t="shared" si="374"/>
        <v>2346.5</v>
      </c>
      <c r="M131" s="23">
        <f t="shared" si="374"/>
        <v>2426.5</v>
      </c>
      <c r="N131" s="23">
        <f t="shared" si="374"/>
        <v>2510.5</v>
      </c>
      <c r="O131" s="95">
        <f t="shared" si="355"/>
        <v>19244.12</v>
      </c>
      <c r="P131" s="28">
        <f t="shared" ref="P131:AA131" si="375">SUM(P128:P130)</f>
        <v>4586.25</v>
      </c>
      <c r="Q131" s="28">
        <f t="shared" si="375"/>
        <v>4586.25</v>
      </c>
      <c r="R131" s="28">
        <f t="shared" si="375"/>
        <v>4586.25</v>
      </c>
      <c r="S131" s="28">
        <f t="shared" si="375"/>
        <v>4586.25</v>
      </c>
      <c r="T131" s="28">
        <f t="shared" si="375"/>
        <v>4631.25</v>
      </c>
      <c r="U131" s="28">
        <f t="shared" si="375"/>
        <v>4631.25</v>
      </c>
      <c r="V131" s="28">
        <f t="shared" si="375"/>
        <v>4631.25</v>
      </c>
      <c r="W131" s="28">
        <f t="shared" si="375"/>
        <v>4631.25</v>
      </c>
      <c r="X131" s="28">
        <f t="shared" si="375"/>
        <v>4676.25</v>
      </c>
      <c r="Y131" s="28">
        <f t="shared" si="375"/>
        <v>4676.25</v>
      </c>
      <c r="Z131" s="28">
        <f t="shared" si="375"/>
        <v>4676.25</v>
      </c>
      <c r="AA131" s="28">
        <f t="shared" si="375"/>
        <v>4721.25</v>
      </c>
      <c r="AB131" s="95">
        <f t="shared" si="357"/>
        <v>55620</v>
      </c>
      <c r="AC131" s="28">
        <f t="shared" ref="AC131:AN131" si="376">SUM(AC128:AC130)</f>
        <v>5341.5</v>
      </c>
      <c r="AD131" s="28">
        <f t="shared" si="376"/>
        <v>5424</v>
      </c>
      <c r="AE131" s="28">
        <f t="shared" si="376"/>
        <v>5464.5</v>
      </c>
      <c r="AF131" s="28">
        <f t="shared" si="376"/>
        <v>5547</v>
      </c>
      <c r="AG131" s="28">
        <f t="shared" si="376"/>
        <v>6336.75</v>
      </c>
      <c r="AH131" s="28">
        <f t="shared" si="376"/>
        <v>6384</v>
      </c>
      <c r="AI131" s="28">
        <f t="shared" si="376"/>
        <v>6473.25</v>
      </c>
      <c r="AJ131" s="28">
        <f t="shared" si="376"/>
        <v>6562.5</v>
      </c>
      <c r="AK131" s="28">
        <f t="shared" si="376"/>
        <v>6609.75</v>
      </c>
      <c r="AL131" s="28">
        <f t="shared" si="376"/>
        <v>6699</v>
      </c>
      <c r="AM131" s="28">
        <f t="shared" si="376"/>
        <v>7536</v>
      </c>
      <c r="AN131" s="28">
        <f t="shared" si="376"/>
        <v>7632</v>
      </c>
      <c r="AO131" s="95">
        <f t="shared" si="359"/>
        <v>76010.25</v>
      </c>
      <c r="AP131" s="28">
        <f t="shared" ref="AP131:BN131" si="377">SUM(AP128:AP130)</f>
        <v>10336.125</v>
      </c>
      <c r="AQ131" s="28">
        <f t="shared" si="377"/>
        <v>10378.125</v>
      </c>
      <c r="AR131" s="28">
        <f t="shared" si="377"/>
        <v>10420.125</v>
      </c>
      <c r="AS131" s="28">
        <f t="shared" si="377"/>
        <v>10420.125</v>
      </c>
      <c r="AT131" s="28">
        <f t="shared" si="377"/>
        <v>11405.25</v>
      </c>
      <c r="AU131" s="28">
        <f t="shared" si="377"/>
        <v>11447.25</v>
      </c>
      <c r="AV131" s="28">
        <f t="shared" si="377"/>
        <v>11489.25</v>
      </c>
      <c r="AW131" s="28">
        <f t="shared" si="377"/>
        <v>11531.25</v>
      </c>
      <c r="AX131" s="28">
        <f t="shared" si="377"/>
        <v>11573.25</v>
      </c>
      <c r="AY131" s="28">
        <f t="shared" si="377"/>
        <v>11615.25</v>
      </c>
      <c r="AZ131" s="28">
        <f t="shared" si="377"/>
        <v>11657.25</v>
      </c>
      <c r="BA131" s="28">
        <f t="shared" si="377"/>
        <v>11741.25</v>
      </c>
      <c r="BB131" s="95">
        <f t="shared" si="361"/>
        <v>134014.5</v>
      </c>
      <c r="BC131" s="28">
        <f t="shared" si="377"/>
        <v>13448.25</v>
      </c>
      <c r="BD131" s="28">
        <f t="shared" si="377"/>
        <v>13490.25</v>
      </c>
      <c r="BE131" s="28">
        <f t="shared" si="377"/>
        <v>13532.25</v>
      </c>
      <c r="BF131" s="28">
        <f t="shared" si="377"/>
        <v>13574.25</v>
      </c>
      <c r="BG131" s="28">
        <f t="shared" si="377"/>
        <v>16642.5</v>
      </c>
      <c r="BH131" s="28">
        <f t="shared" si="377"/>
        <v>16684.5</v>
      </c>
      <c r="BI131" s="28">
        <f t="shared" si="377"/>
        <v>17777.25</v>
      </c>
      <c r="BJ131" s="28">
        <f t="shared" si="377"/>
        <v>17819.25</v>
      </c>
      <c r="BK131" s="28">
        <f t="shared" si="377"/>
        <v>17861.25</v>
      </c>
      <c r="BL131" s="28">
        <f t="shared" si="377"/>
        <v>17945.25</v>
      </c>
      <c r="BM131" s="28">
        <f t="shared" si="377"/>
        <v>17987.25</v>
      </c>
      <c r="BN131" s="28">
        <f t="shared" si="377"/>
        <v>18029.25</v>
      </c>
      <c r="BO131" s="95">
        <f t="shared" si="363"/>
        <v>194791.5</v>
      </c>
    </row>
    <row r="132" spans="1:69 16370:16384" s="5" customFormat="1" hidden="1" outlineLevel="1" x14ac:dyDescent="0.35">
      <c r="A132" s="5" t="s">
        <v>79</v>
      </c>
      <c r="C132" s="23">
        <f t="shared" ref="C132:N132" si="378">C124-C131</f>
        <v>5545.5</v>
      </c>
      <c r="D132" s="23">
        <f t="shared" si="378"/>
        <v>5661.659999999998</v>
      </c>
      <c r="E132" s="23">
        <f t="shared" si="378"/>
        <v>7799.46</v>
      </c>
      <c r="F132" s="23">
        <f t="shared" si="378"/>
        <v>8593.26</v>
      </c>
      <c r="G132" s="23">
        <f t="shared" si="378"/>
        <v>10395</v>
      </c>
      <c r="H132" s="23">
        <f t="shared" si="378"/>
        <v>13539.3</v>
      </c>
      <c r="I132" s="23">
        <f t="shared" si="378"/>
        <v>15070.8</v>
      </c>
      <c r="J132" s="23">
        <f t="shared" si="378"/>
        <v>22698</v>
      </c>
      <c r="K132" s="23">
        <f t="shared" si="378"/>
        <v>26278.399999999998</v>
      </c>
      <c r="L132" s="23">
        <f t="shared" si="378"/>
        <v>29516.5</v>
      </c>
      <c r="M132" s="23">
        <f t="shared" si="378"/>
        <v>33567.5</v>
      </c>
      <c r="N132" s="23">
        <f t="shared" si="378"/>
        <v>38483.899999999994</v>
      </c>
      <c r="O132" s="95">
        <f t="shared" si="355"/>
        <v>217149.28</v>
      </c>
      <c r="P132" s="28">
        <f t="shared" ref="P132:AA132" si="379">P124-P131</f>
        <v>36947.550000000003</v>
      </c>
      <c r="Q132" s="28">
        <f t="shared" si="379"/>
        <v>36947.550000000003</v>
      </c>
      <c r="R132" s="28">
        <f t="shared" si="379"/>
        <v>37486.949999999997</v>
      </c>
      <c r="S132" s="28">
        <f t="shared" si="379"/>
        <v>38026.35</v>
      </c>
      <c r="T132" s="28">
        <f t="shared" si="379"/>
        <v>39060.15</v>
      </c>
      <c r="U132" s="28">
        <f t="shared" si="379"/>
        <v>41757.15</v>
      </c>
      <c r="V132" s="28">
        <f t="shared" si="379"/>
        <v>42296.549999999996</v>
      </c>
      <c r="W132" s="28">
        <f t="shared" si="379"/>
        <v>42296.549999999996</v>
      </c>
      <c r="X132" s="28">
        <f t="shared" si="379"/>
        <v>46027.35</v>
      </c>
      <c r="Y132" s="28">
        <f t="shared" si="379"/>
        <v>46566.75</v>
      </c>
      <c r="Z132" s="28">
        <f t="shared" si="379"/>
        <v>47106.149999999994</v>
      </c>
      <c r="AA132" s="28">
        <f t="shared" si="379"/>
        <v>48139.95</v>
      </c>
      <c r="AB132" s="95">
        <f t="shared" si="357"/>
        <v>502658.99999999994</v>
      </c>
      <c r="AC132" s="28">
        <f t="shared" ref="AC132:AN132" si="380">AC124-AC131</f>
        <v>57250.57</v>
      </c>
      <c r="AD132" s="28">
        <f t="shared" si="380"/>
        <v>62085.2</v>
      </c>
      <c r="AE132" s="28">
        <f t="shared" si="380"/>
        <v>63947.5</v>
      </c>
      <c r="AF132" s="28">
        <f t="shared" si="380"/>
        <v>66417.7</v>
      </c>
      <c r="AG132" s="28">
        <f t="shared" si="380"/>
        <v>70112.260000000009</v>
      </c>
      <c r="AH132" s="28">
        <f t="shared" si="380"/>
        <v>72070.320000000007</v>
      </c>
      <c r="AI132" s="28">
        <f t="shared" si="380"/>
        <v>75298.239999999991</v>
      </c>
      <c r="AJ132" s="28">
        <f t="shared" si="380"/>
        <v>77924.5</v>
      </c>
      <c r="AK132" s="28">
        <f t="shared" si="380"/>
        <v>79973.009999999995</v>
      </c>
      <c r="AL132" s="28">
        <f t="shared" si="380"/>
        <v>87299.32</v>
      </c>
      <c r="AM132" s="28">
        <f t="shared" si="380"/>
        <v>91326.51999999999</v>
      </c>
      <c r="AN132" s="28">
        <f t="shared" si="380"/>
        <v>94819.04</v>
      </c>
      <c r="AO132" s="95">
        <f t="shared" si="359"/>
        <v>898524.18000000017</v>
      </c>
      <c r="AP132" s="28">
        <f t="shared" ref="AP132:BN132" si="381">AP124-AP131</f>
        <v>127837.97499999998</v>
      </c>
      <c r="AQ132" s="28">
        <f t="shared" si="381"/>
        <v>131166.07500000001</v>
      </c>
      <c r="AR132" s="28">
        <f t="shared" si="381"/>
        <v>134494.17499999999</v>
      </c>
      <c r="AS132" s="28">
        <f t="shared" si="381"/>
        <v>137021.75</v>
      </c>
      <c r="AT132" s="28">
        <f t="shared" si="381"/>
        <v>141934.29999999999</v>
      </c>
      <c r="AU132" s="28">
        <f t="shared" si="381"/>
        <v>145262.39999999999</v>
      </c>
      <c r="AV132" s="28">
        <f t="shared" si="381"/>
        <v>156173.22499999998</v>
      </c>
      <c r="AW132" s="28">
        <f t="shared" si="381"/>
        <v>159501.32499999998</v>
      </c>
      <c r="AX132" s="28">
        <f t="shared" si="381"/>
        <v>163671.95000000001</v>
      </c>
      <c r="AY132" s="28">
        <f t="shared" si="381"/>
        <v>167842.57500000001</v>
      </c>
      <c r="AZ132" s="28">
        <f t="shared" si="381"/>
        <v>172013.2</v>
      </c>
      <c r="BA132" s="28">
        <f t="shared" si="381"/>
        <v>176984.34999999998</v>
      </c>
      <c r="BB132" s="95">
        <f t="shared" si="361"/>
        <v>1813903.2999999998</v>
      </c>
      <c r="BC132" s="28">
        <f t="shared" si="381"/>
        <v>204630.05</v>
      </c>
      <c r="BD132" s="28">
        <f t="shared" si="381"/>
        <v>209994.95</v>
      </c>
      <c r="BE132" s="28">
        <f t="shared" si="381"/>
        <v>215359.84999999998</v>
      </c>
      <c r="BF132" s="28">
        <f t="shared" si="381"/>
        <v>220724.75</v>
      </c>
      <c r="BG132" s="28">
        <f t="shared" si="381"/>
        <v>231173.75</v>
      </c>
      <c r="BH132" s="28">
        <f t="shared" si="381"/>
        <v>236538.65</v>
      </c>
      <c r="BI132" s="28">
        <f t="shared" si="381"/>
        <v>244457.40000000002</v>
      </c>
      <c r="BJ132" s="28">
        <f t="shared" si="381"/>
        <v>250723.44999999995</v>
      </c>
      <c r="BK132" s="28">
        <f t="shared" si="381"/>
        <v>256989.5</v>
      </c>
      <c r="BL132" s="28">
        <f t="shared" si="381"/>
        <v>264114.69999999995</v>
      </c>
      <c r="BM132" s="28">
        <f t="shared" si="381"/>
        <v>270380.75</v>
      </c>
      <c r="BN132" s="28">
        <f t="shared" si="381"/>
        <v>276646.8</v>
      </c>
      <c r="BO132" s="95">
        <f t="shared" si="363"/>
        <v>2881734.5999999996</v>
      </c>
    </row>
    <row r="133" spans="1:69 16370:16384" s="5" customFormat="1" hidden="1" outlineLevel="1" x14ac:dyDescent="0.35">
      <c r="A133" s="5" t="s">
        <v>200</v>
      </c>
      <c r="C133" s="12">
        <f>C132/C121</f>
        <v>0.50671600877192979</v>
      </c>
      <c r="D133" s="12">
        <f t="shared" ref="D133:O133" si="382">D132/D121</f>
        <v>0.50718631750945975</v>
      </c>
      <c r="E133" s="12">
        <f t="shared" si="382"/>
        <v>0.52079727564102563</v>
      </c>
      <c r="F133" s="12">
        <f t="shared" si="382"/>
        <v>0.52127373049149783</v>
      </c>
      <c r="G133" s="12">
        <f t="shared" si="382"/>
        <v>0.52900763358778624</v>
      </c>
      <c r="H133" s="12">
        <f t="shared" si="382"/>
        <v>0.54291843772555937</v>
      </c>
      <c r="I133" s="12">
        <f t="shared" si="382"/>
        <v>0.54657817430094657</v>
      </c>
      <c r="J133" s="12">
        <f t="shared" si="382"/>
        <v>0.55618720901739771</v>
      </c>
      <c r="K133" s="12">
        <f t="shared" si="382"/>
        <v>0.55300827037606004</v>
      </c>
      <c r="L133" s="12">
        <f t="shared" si="382"/>
        <v>0.55581395348837215</v>
      </c>
      <c r="M133" s="12">
        <f t="shared" si="382"/>
        <v>0.55955159193198867</v>
      </c>
      <c r="N133" s="12">
        <f t="shared" si="382"/>
        <v>0.56325595691118779</v>
      </c>
      <c r="O133" s="103">
        <f t="shared" si="382"/>
        <v>0.54908194408271527</v>
      </c>
      <c r="P133" s="99">
        <f t="shared" ref="P133:AB133" si="383">P132/P121</f>
        <v>0.53374673157765484</v>
      </c>
      <c r="Q133" s="99">
        <f t="shared" si="383"/>
        <v>0.53374673157765484</v>
      </c>
      <c r="R133" s="99">
        <f t="shared" si="383"/>
        <v>0.53459613245486437</v>
      </c>
      <c r="S133" s="99">
        <f t="shared" si="383"/>
        <v>0.53542402951239776</v>
      </c>
      <c r="T133" s="99">
        <f t="shared" si="383"/>
        <v>0.53640052733489885</v>
      </c>
      <c r="U133" s="99">
        <f t="shared" si="383"/>
        <v>0.54009817109449776</v>
      </c>
      <c r="V133" s="99">
        <f t="shared" si="383"/>
        <v>0.54078669786352651</v>
      </c>
      <c r="W133" s="99">
        <f t="shared" si="383"/>
        <v>0.54078669786352651</v>
      </c>
      <c r="X133" s="99">
        <f t="shared" si="383"/>
        <v>0.54466369251887436</v>
      </c>
      <c r="Y133" s="99">
        <f t="shared" si="383"/>
        <v>0.54524617996604419</v>
      </c>
      <c r="Z133" s="99">
        <f t="shared" si="383"/>
        <v>0.54581653225806448</v>
      </c>
      <c r="AA133" s="99">
        <f t="shared" si="383"/>
        <v>0.54641154570838346</v>
      </c>
      <c r="AB133" s="103">
        <f t="shared" si="383"/>
        <v>0.54022343666876238</v>
      </c>
      <c r="AC133" s="99">
        <f t="shared" ref="AC133:AO133" si="384">AC132/AC121</f>
        <v>0.6128233480694919</v>
      </c>
      <c r="AD133" s="99">
        <f t="shared" si="384"/>
        <v>0.61616911472806668</v>
      </c>
      <c r="AE133" s="99">
        <f t="shared" si="384"/>
        <v>0.61725386100386104</v>
      </c>
      <c r="AF133" s="99">
        <f t="shared" si="384"/>
        <v>0.61835676380225302</v>
      </c>
      <c r="AG133" s="99">
        <f t="shared" si="384"/>
        <v>0.61446465035976272</v>
      </c>
      <c r="AH133" s="99">
        <f t="shared" si="384"/>
        <v>0.61548063127690111</v>
      </c>
      <c r="AI133" s="99">
        <f t="shared" si="384"/>
        <v>0.61696100682523936</v>
      </c>
      <c r="AJ133" s="99">
        <f t="shared" si="384"/>
        <v>0.61795796986518636</v>
      </c>
      <c r="AK133" s="99">
        <f t="shared" si="384"/>
        <v>0.61885202897204938</v>
      </c>
      <c r="AL133" s="99">
        <f t="shared" si="384"/>
        <v>0.6222509551234533</v>
      </c>
      <c r="AM133" s="99">
        <f t="shared" si="384"/>
        <v>0.6189278646751063</v>
      </c>
      <c r="AN133" s="99">
        <f t="shared" si="384"/>
        <v>0.62008894004394677</v>
      </c>
      <c r="AO133" s="103">
        <f t="shared" si="384"/>
        <v>0.61774236196046983</v>
      </c>
      <c r="AP133" s="99">
        <f t="shared" ref="AP133:BO133" si="385">AP132/AP121</f>
        <v>0.61988059448188904</v>
      </c>
      <c r="AQ133" s="99">
        <f t="shared" si="385"/>
        <v>0.62087510650383415</v>
      </c>
      <c r="AR133" s="99">
        <f t="shared" si="385"/>
        <v>0.62182336215266532</v>
      </c>
      <c r="AS133" s="99">
        <f t="shared" si="385"/>
        <v>0.62264924737290539</v>
      </c>
      <c r="AT133" s="99">
        <f t="shared" si="385"/>
        <v>0.62016603674655357</v>
      </c>
      <c r="AU133" s="99">
        <f t="shared" si="385"/>
        <v>0.6210581671262746</v>
      </c>
      <c r="AV133" s="99">
        <f t="shared" si="385"/>
        <v>0.62408753509096171</v>
      </c>
      <c r="AW133" s="99">
        <f t="shared" si="385"/>
        <v>0.62482768414145662</v>
      </c>
      <c r="AX133" s="99">
        <f t="shared" si="385"/>
        <v>0.62575298210735586</v>
      </c>
      <c r="AY133" s="99">
        <f t="shared" si="385"/>
        <v>0.62663483885419879</v>
      </c>
      <c r="AZ133" s="99">
        <f t="shared" si="385"/>
        <v>0.62747624345669106</v>
      </c>
      <c r="BA133" s="99">
        <f t="shared" si="385"/>
        <v>0.62831706191422887</v>
      </c>
      <c r="BB133" s="103">
        <f t="shared" si="385"/>
        <v>0.62390477205968331</v>
      </c>
      <c r="BC133" s="99">
        <f t="shared" si="385"/>
        <v>0.62868306245967609</v>
      </c>
      <c r="BD133" s="99">
        <f t="shared" si="385"/>
        <v>0.62955675140904188</v>
      </c>
      <c r="BE133" s="99">
        <f t="shared" si="385"/>
        <v>0.63038916371513032</v>
      </c>
      <c r="BF133" s="99">
        <f t="shared" si="385"/>
        <v>0.63118315699170713</v>
      </c>
      <c r="BG133" s="99">
        <f t="shared" si="385"/>
        <v>0.6250050692801622</v>
      </c>
      <c r="BH133" s="99">
        <f t="shared" si="385"/>
        <v>0.62585468785140697</v>
      </c>
      <c r="BI133" s="99">
        <f t="shared" si="385"/>
        <v>0.62457977235273832</v>
      </c>
      <c r="BJ133" s="99">
        <f t="shared" si="385"/>
        <v>0.62554190264713938</v>
      </c>
      <c r="BK133" s="99">
        <f t="shared" si="385"/>
        <v>0.62645986958376498</v>
      </c>
      <c r="BL133" s="99">
        <f t="shared" si="385"/>
        <v>0.62737318431773093</v>
      </c>
      <c r="BM133" s="99">
        <f t="shared" si="385"/>
        <v>0.62820806226765802</v>
      </c>
      <c r="BN133" s="99">
        <f t="shared" si="385"/>
        <v>0.62900719620749634</v>
      </c>
      <c r="BO133" s="103">
        <f t="shared" si="385"/>
        <v>0.62757867778206067</v>
      </c>
      <c r="XEP133"/>
      <c r="XEQ133"/>
      <c r="XER133"/>
      <c r="XES133"/>
      <c r="XET133"/>
      <c r="XEU133"/>
      <c r="XEV133"/>
      <c r="XEW133"/>
      <c r="XEX133"/>
      <c r="XEY133"/>
      <c r="XEZ133"/>
      <c r="XFA133"/>
      <c r="XFB133"/>
      <c r="XFC133"/>
      <c r="XFD133"/>
    </row>
    <row r="134" spans="1:69 16370:16384" hidden="1" outlineLevel="1" x14ac:dyDescent="0.35">
      <c r="O134" s="83"/>
      <c r="AB134" s="83"/>
      <c r="AO134" s="83"/>
      <c r="BB134" s="83"/>
      <c r="BO134" s="83"/>
    </row>
    <row r="135" spans="1:69 16370:16384" hidden="1" outlineLevel="1" x14ac:dyDescent="0.35">
      <c r="A135" s="5" t="s">
        <v>76</v>
      </c>
      <c r="O135" s="83"/>
      <c r="AB135" s="83"/>
      <c r="AO135" s="83"/>
      <c r="BB135" s="83"/>
      <c r="BO135" s="83"/>
    </row>
    <row r="136" spans="1:69 16370:16384" hidden="1" outlineLevel="1" x14ac:dyDescent="0.35">
      <c r="A136" t="s">
        <v>78</v>
      </c>
      <c r="C136" s="24">
        <f t="shared" ref="C136:N136" si="386">C56</f>
        <v>2000</v>
      </c>
      <c r="D136" s="24">
        <f t="shared" si="386"/>
        <v>2000</v>
      </c>
      <c r="E136" s="24">
        <f t="shared" si="386"/>
        <v>2500</v>
      </c>
      <c r="F136" s="24">
        <f t="shared" si="386"/>
        <v>3000</v>
      </c>
      <c r="G136" s="24">
        <f t="shared" si="386"/>
        <v>3000</v>
      </c>
      <c r="H136" s="24">
        <f t="shared" si="386"/>
        <v>3000</v>
      </c>
      <c r="I136" s="24">
        <f t="shared" si="386"/>
        <v>3000</v>
      </c>
      <c r="J136" s="24">
        <f t="shared" si="386"/>
        <v>5000</v>
      </c>
      <c r="K136" s="24">
        <f t="shared" si="386"/>
        <v>5000</v>
      </c>
      <c r="L136" s="24">
        <f t="shared" si="386"/>
        <v>5000</v>
      </c>
      <c r="M136" s="24">
        <f t="shared" si="386"/>
        <v>5000</v>
      </c>
      <c r="N136" s="24">
        <f t="shared" si="386"/>
        <v>5000</v>
      </c>
      <c r="O136" s="94">
        <f>SUM(C136:N136)</f>
        <v>43500</v>
      </c>
      <c r="P136" s="27">
        <f t="shared" ref="P136:AA136" si="387">P56</f>
        <v>7000</v>
      </c>
      <c r="Q136" s="27">
        <f t="shared" si="387"/>
        <v>7000</v>
      </c>
      <c r="R136" s="27">
        <f t="shared" si="387"/>
        <v>7000</v>
      </c>
      <c r="S136" s="27">
        <f t="shared" si="387"/>
        <v>7000</v>
      </c>
      <c r="T136" s="27">
        <f t="shared" si="387"/>
        <v>7000</v>
      </c>
      <c r="U136" s="27">
        <f t="shared" si="387"/>
        <v>7000</v>
      </c>
      <c r="V136" s="27">
        <f t="shared" si="387"/>
        <v>7000</v>
      </c>
      <c r="W136" s="27">
        <f t="shared" si="387"/>
        <v>7000</v>
      </c>
      <c r="X136" s="27">
        <f t="shared" si="387"/>
        <v>7000</v>
      </c>
      <c r="Y136" s="27">
        <f t="shared" si="387"/>
        <v>7000</v>
      </c>
      <c r="Z136" s="27">
        <f t="shared" si="387"/>
        <v>7000</v>
      </c>
      <c r="AA136" s="27">
        <f t="shared" si="387"/>
        <v>7000</v>
      </c>
      <c r="AB136" s="94">
        <f>SUM(P136:AA136)</f>
        <v>84000</v>
      </c>
      <c r="AC136" s="27">
        <f t="shared" ref="AC136:AN136" si="388">AC56</f>
        <v>7000</v>
      </c>
      <c r="AD136" s="27">
        <f t="shared" si="388"/>
        <v>7000</v>
      </c>
      <c r="AE136" s="27">
        <f t="shared" si="388"/>
        <v>7000</v>
      </c>
      <c r="AF136" s="27">
        <f t="shared" si="388"/>
        <v>7000</v>
      </c>
      <c r="AG136" s="27">
        <f t="shared" si="388"/>
        <v>7000</v>
      </c>
      <c r="AH136" s="27">
        <f t="shared" si="388"/>
        <v>7000</v>
      </c>
      <c r="AI136" s="27">
        <f t="shared" si="388"/>
        <v>7000</v>
      </c>
      <c r="AJ136" s="27">
        <f t="shared" si="388"/>
        <v>7000</v>
      </c>
      <c r="AK136" s="27">
        <f t="shared" si="388"/>
        <v>7000</v>
      </c>
      <c r="AL136" s="27">
        <f t="shared" si="388"/>
        <v>7000</v>
      </c>
      <c r="AM136" s="27">
        <f t="shared" si="388"/>
        <v>7000</v>
      </c>
      <c r="AN136" s="27">
        <f t="shared" si="388"/>
        <v>7000</v>
      </c>
      <c r="AO136" s="94">
        <f>SUM(AC136:AN136)</f>
        <v>84000</v>
      </c>
      <c r="AP136" s="27">
        <f t="shared" ref="AP136:BA136" si="389">AP56</f>
        <v>8000</v>
      </c>
      <c r="AQ136" s="27">
        <f t="shared" si="389"/>
        <v>8000</v>
      </c>
      <c r="AR136" s="27">
        <f t="shared" si="389"/>
        <v>8000</v>
      </c>
      <c r="AS136" s="27">
        <f t="shared" si="389"/>
        <v>8000</v>
      </c>
      <c r="AT136" s="27">
        <f t="shared" si="389"/>
        <v>8000</v>
      </c>
      <c r="AU136" s="27">
        <f t="shared" si="389"/>
        <v>8000</v>
      </c>
      <c r="AV136" s="27">
        <f t="shared" si="389"/>
        <v>8000</v>
      </c>
      <c r="AW136" s="27">
        <f t="shared" si="389"/>
        <v>8000</v>
      </c>
      <c r="AX136" s="27">
        <f t="shared" si="389"/>
        <v>8000</v>
      </c>
      <c r="AY136" s="27">
        <f t="shared" si="389"/>
        <v>8000</v>
      </c>
      <c r="AZ136" s="27">
        <f t="shared" si="389"/>
        <v>8000</v>
      </c>
      <c r="BA136" s="27">
        <f t="shared" si="389"/>
        <v>8000</v>
      </c>
      <c r="BB136" s="94">
        <f>SUM(AP136:BA136)</f>
        <v>96000</v>
      </c>
      <c r="BC136" s="27">
        <f t="shared" ref="BC136:BN136" si="390">BC56</f>
        <v>8000</v>
      </c>
      <c r="BD136" s="27">
        <f t="shared" si="390"/>
        <v>8000</v>
      </c>
      <c r="BE136" s="27">
        <f t="shared" si="390"/>
        <v>8000</v>
      </c>
      <c r="BF136" s="27">
        <f t="shared" si="390"/>
        <v>8000</v>
      </c>
      <c r="BG136" s="27">
        <f t="shared" si="390"/>
        <v>8000</v>
      </c>
      <c r="BH136" s="27">
        <f t="shared" si="390"/>
        <v>8000</v>
      </c>
      <c r="BI136" s="27">
        <f t="shared" si="390"/>
        <v>8000</v>
      </c>
      <c r="BJ136" s="27">
        <f t="shared" si="390"/>
        <v>8000</v>
      </c>
      <c r="BK136" s="27">
        <f t="shared" si="390"/>
        <v>8000</v>
      </c>
      <c r="BL136" s="27">
        <f t="shared" si="390"/>
        <v>8000</v>
      </c>
      <c r="BM136" s="27">
        <f t="shared" si="390"/>
        <v>8000</v>
      </c>
      <c r="BN136" s="27">
        <f t="shared" si="390"/>
        <v>8000</v>
      </c>
      <c r="BO136" s="94">
        <f>SUM(BC136:BN136)</f>
        <v>96000</v>
      </c>
    </row>
    <row r="137" spans="1:69 16370:16384" s="35" customFormat="1" hidden="1" outlineLevel="1" x14ac:dyDescent="0.35">
      <c r="A137" s="35" t="s">
        <v>138</v>
      </c>
      <c r="C137" s="128">
        <f t="shared" ref="C137:N137" si="391">C68</f>
        <v>10000</v>
      </c>
      <c r="D137" s="128">
        <f t="shared" si="391"/>
        <v>0</v>
      </c>
      <c r="E137" s="128">
        <f t="shared" si="391"/>
        <v>0</v>
      </c>
      <c r="F137" s="128">
        <f t="shared" si="391"/>
        <v>0</v>
      </c>
      <c r="G137" s="128">
        <f t="shared" si="391"/>
        <v>0</v>
      </c>
      <c r="H137" s="128">
        <f t="shared" si="391"/>
        <v>0</v>
      </c>
      <c r="I137" s="128">
        <f t="shared" si="391"/>
        <v>0</v>
      </c>
      <c r="J137" s="128">
        <f t="shared" si="391"/>
        <v>0</v>
      </c>
      <c r="K137" s="128">
        <f t="shared" si="391"/>
        <v>0</v>
      </c>
      <c r="L137" s="128">
        <f t="shared" si="391"/>
        <v>0</v>
      </c>
      <c r="M137" s="128">
        <f t="shared" si="391"/>
        <v>0</v>
      </c>
      <c r="N137" s="128">
        <f t="shared" si="391"/>
        <v>0</v>
      </c>
      <c r="O137" s="127">
        <f t="shared" ref="O137:O151" si="392">SUM(C137:N137)</f>
        <v>10000</v>
      </c>
      <c r="P137" s="128">
        <v>10000</v>
      </c>
      <c r="Q137" s="128">
        <f t="shared" ref="Q137:AA137" si="393">Q68</f>
        <v>0</v>
      </c>
      <c r="R137" s="128">
        <f t="shared" si="393"/>
        <v>0</v>
      </c>
      <c r="S137" s="128">
        <f t="shared" si="393"/>
        <v>0</v>
      </c>
      <c r="T137" s="128">
        <f t="shared" si="393"/>
        <v>0</v>
      </c>
      <c r="U137" s="128">
        <f t="shared" si="393"/>
        <v>0</v>
      </c>
      <c r="V137" s="128">
        <f t="shared" si="393"/>
        <v>0</v>
      </c>
      <c r="W137" s="128">
        <f t="shared" si="393"/>
        <v>0</v>
      </c>
      <c r="X137" s="128">
        <f t="shared" si="393"/>
        <v>0</v>
      </c>
      <c r="Y137" s="128">
        <f t="shared" si="393"/>
        <v>0</v>
      </c>
      <c r="Z137" s="128">
        <f t="shared" si="393"/>
        <v>0</v>
      </c>
      <c r="AA137" s="128">
        <f t="shared" si="393"/>
        <v>0</v>
      </c>
      <c r="AB137" s="127">
        <f t="shared" ref="AB137:AB148" si="394">SUM(P137:AA137)</f>
        <v>10000</v>
      </c>
      <c r="AC137" s="128">
        <v>12000</v>
      </c>
      <c r="AD137" s="128">
        <f t="shared" ref="AD137:AN137" si="395">AD68</f>
        <v>0</v>
      </c>
      <c r="AE137" s="128">
        <f t="shared" si="395"/>
        <v>0</v>
      </c>
      <c r="AF137" s="128">
        <f t="shared" si="395"/>
        <v>0</v>
      </c>
      <c r="AG137" s="128">
        <f t="shared" si="395"/>
        <v>0</v>
      </c>
      <c r="AH137" s="128">
        <f t="shared" si="395"/>
        <v>0</v>
      </c>
      <c r="AI137" s="128">
        <f t="shared" si="395"/>
        <v>0</v>
      </c>
      <c r="AJ137" s="128">
        <f t="shared" si="395"/>
        <v>0</v>
      </c>
      <c r="AK137" s="128">
        <f t="shared" si="395"/>
        <v>0</v>
      </c>
      <c r="AL137" s="128">
        <f t="shared" si="395"/>
        <v>0</v>
      </c>
      <c r="AM137" s="128">
        <f t="shared" si="395"/>
        <v>0</v>
      </c>
      <c r="AN137" s="128">
        <f t="shared" si="395"/>
        <v>0</v>
      </c>
      <c r="AO137" s="127">
        <f t="shared" ref="AO137:AO151" si="396">SUM(AC137:AN137)</f>
        <v>12000</v>
      </c>
      <c r="AP137" s="128">
        <v>12000</v>
      </c>
      <c r="AQ137" s="128">
        <f t="shared" ref="AQ137:BA137" si="397">AQ68</f>
        <v>0</v>
      </c>
      <c r="AR137" s="128">
        <f t="shared" si="397"/>
        <v>0</v>
      </c>
      <c r="AS137" s="128">
        <f t="shared" si="397"/>
        <v>0</v>
      </c>
      <c r="AT137" s="128">
        <f t="shared" si="397"/>
        <v>0</v>
      </c>
      <c r="AU137" s="128">
        <f t="shared" si="397"/>
        <v>0</v>
      </c>
      <c r="AV137" s="128">
        <f t="shared" si="397"/>
        <v>0</v>
      </c>
      <c r="AW137" s="128">
        <f t="shared" si="397"/>
        <v>0</v>
      </c>
      <c r="AX137" s="128">
        <f t="shared" si="397"/>
        <v>0</v>
      </c>
      <c r="AY137" s="128">
        <f t="shared" si="397"/>
        <v>0</v>
      </c>
      <c r="AZ137" s="128">
        <f t="shared" si="397"/>
        <v>0</v>
      </c>
      <c r="BA137" s="128">
        <f t="shared" si="397"/>
        <v>0</v>
      </c>
      <c r="BB137" s="127">
        <f t="shared" ref="BB137:BB151" si="398">SUM(AP137:BA137)</f>
        <v>12000</v>
      </c>
      <c r="BC137" s="128">
        <v>14000</v>
      </c>
      <c r="BD137" s="128">
        <f t="shared" ref="BD137:BN137" si="399">BD68</f>
        <v>0</v>
      </c>
      <c r="BE137" s="128">
        <f t="shared" si="399"/>
        <v>0</v>
      </c>
      <c r="BF137" s="128">
        <f t="shared" si="399"/>
        <v>0</v>
      </c>
      <c r="BG137" s="128">
        <f t="shared" si="399"/>
        <v>0</v>
      </c>
      <c r="BH137" s="128">
        <f t="shared" si="399"/>
        <v>0</v>
      </c>
      <c r="BI137" s="128">
        <f t="shared" si="399"/>
        <v>0</v>
      </c>
      <c r="BJ137" s="128">
        <f t="shared" si="399"/>
        <v>0</v>
      </c>
      <c r="BK137" s="128">
        <f t="shared" si="399"/>
        <v>0</v>
      </c>
      <c r="BL137" s="128">
        <f t="shared" si="399"/>
        <v>0</v>
      </c>
      <c r="BM137" s="128">
        <f t="shared" si="399"/>
        <v>0</v>
      </c>
      <c r="BN137" s="128">
        <f t="shared" si="399"/>
        <v>0</v>
      </c>
      <c r="BO137" s="127">
        <f t="shared" ref="BO137:BO148" si="400">SUM(BC137:BN137)</f>
        <v>14000</v>
      </c>
    </row>
    <row r="138" spans="1:69 16370:16384" hidden="1" outlineLevel="1" x14ac:dyDescent="0.35">
      <c r="A138" t="s">
        <v>122</v>
      </c>
      <c r="C138" s="24">
        <f t="shared" ref="C138:N138" si="401">C58</f>
        <v>50000</v>
      </c>
      <c r="D138" s="24">
        <f t="shared" si="401"/>
        <v>0</v>
      </c>
      <c r="E138" s="24">
        <f t="shared" si="401"/>
        <v>0</v>
      </c>
      <c r="F138" s="24">
        <f t="shared" si="401"/>
        <v>50000</v>
      </c>
      <c r="G138" s="24">
        <f t="shared" si="401"/>
        <v>0</v>
      </c>
      <c r="H138" s="24">
        <f t="shared" si="401"/>
        <v>0</v>
      </c>
      <c r="I138" s="24">
        <f t="shared" si="401"/>
        <v>50000</v>
      </c>
      <c r="J138" s="24">
        <f t="shared" si="401"/>
        <v>0</v>
      </c>
      <c r="K138" s="24">
        <f t="shared" si="401"/>
        <v>0</v>
      </c>
      <c r="L138" s="24">
        <f t="shared" si="401"/>
        <v>50000</v>
      </c>
      <c r="M138" s="24">
        <f t="shared" si="401"/>
        <v>0</v>
      </c>
      <c r="N138" s="24">
        <f t="shared" si="401"/>
        <v>0</v>
      </c>
      <c r="O138" s="94">
        <f t="shared" si="392"/>
        <v>200000</v>
      </c>
      <c r="P138" s="27">
        <f t="shared" ref="P138:AA138" si="402">P58</f>
        <v>55000.000000000007</v>
      </c>
      <c r="Q138" s="27">
        <f t="shared" si="402"/>
        <v>0</v>
      </c>
      <c r="R138" s="27">
        <f t="shared" si="402"/>
        <v>0</v>
      </c>
      <c r="S138" s="27">
        <f t="shared" si="402"/>
        <v>55000.000000000007</v>
      </c>
      <c r="T138" s="27">
        <f t="shared" si="402"/>
        <v>0</v>
      </c>
      <c r="U138" s="27">
        <f t="shared" si="402"/>
        <v>0</v>
      </c>
      <c r="V138" s="27">
        <f t="shared" si="402"/>
        <v>55000.000000000007</v>
      </c>
      <c r="W138" s="27">
        <f t="shared" si="402"/>
        <v>0</v>
      </c>
      <c r="X138" s="27">
        <f t="shared" si="402"/>
        <v>0</v>
      </c>
      <c r="Y138" s="27">
        <f t="shared" si="402"/>
        <v>55000.000000000007</v>
      </c>
      <c r="Z138" s="27">
        <f t="shared" si="402"/>
        <v>0</v>
      </c>
      <c r="AA138" s="27">
        <f t="shared" si="402"/>
        <v>0</v>
      </c>
      <c r="AB138" s="94">
        <f t="shared" si="394"/>
        <v>220000.00000000003</v>
      </c>
      <c r="AC138" s="27">
        <f t="shared" ref="AC138:AN138" si="403">AC58</f>
        <v>65000</v>
      </c>
      <c r="AD138" s="27">
        <f t="shared" si="403"/>
        <v>0</v>
      </c>
      <c r="AE138" s="27">
        <f t="shared" si="403"/>
        <v>0</v>
      </c>
      <c r="AF138" s="27">
        <f t="shared" si="403"/>
        <v>65000</v>
      </c>
      <c r="AG138" s="27">
        <f t="shared" si="403"/>
        <v>0</v>
      </c>
      <c r="AH138" s="27">
        <f t="shared" si="403"/>
        <v>0</v>
      </c>
      <c r="AI138" s="27">
        <f t="shared" si="403"/>
        <v>65000</v>
      </c>
      <c r="AJ138" s="27">
        <f t="shared" si="403"/>
        <v>0</v>
      </c>
      <c r="AK138" s="27">
        <f t="shared" si="403"/>
        <v>0</v>
      </c>
      <c r="AL138" s="27">
        <f t="shared" si="403"/>
        <v>65000</v>
      </c>
      <c r="AM138" s="27">
        <f t="shared" si="403"/>
        <v>0</v>
      </c>
      <c r="AN138" s="27">
        <f t="shared" si="403"/>
        <v>0</v>
      </c>
      <c r="AO138" s="94">
        <f t="shared" si="396"/>
        <v>260000</v>
      </c>
      <c r="AP138" s="27">
        <f t="shared" ref="AP138:BA138" si="404">AP58</f>
        <v>65000</v>
      </c>
      <c r="AQ138" s="27">
        <f t="shared" si="404"/>
        <v>0</v>
      </c>
      <c r="AR138" s="27">
        <f t="shared" si="404"/>
        <v>0</v>
      </c>
      <c r="AS138" s="27">
        <f t="shared" si="404"/>
        <v>65000</v>
      </c>
      <c r="AT138" s="27">
        <f t="shared" si="404"/>
        <v>0</v>
      </c>
      <c r="AU138" s="27">
        <f t="shared" si="404"/>
        <v>0</v>
      </c>
      <c r="AV138" s="27">
        <f t="shared" si="404"/>
        <v>65000</v>
      </c>
      <c r="AW138" s="27">
        <f t="shared" si="404"/>
        <v>0</v>
      </c>
      <c r="AX138" s="27">
        <f t="shared" si="404"/>
        <v>0</v>
      </c>
      <c r="AY138" s="27">
        <f t="shared" si="404"/>
        <v>65000</v>
      </c>
      <c r="AZ138" s="27">
        <f t="shared" si="404"/>
        <v>0</v>
      </c>
      <c r="BA138" s="27">
        <f t="shared" si="404"/>
        <v>0</v>
      </c>
      <c r="BB138" s="94">
        <f t="shared" si="398"/>
        <v>260000</v>
      </c>
      <c r="BC138" s="27">
        <f t="shared" ref="BC138:BN138" si="405">BC58</f>
        <v>75000</v>
      </c>
      <c r="BD138" s="27">
        <f t="shared" si="405"/>
        <v>0</v>
      </c>
      <c r="BE138" s="27">
        <f t="shared" si="405"/>
        <v>0</v>
      </c>
      <c r="BF138" s="27">
        <f t="shared" si="405"/>
        <v>75000</v>
      </c>
      <c r="BG138" s="27">
        <f t="shared" si="405"/>
        <v>0</v>
      </c>
      <c r="BH138" s="27">
        <f t="shared" si="405"/>
        <v>0</v>
      </c>
      <c r="BI138" s="27">
        <f t="shared" si="405"/>
        <v>75000</v>
      </c>
      <c r="BJ138" s="27">
        <f t="shared" si="405"/>
        <v>0</v>
      </c>
      <c r="BK138" s="27">
        <f t="shared" si="405"/>
        <v>0</v>
      </c>
      <c r="BL138" s="27">
        <f t="shared" si="405"/>
        <v>75000</v>
      </c>
      <c r="BM138" s="27">
        <f t="shared" si="405"/>
        <v>0</v>
      </c>
      <c r="BN138" s="27">
        <f t="shared" si="405"/>
        <v>0</v>
      </c>
      <c r="BO138" s="94">
        <f t="shared" si="400"/>
        <v>300000</v>
      </c>
    </row>
    <row r="139" spans="1:69 16370:16384" hidden="1" outlineLevel="1" x14ac:dyDescent="0.35">
      <c r="A139" t="s">
        <v>27</v>
      </c>
      <c r="C139" s="24">
        <f t="shared" ref="C139:N139" si="406">C60</f>
        <v>18000</v>
      </c>
      <c r="D139" s="24">
        <f t="shared" si="406"/>
        <v>0</v>
      </c>
      <c r="E139" s="24">
        <f t="shared" si="406"/>
        <v>0</v>
      </c>
      <c r="F139" s="24">
        <f t="shared" si="406"/>
        <v>18000</v>
      </c>
      <c r="G139" s="24">
        <f t="shared" si="406"/>
        <v>0</v>
      </c>
      <c r="H139" s="24">
        <f t="shared" si="406"/>
        <v>0</v>
      </c>
      <c r="I139" s="24">
        <f t="shared" si="406"/>
        <v>18000</v>
      </c>
      <c r="J139" s="24">
        <f t="shared" si="406"/>
        <v>0</v>
      </c>
      <c r="K139" s="24">
        <f t="shared" si="406"/>
        <v>0</v>
      </c>
      <c r="L139" s="24">
        <f t="shared" si="406"/>
        <v>18000</v>
      </c>
      <c r="M139" s="24">
        <f t="shared" si="406"/>
        <v>0</v>
      </c>
      <c r="N139" s="24">
        <f t="shared" si="406"/>
        <v>0</v>
      </c>
      <c r="O139" s="94">
        <f t="shared" si="392"/>
        <v>72000</v>
      </c>
      <c r="P139" s="27">
        <f t="shared" ref="P139:AA139" si="407">P60</f>
        <v>18000</v>
      </c>
      <c r="Q139" s="27">
        <f t="shared" si="407"/>
        <v>0</v>
      </c>
      <c r="R139" s="27">
        <f t="shared" si="407"/>
        <v>0</v>
      </c>
      <c r="S139" s="27">
        <f t="shared" si="407"/>
        <v>18000</v>
      </c>
      <c r="T139" s="27">
        <f t="shared" si="407"/>
        <v>0</v>
      </c>
      <c r="U139" s="27">
        <f t="shared" si="407"/>
        <v>0</v>
      </c>
      <c r="V139" s="27">
        <f t="shared" si="407"/>
        <v>18000</v>
      </c>
      <c r="W139" s="27">
        <f t="shared" si="407"/>
        <v>0</v>
      </c>
      <c r="X139" s="27">
        <f t="shared" si="407"/>
        <v>0</v>
      </c>
      <c r="Y139" s="27">
        <f t="shared" si="407"/>
        <v>18000</v>
      </c>
      <c r="Z139" s="27">
        <f t="shared" si="407"/>
        <v>0</v>
      </c>
      <c r="AA139" s="27">
        <f t="shared" si="407"/>
        <v>0</v>
      </c>
      <c r="AB139" s="94">
        <f t="shared" si="394"/>
        <v>72000</v>
      </c>
      <c r="AC139" s="27">
        <f t="shared" ref="AC139:AN139" si="408">AC60</f>
        <v>18000</v>
      </c>
      <c r="AD139" s="27">
        <f t="shared" si="408"/>
        <v>0</v>
      </c>
      <c r="AE139" s="27">
        <f t="shared" si="408"/>
        <v>0</v>
      </c>
      <c r="AF139" s="27">
        <f t="shared" si="408"/>
        <v>18000</v>
      </c>
      <c r="AG139" s="27">
        <f t="shared" si="408"/>
        <v>0</v>
      </c>
      <c r="AH139" s="27">
        <f t="shared" si="408"/>
        <v>0</v>
      </c>
      <c r="AI139" s="27">
        <f t="shared" si="408"/>
        <v>18000</v>
      </c>
      <c r="AJ139" s="27">
        <f t="shared" si="408"/>
        <v>0</v>
      </c>
      <c r="AK139" s="27">
        <f t="shared" si="408"/>
        <v>0</v>
      </c>
      <c r="AL139" s="27">
        <f t="shared" si="408"/>
        <v>18000</v>
      </c>
      <c r="AM139" s="27">
        <f t="shared" si="408"/>
        <v>0</v>
      </c>
      <c r="AN139" s="27">
        <f t="shared" si="408"/>
        <v>0</v>
      </c>
      <c r="AO139" s="94">
        <f t="shared" si="396"/>
        <v>72000</v>
      </c>
      <c r="AP139" s="27">
        <f t="shared" ref="AP139:BA139" si="409">AP60</f>
        <v>18000</v>
      </c>
      <c r="AQ139" s="27">
        <f t="shared" si="409"/>
        <v>0</v>
      </c>
      <c r="AR139" s="27">
        <f t="shared" si="409"/>
        <v>0</v>
      </c>
      <c r="AS139" s="27">
        <f t="shared" si="409"/>
        <v>18000</v>
      </c>
      <c r="AT139" s="27">
        <f t="shared" si="409"/>
        <v>0</v>
      </c>
      <c r="AU139" s="27">
        <f t="shared" si="409"/>
        <v>0</v>
      </c>
      <c r="AV139" s="27">
        <f t="shared" si="409"/>
        <v>18000</v>
      </c>
      <c r="AW139" s="27">
        <f t="shared" si="409"/>
        <v>0</v>
      </c>
      <c r="AX139" s="27">
        <f t="shared" si="409"/>
        <v>0</v>
      </c>
      <c r="AY139" s="27">
        <f t="shared" si="409"/>
        <v>18000</v>
      </c>
      <c r="AZ139" s="27">
        <f t="shared" si="409"/>
        <v>0</v>
      </c>
      <c r="BA139" s="27">
        <f t="shared" si="409"/>
        <v>0</v>
      </c>
      <c r="BB139" s="94">
        <f t="shared" si="398"/>
        <v>72000</v>
      </c>
      <c r="BC139" s="27">
        <f t="shared" ref="BC139:BN139" si="410">BC60</f>
        <v>18000</v>
      </c>
      <c r="BD139" s="27">
        <f t="shared" si="410"/>
        <v>0</v>
      </c>
      <c r="BE139" s="27">
        <f t="shared" si="410"/>
        <v>0</v>
      </c>
      <c r="BF139" s="27">
        <f t="shared" si="410"/>
        <v>18000</v>
      </c>
      <c r="BG139" s="27">
        <f t="shared" si="410"/>
        <v>0</v>
      </c>
      <c r="BH139" s="27">
        <f t="shared" si="410"/>
        <v>0</v>
      </c>
      <c r="BI139" s="27">
        <f t="shared" si="410"/>
        <v>18000</v>
      </c>
      <c r="BJ139" s="27">
        <f t="shared" si="410"/>
        <v>0</v>
      </c>
      <c r="BK139" s="27">
        <f t="shared" si="410"/>
        <v>0</v>
      </c>
      <c r="BL139" s="27">
        <f t="shared" si="410"/>
        <v>18000</v>
      </c>
      <c r="BM139" s="27">
        <f t="shared" si="410"/>
        <v>0</v>
      </c>
      <c r="BN139" s="27">
        <f t="shared" si="410"/>
        <v>0</v>
      </c>
      <c r="BO139" s="94">
        <f t="shared" si="400"/>
        <v>72000</v>
      </c>
    </row>
    <row r="140" spans="1:69 16370:16384" hidden="1" outlineLevel="1" x14ac:dyDescent="0.35">
      <c r="A140" t="s">
        <v>28</v>
      </c>
      <c r="C140" s="24">
        <f t="shared" ref="C140:N140" si="411">C62</f>
        <v>18000</v>
      </c>
      <c r="D140" s="24">
        <f t="shared" si="411"/>
        <v>18000</v>
      </c>
      <c r="E140" s="24">
        <f t="shared" si="411"/>
        <v>18000</v>
      </c>
      <c r="F140" s="24">
        <f t="shared" si="411"/>
        <v>18000</v>
      </c>
      <c r="G140" s="24">
        <f t="shared" si="411"/>
        <v>18000</v>
      </c>
      <c r="H140" s="24">
        <f t="shared" si="411"/>
        <v>18000</v>
      </c>
      <c r="I140" s="24">
        <f t="shared" si="411"/>
        <v>18000</v>
      </c>
      <c r="J140" s="24">
        <f t="shared" si="411"/>
        <v>18000</v>
      </c>
      <c r="K140" s="24">
        <f t="shared" si="411"/>
        <v>18000</v>
      </c>
      <c r="L140" s="24">
        <f t="shared" si="411"/>
        <v>18000</v>
      </c>
      <c r="M140" s="24">
        <f t="shared" si="411"/>
        <v>18000</v>
      </c>
      <c r="N140" s="24">
        <f t="shared" si="411"/>
        <v>18000</v>
      </c>
      <c r="O140" s="94">
        <f t="shared" si="392"/>
        <v>216000</v>
      </c>
      <c r="P140" s="27">
        <f t="shared" ref="P140:AA140" si="412">P62</f>
        <v>27000</v>
      </c>
      <c r="Q140" s="27">
        <f t="shared" si="412"/>
        <v>27000</v>
      </c>
      <c r="R140" s="27">
        <f t="shared" si="412"/>
        <v>27000</v>
      </c>
      <c r="S140" s="27">
        <f t="shared" si="412"/>
        <v>27000</v>
      </c>
      <c r="T140" s="27">
        <f t="shared" si="412"/>
        <v>27000</v>
      </c>
      <c r="U140" s="27">
        <f t="shared" si="412"/>
        <v>27000</v>
      </c>
      <c r="V140" s="27">
        <f t="shared" si="412"/>
        <v>27000</v>
      </c>
      <c r="W140" s="27">
        <f t="shared" si="412"/>
        <v>27000</v>
      </c>
      <c r="X140" s="27">
        <f t="shared" si="412"/>
        <v>27000</v>
      </c>
      <c r="Y140" s="27">
        <f t="shared" si="412"/>
        <v>27000</v>
      </c>
      <c r="Z140" s="27">
        <f t="shared" si="412"/>
        <v>27000</v>
      </c>
      <c r="AA140" s="27">
        <f t="shared" si="412"/>
        <v>27000</v>
      </c>
      <c r="AB140" s="94">
        <f t="shared" si="394"/>
        <v>324000</v>
      </c>
      <c r="AC140" s="27">
        <f t="shared" ref="AC140:AN140" si="413">AC62</f>
        <v>31500</v>
      </c>
      <c r="AD140" s="27">
        <f t="shared" si="413"/>
        <v>31500</v>
      </c>
      <c r="AE140" s="27">
        <f t="shared" si="413"/>
        <v>31500</v>
      </c>
      <c r="AF140" s="27">
        <f t="shared" si="413"/>
        <v>31500</v>
      </c>
      <c r="AG140" s="27">
        <f t="shared" si="413"/>
        <v>31500</v>
      </c>
      <c r="AH140" s="27">
        <f t="shared" si="413"/>
        <v>31500</v>
      </c>
      <c r="AI140" s="27">
        <f t="shared" si="413"/>
        <v>31500</v>
      </c>
      <c r="AJ140" s="27">
        <f t="shared" si="413"/>
        <v>31500</v>
      </c>
      <c r="AK140" s="27">
        <f t="shared" si="413"/>
        <v>31500</v>
      </c>
      <c r="AL140" s="27">
        <f t="shared" si="413"/>
        <v>31500</v>
      </c>
      <c r="AM140" s="27">
        <f t="shared" si="413"/>
        <v>31500</v>
      </c>
      <c r="AN140" s="27">
        <f t="shared" si="413"/>
        <v>31500</v>
      </c>
      <c r="AO140" s="94">
        <f t="shared" si="396"/>
        <v>378000</v>
      </c>
      <c r="AP140" s="27">
        <f t="shared" ref="AP140:BA140" si="414">AP62</f>
        <v>34200</v>
      </c>
      <c r="AQ140" s="27">
        <f t="shared" si="414"/>
        <v>34200</v>
      </c>
      <c r="AR140" s="27">
        <f t="shared" si="414"/>
        <v>34200</v>
      </c>
      <c r="AS140" s="27">
        <f t="shared" si="414"/>
        <v>34200</v>
      </c>
      <c r="AT140" s="27">
        <f t="shared" si="414"/>
        <v>34200</v>
      </c>
      <c r="AU140" s="27">
        <f t="shared" si="414"/>
        <v>34200</v>
      </c>
      <c r="AV140" s="27">
        <f t="shared" si="414"/>
        <v>34200</v>
      </c>
      <c r="AW140" s="27">
        <f t="shared" si="414"/>
        <v>34200</v>
      </c>
      <c r="AX140" s="27">
        <f t="shared" si="414"/>
        <v>34200</v>
      </c>
      <c r="AY140" s="27">
        <f t="shared" si="414"/>
        <v>34200</v>
      </c>
      <c r="AZ140" s="27">
        <f t="shared" si="414"/>
        <v>34200</v>
      </c>
      <c r="BA140" s="27">
        <f t="shared" si="414"/>
        <v>34200</v>
      </c>
      <c r="BB140" s="94">
        <f t="shared" si="398"/>
        <v>410400</v>
      </c>
      <c r="BC140" s="27">
        <f t="shared" ref="BC140:BN140" si="415">BC62</f>
        <v>36000</v>
      </c>
      <c r="BD140" s="27">
        <f t="shared" si="415"/>
        <v>36000</v>
      </c>
      <c r="BE140" s="27">
        <f t="shared" si="415"/>
        <v>36000</v>
      </c>
      <c r="BF140" s="27">
        <f t="shared" si="415"/>
        <v>36000</v>
      </c>
      <c r="BG140" s="27">
        <f t="shared" si="415"/>
        <v>36000</v>
      </c>
      <c r="BH140" s="27">
        <f t="shared" si="415"/>
        <v>36000</v>
      </c>
      <c r="BI140" s="27">
        <f t="shared" si="415"/>
        <v>36000</v>
      </c>
      <c r="BJ140" s="27">
        <f t="shared" si="415"/>
        <v>36000</v>
      </c>
      <c r="BK140" s="27">
        <f t="shared" si="415"/>
        <v>36000</v>
      </c>
      <c r="BL140" s="27">
        <f t="shared" si="415"/>
        <v>36000</v>
      </c>
      <c r="BM140" s="27">
        <f t="shared" si="415"/>
        <v>36000</v>
      </c>
      <c r="BN140" s="27">
        <f t="shared" si="415"/>
        <v>36000</v>
      </c>
      <c r="BO140" s="94">
        <f t="shared" si="400"/>
        <v>432000</v>
      </c>
      <c r="BQ140" s="79"/>
    </row>
    <row r="141" spans="1:69 16370:16384" s="35" customFormat="1" hidden="1" outlineLevel="1" x14ac:dyDescent="0.35">
      <c r="A141" s="35" t="s">
        <v>29</v>
      </c>
      <c r="C141" s="128">
        <f t="shared" ref="C141:N141" si="416">C63</f>
        <v>3000</v>
      </c>
      <c r="D141" s="128">
        <f t="shared" si="416"/>
        <v>0</v>
      </c>
      <c r="E141" s="128">
        <f t="shared" si="416"/>
        <v>0</v>
      </c>
      <c r="F141" s="128">
        <f t="shared" si="416"/>
        <v>3000</v>
      </c>
      <c r="G141" s="128">
        <f t="shared" si="416"/>
        <v>0</v>
      </c>
      <c r="H141" s="128">
        <f t="shared" si="416"/>
        <v>0</v>
      </c>
      <c r="I141" s="128">
        <f t="shared" si="416"/>
        <v>3000</v>
      </c>
      <c r="J141" s="128">
        <f t="shared" si="416"/>
        <v>0</v>
      </c>
      <c r="K141" s="128">
        <f t="shared" si="416"/>
        <v>0</v>
      </c>
      <c r="L141" s="128">
        <f t="shared" si="416"/>
        <v>3000</v>
      </c>
      <c r="M141" s="128">
        <f t="shared" si="416"/>
        <v>0</v>
      </c>
      <c r="N141" s="128">
        <f t="shared" si="416"/>
        <v>0</v>
      </c>
      <c r="O141" s="127">
        <f t="shared" si="392"/>
        <v>12000</v>
      </c>
      <c r="P141" s="128">
        <f t="shared" ref="P141:AA141" si="417">P63</f>
        <v>5000</v>
      </c>
      <c r="Q141" s="128">
        <f t="shared" si="417"/>
        <v>0</v>
      </c>
      <c r="R141" s="128">
        <f t="shared" si="417"/>
        <v>0</v>
      </c>
      <c r="S141" s="128">
        <f t="shared" si="417"/>
        <v>5000</v>
      </c>
      <c r="T141" s="128">
        <f t="shared" si="417"/>
        <v>0</v>
      </c>
      <c r="U141" s="128">
        <f t="shared" si="417"/>
        <v>0</v>
      </c>
      <c r="V141" s="128">
        <f t="shared" si="417"/>
        <v>5000</v>
      </c>
      <c r="W141" s="128">
        <f t="shared" si="417"/>
        <v>0</v>
      </c>
      <c r="X141" s="128">
        <f t="shared" si="417"/>
        <v>0</v>
      </c>
      <c r="Y141" s="128">
        <f t="shared" si="417"/>
        <v>5000</v>
      </c>
      <c r="Z141" s="128">
        <f t="shared" si="417"/>
        <v>0</v>
      </c>
      <c r="AA141" s="128">
        <f t="shared" si="417"/>
        <v>0</v>
      </c>
      <c r="AB141" s="127">
        <f t="shared" si="394"/>
        <v>20000</v>
      </c>
      <c r="AC141" s="128">
        <f t="shared" ref="AC141:AN141" si="418">AC63</f>
        <v>5000</v>
      </c>
      <c r="AD141" s="128">
        <f t="shared" si="418"/>
        <v>0</v>
      </c>
      <c r="AE141" s="128">
        <f t="shared" si="418"/>
        <v>0</v>
      </c>
      <c r="AF141" s="128">
        <f t="shared" si="418"/>
        <v>5000</v>
      </c>
      <c r="AG141" s="128">
        <f t="shared" si="418"/>
        <v>0</v>
      </c>
      <c r="AH141" s="128">
        <f t="shared" si="418"/>
        <v>0</v>
      </c>
      <c r="AI141" s="128">
        <f t="shared" si="418"/>
        <v>5000</v>
      </c>
      <c r="AJ141" s="128">
        <f t="shared" si="418"/>
        <v>0</v>
      </c>
      <c r="AK141" s="128">
        <f t="shared" si="418"/>
        <v>0</v>
      </c>
      <c r="AL141" s="128">
        <f t="shared" si="418"/>
        <v>5000</v>
      </c>
      <c r="AM141" s="128">
        <f t="shared" si="418"/>
        <v>0</v>
      </c>
      <c r="AN141" s="128">
        <f t="shared" si="418"/>
        <v>0</v>
      </c>
      <c r="AO141" s="127">
        <f t="shared" si="396"/>
        <v>20000</v>
      </c>
      <c r="AP141" s="128">
        <f t="shared" ref="AP141:BA141" si="419">AP63</f>
        <v>6000</v>
      </c>
      <c r="AQ141" s="128">
        <f t="shared" si="419"/>
        <v>0</v>
      </c>
      <c r="AR141" s="128">
        <f t="shared" si="419"/>
        <v>0</v>
      </c>
      <c r="AS141" s="128">
        <f t="shared" si="419"/>
        <v>6000</v>
      </c>
      <c r="AT141" s="128">
        <f t="shared" si="419"/>
        <v>0</v>
      </c>
      <c r="AU141" s="128">
        <f t="shared" si="419"/>
        <v>0</v>
      </c>
      <c r="AV141" s="128">
        <f t="shared" si="419"/>
        <v>6000</v>
      </c>
      <c r="AW141" s="128">
        <f t="shared" si="419"/>
        <v>0</v>
      </c>
      <c r="AX141" s="128">
        <f t="shared" si="419"/>
        <v>0</v>
      </c>
      <c r="AY141" s="128">
        <f t="shared" si="419"/>
        <v>6000</v>
      </c>
      <c r="AZ141" s="128">
        <f t="shared" si="419"/>
        <v>0</v>
      </c>
      <c r="BA141" s="128">
        <f t="shared" si="419"/>
        <v>0</v>
      </c>
      <c r="BB141" s="127">
        <f t="shared" si="398"/>
        <v>24000</v>
      </c>
      <c r="BC141" s="128">
        <f t="shared" ref="BC141:BN141" si="420">BC63</f>
        <v>6000</v>
      </c>
      <c r="BD141" s="128">
        <f t="shared" si="420"/>
        <v>0</v>
      </c>
      <c r="BE141" s="128">
        <f t="shared" si="420"/>
        <v>0</v>
      </c>
      <c r="BF141" s="128">
        <f t="shared" si="420"/>
        <v>6000</v>
      </c>
      <c r="BG141" s="128">
        <f t="shared" si="420"/>
        <v>0</v>
      </c>
      <c r="BH141" s="128">
        <f t="shared" si="420"/>
        <v>0</v>
      </c>
      <c r="BI141" s="128">
        <f t="shared" si="420"/>
        <v>6000</v>
      </c>
      <c r="BJ141" s="128">
        <f t="shared" si="420"/>
        <v>0</v>
      </c>
      <c r="BK141" s="128">
        <f t="shared" si="420"/>
        <v>0</v>
      </c>
      <c r="BL141" s="128">
        <f t="shared" si="420"/>
        <v>6000</v>
      </c>
      <c r="BM141" s="128">
        <f t="shared" si="420"/>
        <v>0</v>
      </c>
      <c r="BN141" s="128">
        <f t="shared" si="420"/>
        <v>0</v>
      </c>
      <c r="BO141" s="127">
        <f t="shared" si="400"/>
        <v>24000</v>
      </c>
      <c r="BQ141" s="148"/>
    </row>
    <row r="142" spans="1:69 16370:16384" hidden="1" outlineLevel="1" x14ac:dyDescent="0.35">
      <c r="A142" t="s">
        <v>30</v>
      </c>
      <c r="C142" s="24">
        <f t="shared" ref="C142:N142" si="421">C64</f>
        <v>2000</v>
      </c>
      <c r="D142" s="24">
        <f t="shared" si="421"/>
        <v>2000</v>
      </c>
      <c r="E142" s="24">
        <f t="shared" si="421"/>
        <v>2000</v>
      </c>
      <c r="F142" s="24">
        <f t="shared" si="421"/>
        <v>2000</v>
      </c>
      <c r="G142" s="24">
        <f t="shared" si="421"/>
        <v>2000</v>
      </c>
      <c r="H142" s="24">
        <f t="shared" si="421"/>
        <v>2000</v>
      </c>
      <c r="I142" s="24">
        <f t="shared" si="421"/>
        <v>2000</v>
      </c>
      <c r="J142" s="24">
        <f t="shared" si="421"/>
        <v>2000</v>
      </c>
      <c r="K142" s="24">
        <f t="shared" si="421"/>
        <v>2000</v>
      </c>
      <c r="L142" s="24">
        <f t="shared" si="421"/>
        <v>2000</v>
      </c>
      <c r="M142" s="24">
        <f t="shared" si="421"/>
        <v>2000</v>
      </c>
      <c r="N142" s="24">
        <f t="shared" si="421"/>
        <v>2000</v>
      </c>
      <c r="O142" s="94">
        <f t="shared" si="392"/>
        <v>24000</v>
      </c>
      <c r="P142" s="27">
        <f t="shared" ref="P142:AA142" si="422">P64</f>
        <v>3000</v>
      </c>
      <c r="Q142" s="27">
        <f t="shared" si="422"/>
        <v>3000</v>
      </c>
      <c r="R142" s="27">
        <f t="shared" si="422"/>
        <v>3000</v>
      </c>
      <c r="S142" s="27">
        <f t="shared" si="422"/>
        <v>3000</v>
      </c>
      <c r="T142" s="27">
        <f t="shared" si="422"/>
        <v>3000</v>
      </c>
      <c r="U142" s="27">
        <f t="shared" si="422"/>
        <v>3000</v>
      </c>
      <c r="V142" s="27">
        <f t="shared" si="422"/>
        <v>3000</v>
      </c>
      <c r="W142" s="27">
        <f t="shared" si="422"/>
        <v>3000</v>
      </c>
      <c r="X142" s="27">
        <f t="shared" si="422"/>
        <v>3000</v>
      </c>
      <c r="Y142" s="27">
        <f t="shared" si="422"/>
        <v>3000</v>
      </c>
      <c r="Z142" s="27">
        <f t="shared" si="422"/>
        <v>3000</v>
      </c>
      <c r="AA142" s="27">
        <f t="shared" si="422"/>
        <v>3000</v>
      </c>
      <c r="AB142" s="94">
        <f t="shared" si="394"/>
        <v>36000</v>
      </c>
      <c r="AC142" s="27">
        <f t="shared" ref="AC142:AN142" si="423">AC64</f>
        <v>3000</v>
      </c>
      <c r="AD142" s="27">
        <f t="shared" si="423"/>
        <v>3000</v>
      </c>
      <c r="AE142" s="27">
        <f t="shared" si="423"/>
        <v>3000</v>
      </c>
      <c r="AF142" s="27">
        <f t="shared" si="423"/>
        <v>3000</v>
      </c>
      <c r="AG142" s="27">
        <f t="shared" si="423"/>
        <v>3000</v>
      </c>
      <c r="AH142" s="27">
        <f t="shared" si="423"/>
        <v>3000</v>
      </c>
      <c r="AI142" s="27">
        <f t="shared" si="423"/>
        <v>3000</v>
      </c>
      <c r="AJ142" s="27">
        <f t="shared" si="423"/>
        <v>3000</v>
      </c>
      <c r="AK142" s="27">
        <f t="shared" si="423"/>
        <v>3000</v>
      </c>
      <c r="AL142" s="27">
        <f t="shared" si="423"/>
        <v>3000</v>
      </c>
      <c r="AM142" s="27">
        <f t="shared" si="423"/>
        <v>3000</v>
      </c>
      <c r="AN142" s="27">
        <f t="shared" si="423"/>
        <v>3000</v>
      </c>
      <c r="AO142" s="94">
        <f t="shared" si="396"/>
        <v>36000</v>
      </c>
      <c r="AP142" s="27">
        <f t="shared" ref="AP142:BA142" si="424">AP64</f>
        <v>4000</v>
      </c>
      <c r="AQ142" s="27">
        <f t="shared" si="424"/>
        <v>4000</v>
      </c>
      <c r="AR142" s="27">
        <f t="shared" si="424"/>
        <v>4000</v>
      </c>
      <c r="AS142" s="27">
        <f t="shared" si="424"/>
        <v>4000</v>
      </c>
      <c r="AT142" s="27">
        <f t="shared" si="424"/>
        <v>4000</v>
      </c>
      <c r="AU142" s="27">
        <f t="shared" si="424"/>
        <v>4000</v>
      </c>
      <c r="AV142" s="27">
        <f t="shared" si="424"/>
        <v>4000</v>
      </c>
      <c r="AW142" s="27">
        <f t="shared" si="424"/>
        <v>4000</v>
      </c>
      <c r="AX142" s="27">
        <f t="shared" si="424"/>
        <v>4000</v>
      </c>
      <c r="AY142" s="27">
        <f t="shared" si="424"/>
        <v>4000</v>
      </c>
      <c r="AZ142" s="27">
        <f t="shared" si="424"/>
        <v>4000</v>
      </c>
      <c r="BA142" s="27">
        <f t="shared" si="424"/>
        <v>4000</v>
      </c>
      <c r="BB142" s="94">
        <f t="shared" si="398"/>
        <v>48000</v>
      </c>
      <c r="BC142" s="27">
        <f t="shared" ref="BC142:BN142" si="425">BC64</f>
        <v>4000</v>
      </c>
      <c r="BD142" s="27">
        <f t="shared" si="425"/>
        <v>4000</v>
      </c>
      <c r="BE142" s="27">
        <f t="shared" si="425"/>
        <v>4000</v>
      </c>
      <c r="BF142" s="27">
        <f t="shared" si="425"/>
        <v>4000</v>
      </c>
      <c r="BG142" s="27">
        <f t="shared" si="425"/>
        <v>4000</v>
      </c>
      <c r="BH142" s="27">
        <f t="shared" si="425"/>
        <v>4000</v>
      </c>
      <c r="BI142" s="27">
        <f t="shared" si="425"/>
        <v>4000</v>
      </c>
      <c r="BJ142" s="27">
        <f t="shared" si="425"/>
        <v>4000</v>
      </c>
      <c r="BK142" s="27">
        <f t="shared" si="425"/>
        <v>4000</v>
      </c>
      <c r="BL142" s="27">
        <f t="shared" si="425"/>
        <v>4000</v>
      </c>
      <c r="BM142" s="27">
        <f t="shared" si="425"/>
        <v>4000</v>
      </c>
      <c r="BN142" s="27">
        <f t="shared" si="425"/>
        <v>4000</v>
      </c>
      <c r="BO142" s="94">
        <f t="shared" si="400"/>
        <v>48000</v>
      </c>
    </row>
    <row r="143" spans="1:69 16370:16384" hidden="1" outlineLevel="1" x14ac:dyDescent="0.35">
      <c r="A143" t="s">
        <v>143</v>
      </c>
      <c r="C143" s="20">
        <f t="shared" ref="C143:N143" si="426">C71</f>
        <v>6000</v>
      </c>
      <c r="D143" s="20">
        <f t="shared" si="426"/>
        <v>0</v>
      </c>
      <c r="E143" s="20">
        <f t="shared" si="426"/>
        <v>0</v>
      </c>
      <c r="F143" s="20">
        <f t="shared" si="426"/>
        <v>0</v>
      </c>
      <c r="G143" s="20">
        <f t="shared" si="426"/>
        <v>0</v>
      </c>
      <c r="H143" s="20">
        <f t="shared" si="426"/>
        <v>0</v>
      </c>
      <c r="I143" s="20">
        <f t="shared" si="426"/>
        <v>0</v>
      </c>
      <c r="J143" s="20">
        <f t="shared" si="426"/>
        <v>0</v>
      </c>
      <c r="K143" s="20">
        <f t="shared" si="426"/>
        <v>0</v>
      </c>
      <c r="L143" s="20">
        <f t="shared" si="426"/>
        <v>0</v>
      </c>
      <c r="M143" s="20">
        <f t="shared" si="426"/>
        <v>0</v>
      </c>
      <c r="N143" s="20">
        <f t="shared" si="426"/>
        <v>0</v>
      </c>
      <c r="O143" s="94">
        <f t="shared" si="392"/>
        <v>6000</v>
      </c>
      <c r="P143" s="20">
        <f t="shared" ref="P143:AA143" si="427">P71</f>
        <v>6000</v>
      </c>
      <c r="Q143" s="20">
        <f t="shared" si="427"/>
        <v>0</v>
      </c>
      <c r="R143" s="20">
        <f t="shared" si="427"/>
        <v>0</v>
      </c>
      <c r="S143" s="20">
        <f t="shared" si="427"/>
        <v>0</v>
      </c>
      <c r="T143" s="20">
        <f t="shared" si="427"/>
        <v>0</v>
      </c>
      <c r="U143" s="20">
        <f t="shared" si="427"/>
        <v>0</v>
      </c>
      <c r="V143" s="20">
        <f t="shared" si="427"/>
        <v>0</v>
      </c>
      <c r="W143" s="20">
        <f t="shared" si="427"/>
        <v>0</v>
      </c>
      <c r="X143" s="20">
        <f t="shared" si="427"/>
        <v>0</v>
      </c>
      <c r="Y143" s="20">
        <f t="shared" si="427"/>
        <v>0</v>
      </c>
      <c r="Z143" s="20">
        <f t="shared" si="427"/>
        <v>0</v>
      </c>
      <c r="AA143" s="20">
        <f t="shared" si="427"/>
        <v>0</v>
      </c>
      <c r="AB143" s="94">
        <f t="shared" si="394"/>
        <v>6000</v>
      </c>
      <c r="AC143" s="20">
        <f t="shared" ref="AC143:AN143" si="428">AC71</f>
        <v>6000</v>
      </c>
      <c r="AD143" s="20">
        <f t="shared" si="428"/>
        <v>0</v>
      </c>
      <c r="AE143" s="20">
        <f t="shared" si="428"/>
        <v>0</v>
      </c>
      <c r="AF143" s="20">
        <f t="shared" si="428"/>
        <v>0</v>
      </c>
      <c r="AG143" s="20">
        <f t="shared" si="428"/>
        <v>0</v>
      </c>
      <c r="AH143" s="20">
        <f t="shared" si="428"/>
        <v>0</v>
      </c>
      <c r="AI143" s="20">
        <f t="shared" si="428"/>
        <v>0</v>
      </c>
      <c r="AJ143" s="20">
        <f t="shared" si="428"/>
        <v>0</v>
      </c>
      <c r="AK143" s="20">
        <f t="shared" si="428"/>
        <v>0</v>
      </c>
      <c r="AL143" s="20">
        <f t="shared" si="428"/>
        <v>0</v>
      </c>
      <c r="AM143" s="20">
        <f t="shared" si="428"/>
        <v>0</v>
      </c>
      <c r="AN143" s="20">
        <f t="shared" si="428"/>
        <v>0</v>
      </c>
      <c r="AO143" s="94">
        <f t="shared" si="396"/>
        <v>6000</v>
      </c>
      <c r="AP143" s="20">
        <f t="shared" ref="AP143:BA143" si="429">AP71</f>
        <v>6000</v>
      </c>
      <c r="AQ143" s="20">
        <f t="shared" si="429"/>
        <v>0</v>
      </c>
      <c r="AR143" s="20">
        <f t="shared" si="429"/>
        <v>0</v>
      </c>
      <c r="AS143" s="20">
        <f t="shared" si="429"/>
        <v>0</v>
      </c>
      <c r="AT143" s="20">
        <f t="shared" si="429"/>
        <v>0</v>
      </c>
      <c r="AU143" s="20">
        <f t="shared" si="429"/>
        <v>0</v>
      </c>
      <c r="AV143" s="20">
        <f t="shared" si="429"/>
        <v>0</v>
      </c>
      <c r="AW143" s="20">
        <f t="shared" si="429"/>
        <v>0</v>
      </c>
      <c r="AX143" s="20">
        <f t="shared" si="429"/>
        <v>0</v>
      </c>
      <c r="AY143" s="20">
        <f t="shared" si="429"/>
        <v>0</v>
      </c>
      <c r="AZ143" s="20">
        <f t="shared" si="429"/>
        <v>0</v>
      </c>
      <c r="BA143" s="20">
        <f t="shared" si="429"/>
        <v>0</v>
      </c>
      <c r="BB143" s="94">
        <f t="shared" si="398"/>
        <v>6000</v>
      </c>
      <c r="BC143" s="20">
        <f t="shared" ref="BC143:BN143" si="430">BC71</f>
        <v>6000</v>
      </c>
      <c r="BD143" s="20">
        <f t="shared" si="430"/>
        <v>0</v>
      </c>
      <c r="BE143" s="20">
        <f t="shared" si="430"/>
        <v>0</v>
      </c>
      <c r="BF143" s="20">
        <f t="shared" si="430"/>
        <v>0</v>
      </c>
      <c r="BG143" s="20">
        <f t="shared" si="430"/>
        <v>0</v>
      </c>
      <c r="BH143" s="20">
        <f t="shared" si="430"/>
        <v>0</v>
      </c>
      <c r="BI143" s="20">
        <f t="shared" si="430"/>
        <v>0</v>
      </c>
      <c r="BJ143" s="20">
        <f t="shared" si="430"/>
        <v>0</v>
      </c>
      <c r="BK143" s="20">
        <f t="shared" si="430"/>
        <v>0</v>
      </c>
      <c r="BL143" s="20">
        <f t="shared" si="430"/>
        <v>0</v>
      </c>
      <c r="BM143" s="20">
        <f t="shared" si="430"/>
        <v>0</v>
      </c>
      <c r="BN143" s="20">
        <f t="shared" si="430"/>
        <v>0</v>
      </c>
      <c r="BO143" s="94">
        <f t="shared" si="400"/>
        <v>6000</v>
      </c>
    </row>
    <row r="144" spans="1:69 16370:16384" s="5" customFormat="1" hidden="1" outlineLevel="1" x14ac:dyDescent="0.35">
      <c r="A144" s="5" t="s">
        <v>80</v>
      </c>
      <c r="C144" s="23">
        <f t="shared" ref="C144:N144" si="431">SUM(C136:C143)</f>
        <v>109000</v>
      </c>
      <c r="D144" s="23">
        <f t="shared" si="431"/>
        <v>22000</v>
      </c>
      <c r="E144" s="23">
        <f t="shared" si="431"/>
        <v>22500</v>
      </c>
      <c r="F144" s="23">
        <f t="shared" si="431"/>
        <v>94000</v>
      </c>
      <c r="G144" s="23">
        <f t="shared" si="431"/>
        <v>23000</v>
      </c>
      <c r="H144" s="23">
        <f t="shared" si="431"/>
        <v>23000</v>
      </c>
      <c r="I144" s="23">
        <f t="shared" si="431"/>
        <v>94000</v>
      </c>
      <c r="J144" s="23">
        <f t="shared" si="431"/>
        <v>25000</v>
      </c>
      <c r="K144" s="23">
        <f t="shared" si="431"/>
        <v>25000</v>
      </c>
      <c r="L144" s="23">
        <f t="shared" si="431"/>
        <v>96000</v>
      </c>
      <c r="M144" s="23">
        <f t="shared" si="431"/>
        <v>25000</v>
      </c>
      <c r="N144" s="23">
        <f t="shared" si="431"/>
        <v>25000</v>
      </c>
      <c r="O144" s="95">
        <f t="shared" si="392"/>
        <v>583500</v>
      </c>
      <c r="P144" s="28">
        <f t="shared" ref="P144:AA144" si="432">SUM(P136:P143)</f>
        <v>131000</v>
      </c>
      <c r="Q144" s="28">
        <f t="shared" si="432"/>
        <v>37000</v>
      </c>
      <c r="R144" s="28">
        <f t="shared" si="432"/>
        <v>37000</v>
      </c>
      <c r="S144" s="28">
        <f t="shared" si="432"/>
        <v>115000</v>
      </c>
      <c r="T144" s="28">
        <f t="shared" si="432"/>
        <v>37000</v>
      </c>
      <c r="U144" s="28">
        <f t="shared" si="432"/>
        <v>37000</v>
      </c>
      <c r="V144" s="28">
        <f t="shared" si="432"/>
        <v>115000</v>
      </c>
      <c r="W144" s="28">
        <f t="shared" si="432"/>
        <v>37000</v>
      </c>
      <c r="X144" s="28">
        <f t="shared" si="432"/>
        <v>37000</v>
      </c>
      <c r="Y144" s="28">
        <f t="shared" si="432"/>
        <v>115000</v>
      </c>
      <c r="Z144" s="28">
        <f t="shared" si="432"/>
        <v>37000</v>
      </c>
      <c r="AA144" s="28">
        <f t="shared" si="432"/>
        <v>37000</v>
      </c>
      <c r="AB144" s="95">
        <f t="shared" si="394"/>
        <v>772000</v>
      </c>
      <c r="AC144" s="28">
        <f t="shared" ref="AC144:AN144" si="433">SUM(AC136:AC143)</f>
        <v>147500</v>
      </c>
      <c r="AD144" s="28">
        <f t="shared" si="433"/>
        <v>41500</v>
      </c>
      <c r="AE144" s="28">
        <f t="shared" si="433"/>
        <v>41500</v>
      </c>
      <c r="AF144" s="28">
        <f t="shared" si="433"/>
        <v>129500</v>
      </c>
      <c r="AG144" s="28">
        <f t="shared" si="433"/>
        <v>41500</v>
      </c>
      <c r="AH144" s="28">
        <f t="shared" si="433"/>
        <v>41500</v>
      </c>
      <c r="AI144" s="28">
        <f t="shared" si="433"/>
        <v>129500</v>
      </c>
      <c r="AJ144" s="28">
        <f t="shared" si="433"/>
        <v>41500</v>
      </c>
      <c r="AK144" s="28">
        <f t="shared" si="433"/>
        <v>41500</v>
      </c>
      <c r="AL144" s="28">
        <f t="shared" si="433"/>
        <v>129500</v>
      </c>
      <c r="AM144" s="28">
        <f t="shared" si="433"/>
        <v>41500</v>
      </c>
      <c r="AN144" s="28">
        <f t="shared" si="433"/>
        <v>41500</v>
      </c>
      <c r="AO144" s="95">
        <f t="shared" si="396"/>
        <v>868000</v>
      </c>
      <c r="AP144" s="28">
        <f t="shared" ref="AP144:BA144" si="434">SUM(AP136:AP143)</f>
        <v>153200</v>
      </c>
      <c r="AQ144" s="28">
        <f t="shared" si="434"/>
        <v>46200</v>
      </c>
      <c r="AR144" s="28">
        <f t="shared" si="434"/>
        <v>46200</v>
      </c>
      <c r="AS144" s="28">
        <f t="shared" si="434"/>
        <v>135200</v>
      </c>
      <c r="AT144" s="28">
        <f t="shared" si="434"/>
        <v>46200</v>
      </c>
      <c r="AU144" s="28">
        <f t="shared" si="434"/>
        <v>46200</v>
      </c>
      <c r="AV144" s="28">
        <f t="shared" si="434"/>
        <v>135200</v>
      </c>
      <c r="AW144" s="28">
        <f t="shared" si="434"/>
        <v>46200</v>
      </c>
      <c r="AX144" s="28">
        <f t="shared" si="434"/>
        <v>46200</v>
      </c>
      <c r="AY144" s="28">
        <f t="shared" si="434"/>
        <v>135200</v>
      </c>
      <c r="AZ144" s="28">
        <f t="shared" si="434"/>
        <v>46200</v>
      </c>
      <c r="BA144" s="28">
        <f t="shared" si="434"/>
        <v>46200</v>
      </c>
      <c r="BB144" s="95">
        <f t="shared" si="398"/>
        <v>928400</v>
      </c>
      <c r="BC144" s="28">
        <f t="shared" ref="BC144:BN144" si="435">SUM(BC136:BC143)</f>
        <v>167000</v>
      </c>
      <c r="BD144" s="28">
        <f t="shared" si="435"/>
        <v>48000</v>
      </c>
      <c r="BE144" s="28">
        <f t="shared" si="435"/>
        <v>48000</v>
      </c>
      <c r="BF144" s="28">
        <f t="shared" si="435"/>
        <v>147000</v>
      </c>
      <c r="BG144" s="28">
        <f t="shared" si="435"/>
        <v>48000</v>
      </c>
      <c r="BH144" s="28">
        <f t="shared" si="435"/>
        <v>48000</v>
      </c>
      <c r="BI144" s="28">
        <f t="shared" si="435"/>
        <v>147000</v>
      </c>
      <c r="BJ144" s="28">
        <f t="shared" si="435"/>
        <v>48000</v>
      </c>
      <c r="BK144" s="28">
        <f t="shared" si="435"/>
        <v>48000</v>
      </c>
      <c r="BL144" s="28">
        <f t="shared" si="435"/>
        <v>147000</v>
      </c>
      <c r="BM144" s="28">
        <f t="shared" si="435"/>
        <v>48000</v>
      </c>
      <c r="BN144" s="28">
        <f t="shared" si="435"/>
        <v>48000</v>
      </c>
      <c r="BO144" s="95">
        <f t="shared" si="400"/>
        <v>992000</v>
      </c>
      <c r="XEP144"/>
      <c r="XEQ144"/>
      <c r="XER144"/>
      <c r="XES144"/>
      <c r="XET144"/>
      <c r="XEU144"/>
      <c r="XEV144"/>
      <c r="XEW144"/>
      <c r="XEX144"/>
      <c r="XEY144"/>
      <c r="XEZ144"/>
      <c r="XFA144"/>
      <c r="XFB144"/>
      <c r="XFC144"/>
      <c r="XFD144"/>
    </row>
    <row r="145" spans="1:67 16370:16384" s="5" customFormat="1" hidden="1" outlineLevel="1" x14ac:dyDescent="0.35">
      <c r="A145" s="5" t="s">
        <v>81</v>
      </c>
      <c r="C145" s="23">
        <f t="shared" ref="C145:N145" si="436">C132-C144</f>
        <v>-103454.5</v>
      </c>
      <c r="D145" s="23">
        <f t="shared" si="436"/>
        <v>-16338.340000000002</v>
      </c>
      <c r="E145" s="23">
        <f t="shared" si="436"/>
        <v>-14700.54</v>
      </c>
      <c r="F145" s="23">
        <f t="shared" si="436"/>
        <v>-85406.74</v>
      </c>
      <c r="G145" s="23">
        <f t="shared" si="436"/>
        <v>-12605</v>
      </c>
      <c r="H145" s="23">
        <f t="shared" si="436"/>
        <v>-9460.7000000000007</v>
      </c>
      <c r="I145" s="23">
        <f t="shared" si="436"/>
        <v>-78929.2</v>
      </c>
      <c r="J145" s="23">
        <f t="shared" si="436"/>
        <v>-2302</v>
      </c>
      <c r="K145" s="23">
        <f t="shared" si="436"/>
        <v>1278.3999999999978</v>
      </c>
      <c r="L145" s="23">
        <f t="shared" si="436"/>
        <v>-66483.5</v>
      </c>
      <c r="M145" s="23">
        <f t="shared" si="436"/>
        <v>8567.5</v>
      </c>
      <c r="N145" s="23">
        <f t="shared" si="436"/>
        <v>13483.899999999994</v>
      </c>
      <c r="O145" s="95">
        <f t="shared" si="392"/>
        <v>-366350.72</v>
      </c>
      <c r="P145" s="28">
        <f t="shared" ref="P145:AA145" si="437">P132-P144</f>
        <v>-94052.45</v>
      </c>
      <c r="Q145" s="28">
        <f t="shared" si="437"/>
        <v>-52.44999999999709</v>
      </c>
      <c r="R145" s="28">
        <f t="shared" si="437"/>
        <v>486.94999999999709</v>
      </c>
      <c r="S145" s="28">
        <f t="shared" si="437"/>
        <v>-76973.649999999994</v>
      </c>
      <c r="T145" s="28">
        <f t="shared" si="437"/>
        <v>2060.1500000000015</v>
      </c>
      <c r="U145" s="28">
        <f t="shared" si="437"/>
        <v>4757.1500000000015</v>
      </c>
      <c r="V145" s="28">
        <f t="shared" si="437"/>
        <v>-72703.450000000012</v>
      </c>
      <c r="W145" s="28">
        <f t="shared" si="437"/>
        <v>5296.5499999999956</v>
      </c>
      <c r="X145" s="28">
        <f t="shared" si="437"/>
        <v>9027.3499999999985</v>
      </c>
      <c r="Y145" s="28">
        <f t="shared" si="437"/>
        <v>-68433.25</v>
      </c>
      <c r="Z145" s="28">
        <f t="shared" si="437"/>
        <v>10106.149999999994</v>
      </c>
      <c r="AA145" s="28">
        <f t="shared" si="437"/>
        <v>11139.949999999997</v>
      </c>
      <c r="AB145" s="95">
        <f t="shared" si="394"/>
        <v>-269340.99999999994</v>
      </c>
      <c r="AC145" s="28">
        <f t="shared" ref="AC145:AN145" si="438">AC132-AC144</f>
        <v>-90249.43</v>
      </c>
      <c r="AD145" s="28">
        <f t="shared" si="438"/>
        <v>20585.199999999997</v>
      </c>
      <c r="AE145" s="28">
        <f t="shared" si="438"/>
        <v>22447.5</v>
      </c>
      <c r="AF145" s="28">
        <f t="shared" si="438"/>
        <v>-63082.3</v>
      </c>
      <c r="AG145" s="28">
        <f t="shared" si="438"/>
        <v>28612.260000000009</v>
      </c>
      <c r="AH145" s="28">
        <f t="shared" si="438"/>
        <v>30570.320000000007</v>
      </c>
      <c r="AI145" s="28">
        <f t="shared" si="438"/>
        <v>-54201.760000000009</v>
      </c>
      <c r="AJ145" s="28">
        <f t="shared" si="438"/>
        <v>36424.5</v>
      </c>
      <c r="AK145" s="28">
        <f t="shared" si="438"/>
        <v>38473.009999999995</v>
      </c>
      <c r="AL145" s="28">
        <f t="shared" si="438"/>
        <v>-42200.679999999993</v>
      </c>
      <c r="AM145" s="28">
        <f t="shared" si="438"/>
        <v>49826.51999999999</v>
      </c>
      <c r="AN145" s="28">
        <f t="shared" si="438"/>
        <v>53319.039999999994</v>
      </c>
      <c r="AO145" s="95">
        <f t="shared" si="396"/>
        <v>30524.179999999993</v>
      </c>
      <c r="AP145" s="28">
        <f t="shared" ref="AP145:BA145" si="439">AP132-AP144</f>
        <v>-25362.025000000023</v>
      </c>
      <c r="AQ145" s="28">
        <f t="shared" si="439"/>
        <v>84966.075000000012</v>
      </c>
      <c r="AR145" s="28">
        <f t="shared" si="439"/>
        <v>88294.174999999988</v>
      </c>
      <c r="AS145" s="28">
        <f t="shared" si="439"/>
        <v>1821.75</v>
      </c>
      <c r="AT145" s="28">
        <f t="shared" si="439"/>
        <v>95734.299999999988</v>
      </c>
      <c r="AU145" s="28">
        <f t="shared" si="439"/>
        <v>99062.399999999994</v>
      </c>
      <c r="AV145" s="28">
        <f t="shared" si="439"/>
        <v>20973.224999999977</v>
      </c>
      <c r="AW145" s="28">
        <f t="shared" si="439"/>
        <v>113301.32499999998</v>
      </c>
      <c r="AX145" s="28">
        <f t="shared" si="439"/>
        <v>117471.95000000001</v>
      </c>
      <c r="AY145" s="28">
        <f t="shared" si="439"/>
        <v>32642.575000000012</v>
      </c>
      <c r="AZ145" s="28">
        <f t="shared" si="439"/>
        <v>125813.20000000001</v>
      </c>
      <c r="BA145" s="28">
        <f t="shared" si="439"/>
        <v>130784.34999999998</v>
      </c>
      <c r="BB145" s="95">
        <f t="shared" si="398"/>
        <v>885503.2999999997</v>
      </c>
      <c r="BC145" s="28">
        <f t="shared" ref="BC145:BN145" si="440">BC132-BC144</f>
        <v>37630.049999999988</v>
      </c>
      <c r="BD145" s="28">
        <f t="shared" si="440"/>
        <v>161994.95000000001</v>
      </c>
      <c r="BE145" s="28">
        <f t="shared" si="440"/>
        <v>167359.84999999998</v>
      </c>
      <c r="BF145" s="28">
        <f t="shared" si="440"/>
        <v>73724.75</v>
      </c>
      <c r="BG145" s="28">
        <f t="shared" si="440"/>
        <v>183173.75</v>
      </c>
      <c r="BH145" s="28">
        <f t="shared" si="440"/>
        <v>188538.65</v>
      </c>
      <c r="BI145" s="28">
        <f t="shared" si="440"/>
        <v>97457.400000000023</v>
      </c>
      <c r="BJ145" s="28">
        <f t="shared" si="440"/>
        <v>202723.44999999995</v>
      </c>
      <c r="BK145" s="28">
        <f t="shared" si="440"/>
        <v>208989.5</v>
      </c>
      <c r="BL145" s="28">
        <f t="shared" si="440"/>
        <v>117114.69999999995</v>
      </c>
      <c r="BM145" s="28">
        <f t="shared" si="440"/>
        <v>222380.75</v>
      </c>
      <c r="BN145" s="28">
        <f t="shared" si="440"/>
        <v>228646.8</v>
      </c>
      <c r="BO145" s="95">
        <f t="shared" si="400"/>
        <v>1889734.6</v>
      </c>
      <c r="XEP145"/>
      <c r="XEQ145"/>
      <c r="XER145"/>
      <c r="XES145"/>
      <c r="XET145"/>
      <c r="XEU145"/>
      <c r="XEV145"/>
      <c r="XEW145"/>
      <c r="XEX145"/>
      <c r="XEY145"/>
      <c r="XEZ145"/>
      <c r="XFA145"/>
      <c r="XFB145"/>
      <c r="XFC145"/>
      <c r="XFD145"/>
    </row>
    <row r="146" spans="1:67 16370:16384" s="5" customFormat="1" hidden="1" outlineLevel="1" x14ac:dyDescent="0.35">
      <c r="A146" s="5" t="s">
        <v>201</v>
      </c>
      <c r="C146" s="12">
        <f>C145/C121</f>
        <v>-9.4530793128654977</v>
      </c>
      <c r="D146" s="12">
        <f>D145/D121</f>
        <v>-1.4636312492833394</v>
      </c>
      <c r="E146" s="12">
        <f>E145/E121</f>
        <v>-0.98160657051282052</v>
      </c>
      <c r="F146" s="12">
        <f>F145/F121</f>
        <v>-5.1808382347231934</v>
      </c>
      <c r="G146" s="12">
        <f>G145/G121</f>
        <v>-0.64147582697201022</v>
      </c>
      <c r="H146" s="12">
        <f>H145/H121</f>
        <v>-0.37936883471008104</v>
      </c>
      <c r="I146" s="12">
        <f>I145/I121</f>
        <v>-2.8625539477024624</v>
      </c>
      <c r="J146" s="12">
        <f>J145/J121</f>
        <v>-5.640774320019603E-2</v>
      </c>
      <c r="K146" s="12">
        <f>K145/K121</f>
        <v>2.6902923041309746E-2</v>
      </c>
      <c r="L146" s="12">
        <f>L145/L121</f>
        <v>-1.2519254307504002</v>
      </c>
      <c r="M146" s="12">
        <f>M145/M121</f>
        <v>0.14281546924487415</v>
      </c>
      <c r="N146" s="12">
        <f>N145/N121</f>
        <v>0.19735232129266428</v>
      </c>
      <c r="O146" s="103">
        <f>O145/O121</f>
        <v>-0.92635151981025443</v>
      </c>
      <c r="P146" s="99">
        <f>P145/P121</f>
        <v>-1.3586878638602775</v>
      </c>
      <c r="Q146" s="99">
        <f>Q145/Q121</f>
        <v>-7.5769614145583248E-4</v>
      </c>
      <c r="R146" s="99">
        <f>R145/R121</f>
        <v>6.9443256039473647E-3</v>
      </c>
      <c r="S146" s="99">
        <f>S145/S121</f>
        <v>-1.0838153503893213</v>
      </c>
      <c r="T146" s="99">
        <f>T145/T121</f>
        <v>2.8291379996978831E-2</v>
      </c>
      <c r="U146" s="99">
        <f>U145/U121</f>
        <v>6.1530253252968431E-2</v>
      </c>
      <c r="V146" s="99">
        <f>V145/V121</f>
        <v>-0.92955710687481641</v>
      </c>
      <c r="W146" s="99">
        <f>W145/W121</f>
        <v>6.7719560686842289E-2</v>
      </c>
      <c r="X146" s="99">
        <f>X145/X121</f>
        <v>0.10682495917449647</v>
      </c>
      <c r="Y146" s="99">
        <f>Y145/Y121</f>
        <v>-0.80127919911012235</v>
      </c>
      <c r="Z146" s="99">
        <f>Z145/Z121</f>
        <v>0.11709943919169441</v>
      </c>
      <c r="AA146" s="99">
        <f>AA145/AA121</f>
        <v>0.12644378107193932</v>
      </c>
      <c r="AB146" s="103">
        <f>AB145/AB121</f>
        <v>-0.28946924387268724</v>
      </c>
      <c r="AC146" s="99">
        <f>AC145/AC121</f>
        <v>-0.96605078087367924</v>
      </c>
      <c r="AD146" s="99">
        <f>AD145/AD121</f>
        <v>0.20429932512901941</v>
      </c>
      <c r="AE146" s="99">
        <f>AE145/AE121</f>
        <v>0.21667471042471043</v>
      </c>
      <c r="AF146" s="99">
        <f>AF145/AF121</f>
        <v>-0.58730378921888093</v>
      </c>
      <c r="AG146" s="99">
        <f>AG145/AG121</f>
        <v>0.25075817463169248</v>
      </c>
      <c r="AH146" s="99">
        <f>AH145/AH121</f>
        <v>0.26107057457129201</v>
      </c>
      <c r="AI146" s="99">
        <f>AI145/AI121</f>
        <v>-0.44410563143706938</v>
      </c>
      <c r="AJ146" s="99">
        <f>AJ145/AJ121</f>
        <v>0.28885408406026963</v>
      </c>
      <c r="AK146" s="99">
        <f>AK145/AK121</f>
        <v>0.29771419506608471</v>
      </c>
      <c r="AL146" s="99">
        <f>AL145/AL121</f>
        <v>-0.30079745680561093</v>
      </c>
      <c r="AM146" s="99">
        <f>AM145/AM121</f>
        <v>0.33767871181110892</v>
      </c>
      <c r="AN146" s="99">
        <f>AN145/AN121</f>
        <v>0.34869101182379403</v>
      </c>
      <c r="AO146" s="103">
        <f>AO145/AO121</f>
        <v>2.0985611149726125E-2</v>
      </c>
      <c r="AP146" s="99">
        <f>AP145/AP121</f>
        <v>-0.12297931920671107</v>
      </c>
      <c r="AQ146" s="99">
        <f>AQ145/AQ121</f>
        <v>0.40218723374041471</v>
      </c>
      <c r="AR146" s="99">
        <f>AR145/AR121</f>
        <v>0.40822125387211611</v>
      </c>
      <c r="AS146" s="99">
        <f>AS145/AS121</f>
        <v>8.2783300198807155E-3</v>
      </c>
      <c r="AT146" s="99">
        <f>AT145/AT121</f>
        <v>0.41830030804185869</v>
      </c>
      <c r="AU146" s="99">
        <f>AU145/AU121</f>
        <v>0.42353363688834733</v>
      </c>
      <c r="AV146" s="99">
        <f>AV145/AV121</f>
        <v>8.381160274533693E-2</v>
      </c>
      <c r="AW146" s="99">
        <f>AW145/AW121</f>
        <v>0.44384461702690253</v>
      </c>
      <c r="AX146" s="99">
        <f>AX145/AX121</f>
        <v>0.44912046949074785</v>
      </c>
      <c r="AY146" s="99">
        <f>AY145/AY121</f>
        <v>0.1218700006533569</v>
      </c>
      <c r="AZ146" s="99">
        <f>AZ145/AZ121</f>
        <v>0.45894613967570724</v>
      </c>
      <c r="BA146" s="99">
        <f>BA145/BA121</f>
        <v>0.46430115734166422</v>
      </c>
      <c r="BB146" s="103">
        <f>BB145/BB121</f>
        <v>0.30457507549856561</v>
      </c>
      <c r="BC146" s="99">
        <f>BC145/BC121</f>
        <v>0.11561046422317119</v>
      </c>
      <c r="BD146" s="99">
        <f>BD145/BD121</f>
        <v>0.48565460486868933</v>
      </c>
      <c r="BE146" s="99">
        <f>BE145/BE121</f>
        <v>0.48988628047888061</v>
      </c>
      <c r="BF146" s="99">
        <f>BF145/BF121</f>
        <v>0.2108228481555619</v>
      </c>
      <c r="BG146" s="99">
        <f>BG145/BG121</f>
        <v>0.49523149712740788</v>
      </c>
      <c r="BH146" s="99">
        <f>BH145/BH121</f>
        <v>0.49885208165209222</v>
      </c>
      <c r="BI146" s="99">
        <f>BI145/BI121</f>
        <v>0.24900011497336455</v>
      </c>
      <c r="BJ146" s="99">
        <f>BJ145/BJ121</f>
        <v>0.50578441156657761</v>
      </c>
      <c r="BK146" s="99">
        <f>BK145/BK121</f>
        <v>0.50945091108537999</v>
      </c>
      <c r="BL146" s="99">
        <f>BL145/BL121</f>
        <v>0.2781920971055975</v>
      </c>
      <c r="BM146" s="99">
        <f>BM145/BM121</f>
        <v>0.51668389869888476</v>
      </c>
      <c r="BN146" s="99">
        <f>BN145/BN121</f>
        <v>0.51987040005456842</v>
      </c>
      <c r="BO146" s="103">
        <f>BO145/BO121</f>
        <v>0.41154280537389237</v>
      </c>
      <c r="XEP146"/>
      <c r="XEQ146"/>
      <c r="XER146"/>
      <c r="XES146"/>
      <c r="XET146"/>
      <c r="XEU146"/>
      <c r="XEV146"/>
      <c r="XEW146"/>
      <c r="XEX146"/>
      <c r="XEY146"/>
      <c r="XEZ146"/>
      <c r="XFA146"/>
      <c r="XFB146"/>
      <c r="XFC146"/>
      <c r="XFD146"/>
    </row>
    <row r="147" spans="1:67 16370:16384" s="5" customFormat="1" hidden="1" outlineLevel="1" x14ac:dyDescent="0.35">
      <c r="A147" t="s">
        <v>175</v>
      </c>
      <c r="C147" s="24">
        <f>C263</f>
        <v>6666.666666666667</v>
      </c>
      <c r="D147" s="24">
        <f t="shared" ref="D147:N147" si="441">D263</f>
        <v>6666.666666666667</v>
      </c>
      <c r="E147" s="24">
        <f t="shared" si="441"/>
        <v>6666.666666666667</v>
      </c>
      <c r="F147" s="24">
        <f t="shared" si="441"/>
        <v>6666.666666666667</v>
      </c>
      <c r="G147" s="24">
        <f t="shared" si="441"/>
        <v>6666.666666666667</v>
      </c>
      <c r="H147" s="24">
        <f t="shared" si="441"/>
        <v>6666.666666666667</v>
      </c>
      <c r="I147" s="24">
        <f t="shared" si="441"/>
        <v>6666.666666666667</v>
      </c>
      <c r="J147" s="24">
        <f t="shared" si="441"/>
        <v>6666.666666666667</v>
      </c>
      <c r="K147" s="24">
        <f t="shared" si="441"/>
        <v>6666.666666666667</v>
      </c>
      <c r="L147" s="24">
        <f t="shared" si="441"/>
        <v>6666.666666666667</v>
      </c>
      <c r="M147" s="24">
        <f t="shared" si="441"/>
        <v>6666.666666666667</v>
      </c>
      <c r="N147" s="24">
        <f t="shared" si="441"/>
        <v>6666.666666666667</v>
      </c>
      <c r="O147" s="94">
        <f t="shared" si="392"/>
        <v>80000</v>
      </c>
      <c r="P147" s="27">
        <f t="shared" ref="P147:AA147" si="442">P263</f>
        <v>6666.666666666667</v>
      </c>
      <c r="Q147" s="27">
        <f t="shared" si="442"/>
        <v>6666.666666666667</v>
      </c>
      <c r="R147" s="27">
        <f t="shared" si="442"/>
        <v>6666.666666666667</v>
      </c>
      <c r="S147" s="27">
        <f t="shared" si="442"/>
        <v>6666.666666666667</v>
      </c>
      <c r="T147" s="27">
        <f t="shared" si="442"/>
        <v>6666.666666666667</v>
      </c>
      <c r="U147" s="27">
        <f t="shared" si="442"/>
        <v>6666.666666666667</v>
      </c>
      <c r="V147" s="27">
        <f t="shared" si="442"/>
        <v>6666.666666666667</v>
      </c>
      <c r="W147" s="27">
        <f t="shared" si="442"/>
        <v>6666.666666666667</v>
      </c>
      <c r="X147" s="27">
        <f t="shared" si="442"/>
        <v>6666.666666666667</v>
      </c>
      <c r="Y147" s="27">
        <f t="shared" si="442"/>
        <v>6666.666666666667</v>
      </c>
      <c r="Z147" s="27">
        <f t="shared" si="442"/>
        <v>6666.666666666667</v>
      </c>
      <c r="AA147" s="27">
        <f t="shared" si="442"/>
        <v>6666.666666666667</v>
      </c>
      <c r="AB147" s="94">
        <f t="shared" si="394"/>
        <v>80000</v>
      </c>
      <c r="AC147" s="27">
        <f t="shared" ref="AC147:AN147" si="443">AC263</f>
        <v>6666.666666666667</v>
      </c>
      <c r="AD147" s="27">
        <f t="shared" si="443"/>
        <v>6666.666666666667</v>
      </c>
      <c r="AE147" s="27">
        <f t="shared" si="443"/>
        <v>6666.666666666667</v>
      </c>
      <c r="AF147" s="27">
        <f t="shared" si="443"/>
        <v>6666.666666666667</v>
      </c>
      <c r="AG147" s="27">
        <f t="shared" si="443"/>
        <v>6666.666666666667</v>
      </c>
      <c r="AH147" s="27">
        <f t="shared" si="443"/>
        <v>6666.666666666667</v>
      </c>
      <c r="AI147" s="27">
        <f t="shared" si="443"/>
        <v>6666.666666666667</v>
      </c>
      <c r="AJ147" s="27">
        <f t="shared" si="443"/>
        <v>6666.666666666667</v>
      </c>
      <c r="AK147" s="27">
        <f t="shared" si="443"/>
        <v>6666.666666666667</v>
      </c>
      <c r="AL147" s="27">
        <f t="shared" si="443"/>
        <v>6666.666666666667</v>
      </c>
      <c r="AM147" s="27">
        <f t="shared" si="443"/>
        <v>6666.666666666667</v>
      </c>
      <c r="AN147" s="27">
        <f t="shared" si="443"/>
        <v>6666.666666666667</v>
      </c>
      <c r="AO147" s="94">
        <f t="shared" si="396"/>
        <v>80000</v>
      </c>
      <c r="AP147" s="27">
        <f t="shared" ref="AP147:BN147" si="444">AP263</f>
        <v>6666.666666666667</v>
      </c>
      <c r="AQ147" s="27">
        <f t="shared" si="444"/>
        <v>6666.666666666667</v>
      </c>
      <c r="AR147" s="27">
        <f t="shared" si="444"/>
        <v>6666.666666666667</v>
      </c>
      <c r="AS147" s="27">
        <f t="shared" si="444"/>
        <v>6666.666666666667</v>
      </c>
      <c r="AT147" s="27">
        <f t="shared" si="444"/>
        <v>6666.666666666667</v>
      </c>
      <c r="AU147" s="27">
        <f t="shared" si="444"/>
        <v>6666.666666666667</v>
      </c>
      <c r="AV147" s="27">
        <f t="shared" si="444"/>
        <v>6666.666666666667</v>
      </c>
      <c r="AW147" s="27">
        <f t="shared" si="444"/>
        <v>6666.666666666667</v>
      </c>
      <c r="AX147" s="27">
        <f t="shared" si="444"/>
        <v>6666.666666666667</v>
      </c>
      <c r="AY147" s="27">
        <f t="shared" si="444"/>
        <v>6666.666666666667</v>
      </c>
      <c r="AZ147" s="27">
        <f t="shared" si="444"/>
        <v>6666.666666666667</v>
      </c>
      <c r="BA147" s="27">
        <f t="shared" si="444"/>
        <v>6666.666666666667</v>
      </c>
      <c r="BB147" s="94">
        <f t="shared" si="398"/>
        <v>80000</v>
      </c>
      <c r="BC147" s="27">
        <f t="shared" si="444"/>
        <v>6666.666666666667</v>
      </c>
      <c r="BD147" s="27">
        <f t="shared" si="444"/>
        <v>6666.666666666667</v>
      </c>
      <c r="BE147" s="27">
        <f t="shared" si="444"/>
        <v>6666.666666666667</v>
      </c>
      <c r="BF147" s="27">
        <f t="shared" si="444"/>
        <v>6666.666666666667</v>
      </c>
      <c r="BG147" s="27">
        <f t="shared" si="444"/>
        <v>6666.666666666667</v>
      </c>
      <c r="BH147" s="27">
        <f t="shared" si="444"/>
        <v>6666.666666666667</v>
      </c>
      <c r="BI147" s="27">
        <f t="shared" si="444"/>
        <v>6666.666666666667</v>
      </c>
      <c r="BJ147" s="27">
        <f t="shared" si="444"/>
        <v>6666.666666666667</v>
      </c>
      <c r="BK147" s="27">
        <f t="shared" si="444"/>
        <v>6666.666666666667</v>
      </c>
      <c r="BL147" s="27">
        <f t="shared" si="444"/>
        <v>6666.666666666667</v>
      </c>
      <c r="BM147" s="27">
        <f t="shared" si="444"/>
        <v>6666.666666666667</v>
      </c>
      <c r="BN147" s="27">
        <f t="shared" si="444"/>
        <v>6666.666666666667</v>
      </c>
      <c r="BO147" s="94">
        <f t="shared" si="400"/>
        <v>80000</v>
      </c>
      <c r="XEP147"/>
      <c r="XEQ147"/>
      <c r="XER147"/>
      <c r="XES147"/>
      <c r="XET147"/>
      <c r="XEU147"/>
      <c r="XEV147"/>
      <c r="XEW147"/>
      <c r="XEX147"/>
      <c r="XEY147"/>
      <c r="XEZ147"/>
      <c r="XFA147"/>
      <c r="XFB147"/>
      <c r="XFC147"/>
      <c r="XFD147"/>
    </row>
    <row r="148" spans="1:67 16370:16384" s="5" customFormat="1" hidden="1" outlineLevel="1" x14ac:dyDescent="0.35">
      <c r="A148" s="5" t="s">
        <v>87</v>
      </c>
      <c r="C148" s="23">
        <f>C145-C147</f>
        <v>-110121.16666666667</v>
      </c>
      <c r="D148" s="23">
        <f t="shared" ref="D148:P148" si="445">D145-D147</f>
        <v>-23005.006666666668</v>
      </c>
      <c r="E148" s="23">
        <f t="shared" si="445"/>
        <v>-21367.206666666669</v>
      </c>
      <c r="F148" s="23">
        <f t="shared" si="445"/>
        <v>-92073.406666666677</v>
      </c>
      <c r="G148" s="23">
        <f t="shared" si="445"/>
        <v>-19271.666666666668</v>
      </c>
      <c r="H148" s="23">
        <f t="shared" si="445"/>
        <v>-16127.366666666669</v>
      </c>
      <c r="I148" s="23">
        <f t="shared" si="445"/>
        <v>-85595.866666666669</v>
      </c>
      <c r="J148" s="23">
        <f t="shared" si="445"/>
        <v>-8968.6666666666679</v>
      </c>
      <c r="K148" s="23">
        <f t="shared" si="445"/>
        <v>-5388.2666666666692</v>
      </c>
      <c r="L148" s="23">
        <f t="shared" si="445"/>
        <v>-73150.166666666672</v>
      </c>
      <c r="M148" s="23">
        <f t="shared" si="445"/>
        <v>1900.833333333333</v>
      </c>
      <c r="N148" s="23">
        <f t="shared" si="445"/>
        <v>6817.2333333333272</v>
      </c>
      <c r="O148" s="95">
        <f t="shared" si="392"/>
        <v>-446350.72000000015</v>
      </c>
      <c r="P148" s="23">
        <f t="shared" si="445"/>
        <v>-100719.11666666667</v>
      </c>
      <c r="Q148" s="23">
        <f t="shared" ref="Q148" si="446">Q145-Q147</f>
        <v>-6719.1166666666641</v>
      </c>
      <c r="R148" s="23">
        <f t="shared" ref="R148" si="447">R145-R147</f>
        <v>-6179.7166666666699</v>
      </c>
      <c r="S148" s="23">
        <f t="shared" ref="S148" si="448">S145-S147</f>
        <v>-83640.316666666666</v>
      </c>
      <c r="T148" s="23">
        <f t="shared" ref="T148" si="449">T145-T147</f>
        <v>-4606.5166666666655</v>
      </c>
      <c r="U148" s="23">
        <f t="shared" ref="U148" si="450">U145-U147</f>
        <v>-1909.5166666666655</v>
      </c>
      <c r="V148" s="23">
        <f t="shared" ref="V148" si="451">V145-V147</f>
        <v>-79370.116666666683</v>
      </c>
      <c r="W148" s="23">
        <f t="shared" ref="W148" si="452">W145-W147</f>
        <v>-1370.1166666666713</v>
      </c>
      <c r="X148" s="23">
        <f t="shared" ref="X148" si="453">X145-X147</f>
        <v>2360.6833333333316</v>
      </c>
      <c r="Y148" s="23">
        <f t="shared" ref="Y148" si="454">Y145-Y147</f>
        <v>-75099.916666666672</v>
      </c>
      <c r="Z148" s="23">
        <f t="shared" ref="Z148" si="455">Z145-Z147</f>
        <v>3439.4833333333272</v>
      </c>
      <c r="AA148" s="23">
        <f t="shared" ref="AA148" si="456">AA145-AA147</f>
        <v>4473.2833333333301</v>
      </c>
      <c r="AB148" s="95">
        <f t="shared" si="394"/>
        <v>-349341.00000000006</v>
      </c>
      <c r="AC148" s="23">
        <f t="shared" ref="AC148" si="457">AC145-AC147</f>
        <v>-96916.096666666665</v>
      </c>
      <c r="AD148" s="23">
        <f t="shared" ref="AD148" si="458">AD145-AD147</f>
        <v>13918.533333333329</v>
      </c>
      <c r="AE148" s="23">
        <f t="shared" ref="AE148" si="459">AE145-AE147</f>
        <v>15780.833333333332</v>
      </c>
      <c r="AF148" s="23">
        <f t="shared" ref="AF148" si="460">AF145-AF147</f>
        <v>-69748.966666666674</v>
      </c>
      <c r="AG148" s="23">
        <f t="shared" ref="AG148" si="461">AG145-AG147</f>
        <v>21945.593333333341</v>
      </c>
      <c r="AH148" s="23">
        <f t="shared" ref="AH148" si="462">AH145-AH147</f>
        <v>23903.653333333339</v>
      </c>
      <c r="AI148" s="23">
        <f t="shared" ref="AI148" si="463">AI145-AI147</f>
        <v>-60868.426666666674</v>
      </c>
      <c r="AJ148" s="23">
        <f t="shared" ref="AJ148" si="464">AJ145-AJ147</f>
        <v>29757.833333333332</v>
      </c>
      <c r="AK148" s="23">
        <f t="shared" ref="AK148" si="465">AK145-AK147</f>
        <v>31806.343333333327</v>
      </c>
      <c r="AL148" s="23">
        <f t="shared" ref="AL148" si="466">AL145-AL147</f>
        <v>-48867.346666666657</v>
      </c>
      <c r="AM148" s="23">
        <f t="shared" ref="AM148" si="467">AM145-AM147</f>
        <v>43159.853333333325</v>
      </c>
      <c r="AN148" s="23">
        <f t="shared" ref="AN148" si="468">AN145-AN147</f>
        <v>46652.373333333329</v>
      </c>
      <c r="AO148" s="95">
        <f t="shared" si="396"/>
        <v>-49475.820000000029</v>
      </c>
      <c r="AP148" s="23">
        <f t="shared" ref="AP148" si="469">AP145-AP147</f>
        <v>-32028.691666666691</v>
      </c>
      <c r="AQ148" s="23">
        <f t="shared" ref="AQ148" si="470">AQ145-AQ147</f>
        <v>78299.40833333334</v>
      </c>
      <c r="AR148" s="23">
        <f t="shared" ref="AR148" si="471">AR145-AR147</f>
        <v>81627.508333333317</v>
      </c>
      <c r="AS148" s="23">
        <f t="shared" ref="AS148" si="472">AS145-AS147</f>
        <v>-4844.916666666667</v>
      </c>
      <c r="AT148" s="23">
        <f t="shared" ref="AT148" si="473">AT145-AT147</f>
        <v>89067.633333333317</v>
      </c>
      <c r="AU148" s="23">
        <f t="shared" ref="AU148" si="474">AU145-AU147</f>
        <v>92395.733333333323</v>
      </c>
      <c r="AV148" s="23">
        <f t="shared" ref="AV148" si="475">AV145-AV147</f>
        <v>14306.558333333309</v>
      </c>
      <c r="AW148" s="23">
        <f t="shared" ref="AW148" si="476">AW145-AW147</f>
        <v>106634.65833333331</v>
      </c>
      <c r="AX148" s="23">
        <f t="shared" ref="AX148" si="477">AX145-AX147</f>
        <v>110805.28333333334</v>
      </c>
      <c r="AY148" s="23">
        <f t="shared" ref="AY148" si="478">AY145-AY147</f>
        <v>25975.908333333344</v>
      </c>
      <c r="AZ148" s="23">
        <f t="shared" ref="AZ148" si="479">AZ145-AZ147</f>
        <v>119146.53333333334</v>
      </c>
      <c r="BA148" s="23">
        <f t="shared" ref="BA148" si="480">BA145-BA147</f>
        <v>124117.68333333331</v>
      </c>
      <c r="BB148" s="95">
        <f t="shared" si="398"/>
        <v>805503.29999999993</v>
      </c>
      <c r="BC148" s="23">
        <f t="shared" ref="BC148" si="481">BC145-BC147</f>
        <v>30963.38333333332</v>
      </c>
      <c r="BD148" s="23">
        <f t="shared" ref="BD148" si="482">BD145-BD147</f>
        <v>155328.28333333335</v>
      </c>
      <c r="BE148" s="23">
        <f t="shared" ref="BE148" si="483">BE145-BE147</f>
        <v>160693.18333333332</v>
      </c>
      <c r="BF148" s="23">
        <f t="shared" ref="BF148" si="484">BF145-BF147</f>
        <v>67058.083333333328</v>
      </c>
      <c r="BG148" s="23">
        <f t="shared" ref="BG148" si="485">BG145-BG147</f>
        <v>176507.08333333334</v>
      </c>
      <c r="BH148" s="23">
        <f t="shared" ref="BH148" si="486">BH145-BH147</f>
        <v>181871.98333333334</v>
      </c>
      <c r="BI148" s="23">
        <f t="shared" ref="BI148" si="487">BI145-BI147</f>
        <v>90790.733333333352</v>
      </c>
      <c r="BJ148" s="23">
        <f t="shared" ref="BJ148" si="488">BJ145-BJ147</f>
        <v>196056.7833333333</v>
      </c>
      <c r="BK148" s="23">
        <f t="shared" ref="BK148" si="489">BK145-BK147</f>
        <v>202322.83333333334</v>
      </c>
      <c r="BL148" s="23">
        <f t="shared" ref="BL148" si="490">BL145-BL147</f>
        <v>110448.03333333328</v>
      </c>
      <c r="BM148" s="23">
        <f t="shared" ref="BM148" si="491">BM145-BM147</f>
        <v>215714.08333333334</v>
      </c>
      <c r="BN148" s="23">
        <f t="shared" ref="BN148" si="492">BN145-BN147</f>
        <v>221980.13333333333</v>
      </c>
      <c r="BO148" s="95">
        <f t="shared" si="400"/>
        <v>1809734.5999999996</v>
      </c>
      <c r="XEP148"/>
      <c r="XEQ148"/>
      <c r="XER148"/>
      <c r="XES148"/>
      <c r="XET148"/>
      <c r="XEU148"/>
      <c r="XEV148"/>
      <c r="XEW148"/>
      <c r="XEX148"/>
      <c r="XEY148"/>
      <c r="XEZ148"/>
      <c r="XFA148"/>
      <c r="XFB148"/>
      <c r="XFC148"/>
      <c r="XFD148"/>
    </row>
    <row r="149" spans="1:67 16370:16384" s="5" customFormat="1" hidden="1" outlineLevel="1" x14ac:dyDescent="0.35">
      <c r="A149" t="s">
        <v>86</v>
      </c>
      <c r="C149">
        <f t="shared" ref="C149:N149" si="493">C274</f>
        <v>0</v>
      </c>
      <c r="D149">
        <f t="shared" si="493"/>
        <v>0</v>
      </c>
      <c r="E149">
        <f t="shared" si="493"/>
        <v>0</v>
      </c>
      <c r="F149">
        <f t="shared" si="493"/>
        <v>0</v>
      </c>
      <c r="G149">
        <f t="shared" si="493"/>
        <v>0</v>
      </c>
      <c r="H149">
        <f t="shared" si="493"/>
        <v>0</v>
      </c>
      <c r="I149">
        <f t="shared" si="493"/>
        <v>0</v>
      </c>
      <c r="J149">
        <f t="shared" si="493"/>
        <v>0</v>
      </c>
      <c r="K149">
        <f t="shared" si="493"/>
        <v>0</v>
      </c>
      <c r="L149">
        <f t="shared" si="493"/>
        <v>0</v>
      </c>
      <c r="M149">
        <f t="shared" si="493"/>
        <v>0</v>
      </c>
      <c r="N149">
        <f t="shared" si="493"/>
        <v>0</v>
      </c>
      <c r="O149" s="95">
        <f t="shared" si="392"/>
        <v>0</v>
      </c>
      <c r="P149" s="17">
        <f t="shared" ref="P149:AA149" si="494">P274</f>
        <v>0</v>
      </c>
      <c r="Q149" s="17">
        <f t="shared" si="494"/>
        <v>0</v>
      </c>
      <c r="R149" s="17">
        <f t="shared" si="494"/>
        <v>0</v>
      </c>
      <c r="S149" s="17">
        <f t="shared" si="494"/>
        <v>0</v>
      </c>
      <c r="T149" s="17">
        <f t="shared" si="494"/>
        <v>0</v>
      </c>
      <c r="U149" s="17">
        <f t="shared" si="494"/>
        <v>0</v>
      </c>
      <c r="V149" s="17">
        <f t="shared" si="494"/>
        <v>0</v>
      </c>
      <c r="W149" s="17">
        <f t="shared" si="494"/>
        <v>0</v>
      </c>
      <c r="X149" s="17">
        <f t="shared" si="494"/>
        <v>0</v>
      </c>
      <c r="Y149" s="17">
        <f t="shared" si="494"/>
        <v>0</v>
      </c>
      <c r="Z149" s="17">
        <f t="shared" si="494"/>
        <v>0</v>
      </c>
      <c r="AA149" s="17">
        <f t="shared" si="494"/>
        <v>0</v>
      </c>
      <c r="AB149" s="94">
        <f>SUM(P149:AA149)</f>
        <v>0</v>
      </c>
      <c r="AC149" s="17">
        <f t="shared" ref="AC149:AN149" si="495">AC274</f>
        <v>0</v>
      </c>
      <c r="AD149" s="17">
        <f t="shared" si="495"/>
        <v>0</v>
      </c>
      <c r="AE149" s="17">
        <f t="shared" si="495"/>
        <v>0</v>
      </c>
      <c r="AF149" s="17">
        <f t="shared" si="495"/>
        <v>0</v>
      </c>
      <c r="AG149" s="17">
        <f t="shared" si="495"/>
        <v>0</v>
      </c>
      <c r="AH149" s="17">
        <f t="shared" si="495"/>
        <v>0</v>
      </c>
      <c r="AI149" s="17">
        <f t="shared" si="495"/>
        <v>0</v>
      </c>
      <c r="AJ149" s="17">
        <f t="shared" si="495"/>
        <v>0</v>
      </c>
      <c r="AK149" s="17">
        <f t="shared" si="495"/>
        <v>0</v>
      </c>
      <c r="AL149" s="17">
        <f t="shared" si="495"/>
        <v>0</v>
      </c>
      <c r="AM149" s="17">
        <f t="shared" si="495"/>
        <v>0</v>
      </c>
      <c r="AN149" s="17">
        <f t="shared" si="495"/>
        <v>0</v>
      </c>
      <c r="AO149" s="94">
        <f>SUM(AC149:AN149)</f>
        <v>0</v>
      </c>
      <c r="AP149" s="17">
        <f t="shared" ref="AP149:BA149" si="496">AP274</f>
        <v>0</v>
      </c>
      <c r="AQ149" s="17">
        <f t="shared" si="496"/>
        <v>0</v>
      </c>
      <c r="AR149" s="17">
        <f t="shared" si="496"/>
        <v>0</v>
      </c>
      <c r="AS149" s="17">
        <f t="shared" si="496"/>
        <v>0</v>
      </c>
      <c r="AT149" s="17">
        <f t="shared" si="496"/>
        <v>0</v>
      </c>
      <c r="AU149" s="17">
        <f t="shared" si="496"/>
        <v>0</v>
      </c>
      <c r="AV149" s="17">
        <f t="shared" si="496"/>
        <v>0</v>
      </c>
      <c r="AW149" s="17">
        <f t="shared" si="496"/>
        <v>0</v>
      </c>
      <c r="AX149" s="17">
        <f t="shared" si="496"/>
        <v>0</v>
      </c>
      <c r="AY149" s="17">
        <f t="shared" si="496"/>
        <v>0</v>
      </c>
      <c r="AZ149" s="17">
        <f t="shared" si="496"/>
        <v>0</v>
      </c>
      <c r="BA149" s="17">
        <f t="shared" si="496"/>
        <v>0</v>
      </c>
      <c r="BB149" s="94">
        <f>SUM(AP149:BA149)</f>
        <v>0</v>
      </c>
      <c r="BC149" s="17">
        <f t="shared" ref="BC149:BN149" si="497">BC274</f>
        <v>0</v>
      </c>
      <c r="BD149" s="17">
        <f t="shared" si="497"/>
        <v>0</v>
      </c>
      <c r="BE149" s="17">
        <f t="shared" si="497"/>
        <v>0</v>
      </c>
      <c r="BF149" s="17">
        <f t="shared" si="497"/>
        <v>0</v>
      </c>
      <c r="BG149" s="17">
        <f t="shared" si="497"/>
        <v>0</v>
      </c>
      <c r="BH149" s="17">
        <f t="shared" si="497"/>
        <v>0</v>
      </c>
      <c r="BI149" s="17">
        <f t="shared" si="497"/>
        <v>0</v>
      </c>
      <c r="BJ149" s="17">
        <f t="shared" si="497"/>
        <v>0</v>
      </c>
      <c r="BK149" s="17">
        <f t="shared" si="497"/>
        <v>0</v>
      </c>
      <c r="BL149" s="17">
        <f t="shared" si="497"/>
        <v>0</v>
      </c>
      <c r="BM149" s="17">
        <f t="shared" si="497"/>
        <v>0</v>
      </c>
      <c r="BN149" s="17">
        <f t="shared" si="497"/>
        <v>0</v>
      </c>
      <c r="BO149" s="94">
        <f>SUM(BC149:BN149)</f>
        <v>0</v>
      </c>
      <c r="XEP149"/>
      <c r="XEQ149"/>
      <c r="XER149"/>
      <c r="XES149"/>
      <c r="XET149"/>
      <c r="XEU149"/>
      <c r="XEV149"/>
      <c r="XEW149"/>
      <c r="XEX149"/>
      <c r="XEY149"/>
      <c r="XEZ149"/>
      <c r="XFA149"/>
      <c r="XFB149"/>
      <c r="XFC149"/>
      <c r="XFD149"/>
    </row>
    <row r="150" spans="1:67 16370:16384" s="5" customFormat="1" hidden="1" outlineLevel="1" x14ac:dyDescent="0.35">
      <c r="A150" s="5" t="s">
        <v>187</v>
      </c>
      <c r="C150" s="138">
        <f>(C148-C149)</f>
        <v>-110121.16666666667</v>
      </c>
      <c r="D150" s="138">
        <f t="shared" ref="D150:N150" si="498">(D148-D149)</f>
        <v>-23005.006666666668</v>
      </c>
      <c r="E150" s="138">
        <f t="shared" si="498"/>
        <v>-21367.206666666669</v>
      </c>
      <c r="F150" s="138">
        <f t="shared" si="498"/>
        <v>-92073.406666666677</v>
      </c>
      <c r="G150" s="138">
        <f t="shared" si="498"/>
        <v>-19271.666666666668</v>
      </c>
      <c r="H150" s="138">
        <f t="shared" si="498"/>
        <v>-16127.366666666669</v>
      </c>
      <c r="I150" s="138">
        <f t="shared" si="498"/>
        <v>-85595.866666666669</v>
      </c>
      <c r="J150" s="138">
        <f t="shared" si="498"/>
        <v>-8968.6666666666679</v>
      </c>
      <c r="K150" s="138">
        <f t="shared" si="498"/>
        <v>-5388.2666666666692</v>
      </c>
      <c r="L150" s="138">
        <f t="shared" si="498"/>
        <v>-73150.166666666672</v>
      </c>
      <c r="M150" s="138">
        <f t="shared" si="498"/>
        <v>1900.833333333333</v>
      </c>
      <c r="N150" s="138">
        <f t="shared" si="498"/>
        <v>6817.2333333333272</v>
      </c>
      <c r="O150" s="95">
        <f>SUM(C150:N150)</f>
        <v>-446350.72000000015</v>
      </c>
      <c r="P150" s="138">
        <f>(P148-P149)</f>
        <v>-100719.11666666667</v>
      </c>
      <c r="Q150" s="138">
        <f t="shared" ref="Q150:AC150" si="499">(Q148-Q149)</f>
        <v>-6719.1166666666641</v>
      </c>
      <c r="R150" s="138">
        <f t="shared" si="499"/>
        <v>-6179.7166666666699</v>
      </c>
      <c r="S150" s="138">
        <f t="shared" si="499"/>
        <v>-83640.316666666666</v>
      </c>
      <c r="T150" s="138">
        <f t="shared" si="499"/>
        <v>-4606.5166666666655</v>
      </c>
      <c r="U150" s="138">
        <f t="shared" si="499"/>
        <v>-1909.5166666666655</v>
      </c>
      <c r="V150" s="138">
        <f t="shared" si="499"/>
        <v>-79370.116666666683</v>
      </c>
      <c r="W150" s="138">
        <f t="shared" si="499"/>
        <v>-1370.1166666666713</v>
      </c>
      <c r="X150" s="138">
        <f t="shared" si="499"/>
        <v>2360.6833333333316</v>
      </c>
      <c r="Y150" s="138">
        <f t="shared" si="499"/>
        <v>-75099.916666666672</v>
      </c>
      <c r="Z150" s="138">
        <f t="shared" si="499"/>
        <v>3439.4833333333272</v>
      </c>
      <c r="AA150" s="138">
        <f t="shared" si="499"/>
        <v>4473.2833333333301</v>
      </c>
      <c r="AB150" s="95">
        <f>SUM(P150:AA150)</f>
        <v>-349341.00000000006</v>
      </c>
      <c r="AC150" s="138">
        <f t="shared" si="499"/>
        <v>-96916.096666666665</v>
      </c>
      <c r="AD150" s="138">
        <f t="shared" ref="AD150" si="500">(AD148-AD149)</f>
        <v>13918.533333333329</v>
      </c>
      <c r="AE150" s="138">
        <f t="shared" ref="AE150" si="501">(AE148-AE149)</f>
        <v>15780.833333333332</v>
      </c>
      <c r="AF150" s="138">
        <f t="shared" ref="AF150" si="502">(AF148-AF149)</f>
        <v>-69748.966666666674</v>
      </c>
      <c r="AG150" s="138">
        <f t="shared" ref="AG150" si="503">(AG148-AG149)</f>
        <v>21945.593333333341</v>
      </c>
      <c r="AH150" s="138">
        <f t="shared" ref="AH150" si="504">(AH148-AH149)</f>
        <v>23903.653333333339</v>
      </c>
      <c r="AI150" s="138">
        <f t="shared" ref="AI150" si="505">(AI148-AI149)</f>
        <v>-60868.426666666674</v>
      </c>
      <c r="AJ150" s="138">
        <f t="shared" ref="AJ150" si="506">(AJ148-AJ149)</f>
        <v>29757.833333333332</v>
      </c>
      <c r="AK150" s="138">
        <f t="shared" ref="AK150" si="507">(AK148-AK149)</f>
        <v>31806.343333333327</v>
      </c>
      <c r="AL150" s="138">
        <f t="shared" ref="AL150" si="508">(AL148-AL149)</f>
        <v>-48867.346666666657</v>
      </c>
      <c r="AM150" s="138">
        <f t="shared" ref="AM150" si="509">(AM148-AM149)</f>
        <v>43159.853333333325</v>
      </c>
      <c r="AN150" s="138">
        <f t="shared" ref="AN150" si="510">(AN148-AN149)</f>
        <v>46652.373333333329</v>
      </c>
      <c r="AO150" s="95">
        <f>SUM(AC150:AN150)</f>
        <v>-49475.820000000029</v>
      </c>
      <c r="AP150" s="138">
        <f t="shared" ref="AP150" si="511">(AP148-AP149)</f>
        <v>-32028.691666666691</v>
      </c>
      <c r="AQ150" s="138">
        <f t="shared" ref="AQ150" si="512">(AQ148-AQ149)</f>
        <v>78299.40833333334</v>
      </c>
      <c r="AR150" s="138">
        <f t="shared" ref="AR150" si="513">(AR148-AR149)</f>
        <v>81627.508333333317</v>
      </c>
      <c r="AS150" s="138">
        <f t="shared" ref="AS150" si="514">(AS148-AS149)</f>
        <v>-4844.916666666667</v>
      </c>
      <c r="AT150" s="138">
        <f t="shared" ref="AT150" si="515">(AT148-AT149)</f>
        <v>89067.633333333317</v>
      </c>
      <c r="AU150" s="138">
        <f t="shared" ref="AU150" si="516">(AU148-AU149)</f>
        <v>92395.733333333323</v>
      </c>
      <c r="AV150" s="138">
        <f t="shared" ref="AV150" si="517">(AV148-AV149)</f>
        <v>14306.558333333309</v>
      </c>
      <c r="AW150" s="138">
        <f t="shared" ref="AW150" si="518">(AW148-AW149)</f>
        <v>106634.65833333331</v>
      </c>
      <c r="AX150" s="138">
        <f t="shared" ref="AX150" si="519">(AX148-AX149)</f>
        <v>110805.28333333334</v>
      </c>
      <c r="AY150" s="138">
        <f t="shared" ref="AY150" si="520">(AY148-AY149)</f>
        <v>25975.908333333344</v>
      </c>
      <c r="AZ150" s="138">
        <f t="shared" ref="AZ150" si="521">(AZ148-AZ149)</f>
        <v>119146.53333333334</v>
      </c>
      <c r="BA150" s="138">
        <f t="shared" ref="BA150" si="522">(BA148-BA149)</f>
        <v>124117.68333333331</v>
      </c>
      <c r="BB150" s="95">
        <f>SUM(AP150:BA150)</f>
        <v>805503.29999999993</v>
      </c>
      <c r="BC150" s="138">
        <f t="shared" ref="BC150" si="523">(BC148-BC149)</f>
        <v>30963.38333333332</v>
      </c>
      <c r="BD150" s="138">
        <f t="shared" ref="BD150" si="524">(BD148-BD149)</f>
        <v>155328.28333333335</v>
      </c>
      <c r="BE150" s="138">
        <f t="shared" ref="BE150" si="525">(BE148-BE149)</f>
        <v>160693.18333333332</v>
      </c>
      <c r="BF150" s="138">
        <f t="shared" ref="BF150" si="526">(BF148-BF149)</f>
        <v>67058.083333333328</v>
      </c>
      <c r="BG150" s="138">
        <f t="shared" ref="BG150" si="527">(BG148-BG149)</f>
        <v>176507.08333333334</v>
      </c>
      <c r="BH150" s="138">
        <f t="shared" ref="BH150" si="528">(BH148-BH149)</f>
        <v>181871.98333333334</v>
      </c>
      <c r="BI150" s="138">
        <f t="shared" ref="BI150" si="529">(BI148-BI149)</f>
        <v>90790.733333333352</v>
      </c>
      <c r="BJ150" s="138">
        <f t="shared" ref="BJ150" si="530">(BJ148-BJ149)</f>
        <v>196056.7833333333</v>
      </c>
      <c r="BK150" s="138">
        <f t="shared" ref="BK150" si="531">(BK148-BK149)</f>
        <v>202322.83333333334</v>
      </c>
      <c r="BL150" s="138">
        <f t="shared" ref="BL150" si="532">(BL148-BL149)</f>
        <v>110448.03333333328</v>
      </c>
      <c r="BM150" s="138">
        <f t="shared" ref="BM150" si="533">(BM148-BM149)</f>
        <v>215714.08333333334</v>
      </c>
      <c r="BN150" s="138">
        <f t="shared" ref="BN150" si="534">(BN148-BN149)</f>
        <v>221980.13333333333</v>
      </c>
      <c r="BO150" s="95">
        <f>SUM(BC150:BN150)</f>
        <v>1809734.5999999996</v>
      </c>
    </row>
    <row r="151" spans="1:67 16370:16384" s="35" customFormat="1" hidden="1" outlineLevel="1" x14ac:dyDescent="0.35">
      <c r="A151" s="35" t="s">
        <v>88</v>
      </c>
      <c r="C151" s="129">
        <f t="shared" ref="C151:N151" si="535">IF(C150&lt;0,0,C150*C106)</f>
        <v>0</v>
      </c>
      <c r="D151" s="129">
        <f t="shared" si="535"/>
        <v>0</v>
      </c>
      <c r="E151" s="129">
        <f t="shared" si="535"/>
        <v>0</v>
      </c>
      <c r="F151" s="129">
        <f t="shared" si="535"/>
        <v>0</v>
      </c>
      <c r="G151" s="129">
        <f t="shared" si="535"/>
        <v>0</v>
      </c>
      <c r="H151" s="129">
        <f t="shared" si="535"/>
        <v>0</v>
      </c>
      <c r="I151" s="129">
        <f t="shared" si="535"/>
        <v>0</v>
      </c>
      <c r="J151" s="129">
        <f t="shared" si="535"/>
        <v>0</v>
      </c>
      <c r="K151" s="129">
        <f t="shared" si="535"/>
        <v>0</v>
      </c>
      <c r="L151" s="129">
        <f t="shared" si="535"/>
        <v>0</v>
      </c>
      <c r="M151" s="129">
        <f t="shared" si="535"/>
        <v>570.24999999999989</v>
      </c>
      <c r="N151" s="129">
        <f t="shared" si="535"/>
        <v>2045.169999999998</v>
      </c>
      <c r="O151" s="127">
        <f t="shared" si="392"/>
        <v>2615.4199999999978</v>
      </c>
      <c r="P151" s="129">
        <f t="shared" ref="P151:AA151" si="536">IF(P150&lt;0,0,P150*P106)</f>
        <v>0</v>
      </c>
      <c r="Q151" s="129">
        <f t="shared" si="536"/>
        <v>0</v>
      </c>
      <c r="R151" s="129">
        <f t="shared" si="536"/>
        <v>0</v>
      </c>
      <c r="S151" s="129">
        <f t="shared" si="536"/>
        <v>0</v>
      </c>
      <c r="T151" s="129">
        <f t="shared" si="536"/>
        <v>0</v>
      </c>
      <c r="U151" s="129">
        <f t="shared" si="536"/>
        <v>0</v>
      </c>
      <c r="V151" s="129">
        <f t="shared" si="536"/>
        <v>0</v>
      </c>
      <c r="W151" s="129">
        <f t="shared" si="536"/>
        <v>0</v>
      </c>
      <c r="X151" s="129">
        <f t="shared" si="536"/>
        <v>708.20499999999947</v>
      </c>
      <c r="Y151" s="129">
        <f t="shared" si="536"/>
        <v>0</v>
      </c>
      <c r="Z151" s="129">
        <f t="shared" si="536"/>
        <v>1031.8449999999982</v>
      </c>
      <c r="AA151" s="129">
        <f t="shared" si="536"/>
        <v>1341.984999999999</v>
      </c>
      <c r="AB151" s="127">
        <f>SUM(P151:AA151)</f>
        <v>3082.0349999999967</v>
      </c>
      <c r="AC151" s="129">
        <f t="shared" ref="AC151:AN151" si="537">IF(AC150&lt;0,0,AC150*AC106)</f>
        <v>0</v>
      </c>
      <c r="AD151" s="129">
        <f t="shared" si="537"/>
        <v>4175.5599999999986</v>
      </c>
      <c r="AE151" s="129">
        <f t="shared" si="537"/>
        <v>4734.2499999999991</v>
      </c>
      <c r="AF151" s="129">
        <f t="shared" si="537"/>
        <v>0</v>
      </c>
      <c r="AG151" s="129">
        <f t="shared" si="537"/>
        <v>6583.6780000000026</v>
      </c>
      <c r="AH151" s="129">
        <f t="shared" si="537"/>
        <v>7171.0960000000014</v>
      </c>
      <c r="AI151" s="129">
        <f t="shared" si="537"/>
        <v>0</v>
      </c>
      <c r="AJ151" s="129">
        <f t="shared" si="537"/>
        <v>8927.3499999999985</v>
      </c>
      <c r="AK151" s="129">
        <f t="shared" si="537"/>
        <v>9541.9029999999984</v>
      </c>
      <c r="AL151" s="129">
        <f t="shared" si="537"/>
        <v>0</v>
      </c>
      <c r="AM151" s="129">
        <f t="shared" si="537"/>
        <v>12947.955999999996</v>
      </c>
      <c r="AN151" s="129">
        <f t="shared" si="537"/>
        <v>13995.711999999998</v>
      </c>
      <c r="AO151" s="127">
        <f t="shared" si="396"/>
        <v>68077.50499999999</v>
      </c>
      <c r="AP151" s="129">
        <f t="shared" ref="AP151:BA151" si="538">IF(AP150&lt;0,0,AP150*AP106)</f>
        <v>0</v>
      </c>
      <c r="AQ151" s="129">
        <f t="shared" si="538"/>
        <v>23489.822500000002</v>
      </c>
      <c r="AR151" s="129">
        <f t="shared" si="538"/>
        <v>24488.252499999995</v>
      </c>
      <c r="AS151" s="129">
        <f t="shared" si="538"/>
        <v>0</v>
      </c>
      <c r="AT151" s="129">
        <f t="shared" si="538"/>
        <v>26720.289999999994</v>
      </c>
      <c r="AU151" s="129">
        <f t="shared" si="538"/>
        <v>27718.719999999998</v>
      </c>
      <c r="AV151" s="129">
        <f t="shared" si="538"/>
        <v>4291.9674999999925</v>
      </c>
      <c r="AW151" s="129">
        <f t="shared" si="538"/>
        <v>31990.397499999992</v>
      </c>
      <c r="AX151" s="129">
        <f t="shared" si="538"/>
        <v>33241.584999999999</v>
      </c>
      <c r="AY151" s="129">
        <f t="shared" si="538"/>
        <v>7792.7725000000028</v>
      </c>
      <c r="AZ151" s="129">
        <f t="shared" si="538"/>
        <v>35743.96</v>
      </c>
      <c r="BA151" s="129">
        <f t="shared" si="538"/>
        <v>37235.304999999993</v>
      </c>
      <c r="BB151" s="127">
        <f t="shared" si="398"/>
        <v>252713.07249999995</v>
      </c>
      <c r="BC151" s="129">
        <f t="shared" ref="BC151:BN151" si="539">IF(BC150&lt;0,0,BC150*BC106)</f>
        <v>9289.0149999999958</v>
      </c>
      <c r="BD151" s="129">
        <f t="shared" si="539"/>
        <v>46598.485000000008</v>
      </c>
      <c r="BE151" s="129">
        <f t="shared" si="539"/>
        <v>48207.954999999994</v>
      </c>
      <c r="BF151" s="129">
        <f t="shared" si="539"/>
        <v>20117.424999999999</v>
      </c>
      <c r="BG151" s="129">
        <f t="shared" si="539"/>
        <v>52952.125</v>
      </c>
      <c r="BH151" s="129">
        <f t="shared" si="539"/>
        <v>54561.595000000001</v>
      </c>
      <c r="BI151" s="129">
        <f t="shared" si="539"/>
        <v>27237.220000000005</v>
      </c>
      <c r="BJ151" s="129">
        <f t="shared" si="539"/>
        <v>58817.034999999989</v>
      </c>
      <c r="BK151" s="129">
        <f t="shared" si="539"/>
        <v>60696.85</v>
      </c>
      <c r="BL151" s="129">
        <f t="shared" si="539"/>
        <v>33134.409999999982</v>
      </c>
      <c r="BM151" s="129">
        <f t="shared" si="539"/>
        <v>64714.224999999999</v>
      </c>
      <c r="BN151" s="129">
        <f t="shared" si="539"/>
        <v>66594.039999999994</v>
      </c>
      <c r="BO151" s="127">
        <f>SUM(BC151:BN151)</f>
        <v>542920.37999999989</v>
      </c>
    </row>
    <row r="152" spans="1:67 16370:16384" s="5" customFormat="1" hidden="1" outlineLevel="1" x14ac:dyDescent="0.35">
      <c r="A152" s="5" t="s">
        <v>188</v>
      </c>
      <c r="C152" s="23">
        <f>(C150-C151)</f>
        <v>-110121.16666666667</v>
      </c>
      <c r="D152" s="23">
        <f>(D150-D151)</f>
        <v>-23005.006666666668</v>
      </c>
      <c r="E152" s="23">
        <f t="shared" ref="E152:BN152" si="540">(E150-E151)</f>
        <v>-21367.206666666669</v>
      </c>
      <c r="F152" s="23">
        <f t="shared" si="540"/>
        <v>-92073.406666666677</v>
      </c>
      <c r="G152" s="23">
        <f t="shared" si="540"/>
        <v>-19271.666666666668</v>
      </c>
      <c r="H152" s="23">
        <f t="shared" si="540"/>
        <v>-16127.366666666669</v>
      </c>
      <c r="I152" s="23">
        <f t="shared" si="540"/>
        <v>-85595.866666666669</v>
      </c>
      <c r="J152" s="23">
        <f t="shared" si="540"/>
        <v>-8968.6666666666679</v>
      </c>
      <c r="K152" s="23">
        <f t="shared" si="540"/>
        <v>-5388.2666666666692</v>
      </c>
      <c r="L152" s="23">
        <f t="shared" si="540"/>
        <v>-73150.166666666672</v>
      </c>
      <c r="M152" s="23">
        <f t="shared" si="540"/>
        <v>1330.583333333333</v>
      </c>
      <c r="N152" s="23">
        <f t="shared" si="540"/>
        <v>4772.063333333329</v>
      </c>
      <c r="O152" s="95">
        <f>SUM(C152:N152)</f>
        <v>-448966.14000000013</v>
      </c>
      <c r="P152" s="23">
        <f t="shared" si="540"/>
        <v>-100719.11666666667</v>
      </c>
      <c r="Q152" s="23">
        <f t="shared" si="540"/>
        <v>-6719.1166666666641</v>
      </c>
      <c r="R152" s="23">
        <f t="shared" si="540"/>
        <v>-6179.7166666666699</v>
      </c>
      <c r="S152" s="23">
        <f t="shared" si="540"/>
        <v>-83640.316666666666</v>
      </c>
      <c r="T152" s="23">
        <f t="shared" si="540"/>
        <v>-4606.5166666666655</v>
      </c>
      <c r="U152" s="23">
        <f t="shared" si="540"/>
        <v>-1909.5166666666655</v>
      </c>
      <c r="V152" s="23">
        <f t="shared" si="540"/>
        <v>-79370.116666666683</v>
      </c>
      <c r="W152" s="23">
        <f t="shared" si="540"/>
        <v>-1370.1166666666713</v>
      </c>
      <c r="X152" s="23">
        <f t="shared" si="540"/>
        <v>1652.4783333333321</v>
      </c>
      <c r="Y152" s="23">
        <f t="shared" si="540"/>
        <v>-75099.916666666672</v>
      </c>
      <c r="Z152" s="23">
        <f t="shared" si="540"/>
        <v>2407.6383333333288</v>
      </c>
      <c r="AA152" s="23">
        <f t="shared" si="540"/>
        <v>3131.2983333333314</v>
      </c>
      <c r="AB152" s="95">
        <f>SUM(P152:AA152)</f>
        <v>-352423.03500000009</v>
      </c>
      <c r="AC152" s="23">
        <f t="shared" si="540"/>
        <v>-96916.096666666665</v>
      </c>
      <c r="AD152" s="23">
        <f t="shared" si="540"/>
        <v>9742.9733333333315</v>
      </c>
      <c r="AE152" s="23">
        <f t="shared" si="540"/>
        <v>11046.583333333332</v>
      </c>
      <c r="AF152" s="23">
        <f t="shared" si="540"/>
        <v>-69748.966666666674</v>
      </c>
      <c r="AG152" s="23">
        <f t="shared" si="540"/>
        <v>15361.915333333338</v>
      </c>
      <c r="AH152" s="23">
        <f t="shared" si="540"/>
        <v>16732.557333333338</v>
      </c>
      <c r="AI152" s="23">
        <f t="shared" si="540"/>
        <v>-60868.426666666674</v>
      </c>
      <c r="AJ152" s="23">
        <f t="shared" si="540"/>
        <v>20830.483333333334</v>
      </c>
      <c r="AK152" s="23">
        <f t="shared" si="540"/>
        <v>22264.440333333328</v>
      </c>
      <c r="AL152" s="23">
        <f t="shared" si="540"/>
        <v>-48867.346666666657</v>
      </c>
      <c r="AM152" s="23">
        <f t="shared" si="540"/>
        <v>30211.897333333327</v>
      </c>
      <c r="AN152" s="23">
        <f t="shared" si="540"/>
        <v>32656.66133333333</v>
      </c>
      <c r="AO152" s="95">
        <f>SUM(AC152:AN152)</f>
        <v>-117553.32500000001</v>
      </c>
      <c r="AP152" s="23">
        <f t="shared" si="540"/>
        <v>-32028.691666666691</v>
      </c>
      <c r="AQ152" s="23">
        <f t="shared" si="540"/>
        <v>54809.585833333338</v>
      </c>
      <c r="AR152" s="23">
        <f t="shared" si="540"/>
        <v>57139.255833333322</v>
      </c>
      <c r="AS152" s="23">
        <f t="shared" si="540"/>
        <v>-4844.916666666667</v>
      </c>
      <c r="AT152" s="23">
        <f t="shared" si="540"/>
        <v>62347.343333333323</v>
      </c>
      <c r="AU152" s="23">
        <f t="shared" si="540"/>
        <v>64677.013333333321</v>
      </c>
      <c r="AV152" s="23">
        <f t="shared" si="540"/>
        <v>10014.590833333317</v>
      </c>
      <c r="AW152" s="23">
        <f t="shared" si="540"/>
        <v>74644.260833333319</v>
      </c>
      <c r="AX152" s="23">
        <f t="shared" si="540"/>
        <v>77563.698333333334</v>
      </c>
      <c r="AY152" s="23">
        <f t="shared" si="540"/>
        <v>18183.135833333341</v>
      </c>
      <c r="AZ152" s="23">
        <f t="shared" si="540"/>
        <v>83402.573333333334</v>
      </c>
      <c r="BA152" s="23">
        <f t="shared" si="540"/>
        <v>86882.378333333312</v>
      </c>
      <c r="BB152" s="95">
        <f>SUM(AP152:BA152)</f>
        <v>552790.22749999992</v>
      </c>
      <c r="BC152" s="23">
        <f t="shared" si="540"/>
        <v>21674.368333333325</v>
      </c>
      <c r="BD152" s="23">
        <f t="shared" si="540"/>
        <v>108729.79833333334</v>
      </c>
      <c r="BE152" s="23">
        <f t="shared" si="540"/>
        <v>112485.22833333333</v>
      </c>
      <c r="BF152" s="23">
        <f t="shared" si="540"/>
        <v>46940.658333333326</v>
      </c>
      <c r="BG152" s="23">
        <f>(BG150-BG151)</f>
        <v>123554.95833333334</v>
      </c>
      <c r="BH152" s="23">
        <f t="shared" si="540"/>
        <v>127310.38833333334</v>
      </c>
      <c r="BI152" s="23">
        <f t="shared" si="540"/>
        <v>63553.513333333351</v>
      </c>
      <c r="BJ152" s="23">
        <f t="shared" si="540"/>
        <v>137239.74833333329</v>
      </c>
      <c r="BK152" s="23">
        <f t="shared" si="540"/>
        <v>141625.98333333334</v>
      </c>
      <c r="BL152" s="23">
        <f t="shared" si="540"/>
        <v>77313.623333333293</v>
      </c>
      <c r="BM152" s="23">
        <f t="shared" si="540"/>
        <v>150999.85833333334</v>
      </c>
      <c r="BN152" s="23">
        <f t="shared" si="540"/>
        <v>155386.09333333332</v>
      </c>
      <c r="BO152" s="95">
        <f>SUM(BC152:BN152)</f>
        <v>1266814.22</v>
      </c>
      <c r="XEP152"/>
      <c r="XEQ152"/>
      <c r="XER152"/>
      <c r="XES152"/>
      <c r="XET152"/>
      <c r="XEU152"/>
      <c r="XEV152"/>
      <c r="XEW152"/>
      <c r="XEX152"/>
      <c r="XEY152"/>
      <c r="XEZ152"/>
      <c r="XFA152"/>
      <c r="XFB152"/>
      <c r="XFC152"/>
      <c r="XFD152"/>
    </row>
    <row r="153" spans="1:67 16370:16384" s="5" customFormat="1" hidden="1" outlineLevel="1" x14ac:dyDescent="0.35">
      <c r="A153" s="5" t="s">
        <v>90</v>
      </c>
      <c r="C153" s="12">
        <f>C152/C121</f>
        <v>-10.062241106237817</v>
      </c>
      <c r="D153" s="12">
        <f>D152/D121</f>
        <v>-2.0608486937660055</v>
      </c>
      <c r="E153" s="12">
        <f>E152/E121</f>
        <v>-1.4267632656695157</v>
      </c>
      <c r="F153" s="12">
        <f>F152/F121</f>
        <v>-5.5852433386391294</v>
      </c>
      <c r="G153" s="12">
        <f>G152/G121</f>
        <v>-0.98074639525021212</v>
      </c>
      <c r="H153" s="12">
        <f>H152/H121</f>
        <v>-0.64669847889432464</v>
      </c>
      <c r="I153" s="12">
        <f>I152/I121</f>
        <v>-3.1043363677027043</v>
      </c>
      <c r="J153" s="12">
        <f>J152/J121</f>
        <v>-0.21976639712488771</v>
      </c>
      <c r="K153" s="12">
        <f>K152/K121</f>
        <v>-0.11339183624795701</v>
      </c>
      <c r="L153" s="12">
        <f>L152/L121</f>
        <v>-1.3774628879892039</v>
      </c>
      <c r="M153" s="12">
        <f>M152/M121</f>
        <v>2.2180085569817185E-2</v>
      </c>
      <c r="N153" s="12">
        <f>N152/N121</f>
        <v>6.9844612922740607E-2</v>
      </c>
      <c r="O153" s="103">
        <f>O152/O121</f>
        <v>-1.1352522144144921</v>
      </c>
      <c r="P153" s="99">
        <f>P152/P121</f>
        <v>-1.4549949679538112</v>
      </c>
      <c r="Q153" s="99">
        <f>Q152/Q121</f>
        <v>-9.7064800234989299E-2</v>
      </c>
      <c r="R153" s="99">
        <f>R152/R121</f>
        <v>-8.8128072026848497E-2</v>
      </c>
      <c r="S153" s="99">
        <f>S152/S121</f>
        <v>-1.1776842999488415</v>
      </c>
      <c r="T153" s="99">
        <f>T152/T121</f>
        <v>-6.3259817721565331E-2</v>
      </c>
      <c r="U153" s="99">
        <f>U152/U121</f>
        <v>-2.4698200412171994E-2</v>
      </c>
      <c r="V153" s="99">
        <f>V152/V121</f>
        <v>-1.0147944288886335</v>
      </c>
      <c r="W153" s="99">
        <f>W152/W121</f>
        <v>-1.751776132697469E-2</v>
      </c>
      <c r="X153" s="99">
        <f>X152/X121</f>
        <v>1.9554568117451213E-2</v>
      </c>
      <c r="Y153" s="99">
        <f>Y152/Y121</f>
        <v>-0.8793386413754074</v>
      </c>
      <c r="Z153" s="99">
        <f>Z152/Z121</f>
        <v>2.789718128167094E-2</v>
      </c>
      <c r="AA153" s="99">
        <f>AA152/AA121</f>
        <v>3.5541739498914114E-2</v>
      </c>
      <c r="AB153" s="103">
        <f>AB152/AB121</f>
        <v>-0.37876011994003006</v>
      </c>
      <c r="AC153" s="99">
        <f>AC152/AC121</f>
        <v>-1.0374123234247832</v>
      </c>
      <c r="AD153" s="99">
        <f>AD152/AD121</f>
        <v>9.6694852454677765E-2</v>
      </c>
      <c r="AE153" s="99">
        <f>AE152/AE121</f>
        <v>0.10662725225225224</v>
      </c>
      <c r="AF153" s="99">
        <f>AF152/AF121</f>
        <v>-0.64937125655587635</v>
      </c>
      <c r="AG153" s="99">
        <f>AG152/AG121</f>
        <v>0.1346320020799921</v>
      </c>
      <c r="AH153" s="99">
        <f>AH152/AH121</f>
        <v>0.1428960624900367</v>
      </c>
      <c r="AI153" s="99">
        <f>AI152/AI121</f>
        <v>-0.49872939659857818</v>
      </c>
      <c r="AJ153" s="99">
        <f>AJ152/AJ121</f>
        <v>0.16519019296854348</v>
      </c>
      <c r="AK153" s="99">
        <f>AK152/AK121</f>
        <v>0.17228805160904237</v>
      </c>
      <c r="AL153" s="99">
        <f>AL152/AL121</f>
        <v>-0.34831603657029891</v>
      </c>
      <c r="AM153" s="99">
        <f>AM152/AM121</f>
        <v>0.20474868750395325</v>
      </c>
      <c r="AN153" s="99">
        <f>AN152/AN121</f>
        <v>0.21356506574587561</v>
      </c>
      <c r="AO153" s="103">
        <f>AO152/AO121</f>
        <v>-8.081882520046009E-2</v>
      </c>
      <c r="AP153" s="99">
        <f>AP152/AP121</f>
        <v>-0.15530568620795565</v>
      </c>
      <c r="AQ153" s="99">
        <f>AQ152/AQ121</f>
        <v>0.25944137950077317</v>
      </c>
      <c r="AR153" s="99">
        <f>AR152/AR121</f>
        <v>0.26417890717709241</v>
      </c>
      <c r="AS153" s="99">
        <f>AS152/AS121</f>
        <v>-2.2016093912714193E-2</v>
      </c>
      <c r="AT153" s="99">
        <f>AT152/AT121</f>
        <v>0.27241973798236219</v>
      </c>
      <c r="AU153" s="99">
        <f>AU152/AU121</f>
        <v>0.27652157307053732</v>
      </c>
      <c r="AV153" s="99">
        <f>AV152/AV121</f>
        <v>4.0019544375289241E-2</v>
      </c>
      <c r="AW153" s="99">
        <f>AW152/AW121</f>
        <v>0.29241011402847278</v>
      </c>
      <c r="AX153" s="99">
        <f>AX152/AX121</f>
        <v>0.29654266070245194</v>
      </c>
      <c r="AY153" s="99">
        <f>AY152/AY121</f>
        <v>6.7886151012547594E-2</v>
      </c>
      <c r="AZ153" s="99">
        <f>AZ152/AZ121</f>
        <v>0.30423905496683507</v>
      </c>
      <c r="BA153" s="99">
        <f>BA152/BA121</f>
        <v>0.30844354705102711</v>
      </c>
      <c r="BB153" s="103">
        <f>BB152/BB121</f>
        <v>0.19013607885558617</v>
      </c>
      <c r="BC153" s="99">
        <f>BC152/BC121</f>
        <v>6.6589966921666799E-2</v>
      </c>
      <c r="BD153" s="99">
        <f>BD152/BD121</f>
        <v>0.32596773693888159</v>
      </c>
      <c r="BE153" s="99">
        <f>BE152/BE121</f>
        <v>0.32926039379835886</v>
      </c>
      <c r="BF153" s="99">
        <f>BF152/BF121</f>
        <v>0.13423122199980933</v>
      </c>
      <c r="BG153" s="99">
        <f>BG152/BG121</f>
        <v>0.33404517291877889</v>
      </c>
      <c r="BH153" s="99">
        <f>BH152/BH121</f>
        <v>0.33684898155375342</v>
      </c>
      <c r="BI153" s="99">
        <f>BI152/BI121</f>
        <v>0.16237691675502586</v>
      </c>
      <c r="BJ153" s="99">
        <f>BJ152/BJ121</f>
        <v>0.34240599868599408</v>
      </c>
      <c r="BK153" s="99">
        <f>BK152/BK121</f>
        <v>0.34523976679464524</v>
      </c>
      <c r="BL153" s="99">
        <f>BL152/BL121</f>
        <v>0.18364935409416794</v>
      </c>
      <c r="BM153" s="99">
        <f>BM152/BM121</f>
        <v>0.35083610207558863</v>
      </c>
      <c r="BN153" s="99">
        <f>BN152/BN121</f>
        <v>0.35329875818999651</v>
      </c>
      <c r="BO153" s="103">
        <f>BO152/BO121</f>
        <v>0.27588439031932804</v>
      </c>
      <c r="XEP153"/>
      <c r="XEQ153"/>
      <c r="XER153"/>
      <c r="XES153"/>
      <c r="XET153"/>
      <c r="XEU153"/>
      <c r="XEV153"/>
      <c r="XEW153"/>
      <c r="XEX153"/>
      <c r="XEY153"/>
      <c r="XEZ153"/>
      <c r="XFA153"/>
      <c r="XFB153"/>
      <c r="XFC153"/>
      <c r="XFD153"/>
    </row>
    <row r="154" spans="1:67 16370:16384" s="5" customFormat="1" collapsed="1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03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103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103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103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103"/>
      <c r="XEP154"/>
      <c r="XEQ154"/>
      <c r="XER154"/>
      <c r="XES154"/>
      <c r="XET154"/>
      <c r="XEU154"/>
      <c r="XEV154"/>
      <c r="XEW154"/>
      <c r="XEX154"/>
      <c r="XEY154"/>
      <c r="XEZ154"/>
      <c r="XFA154"/>
      <c r="XFB154"/>
      <c r="XFC154"/>
      <c r="XFD154"/>
    </row>
    <row r="155" spans="1:67 16370:16384" s="5" customFormat="1" x14ac:dyDescent="0.35">
      <c r="A155"/>
      <c r="C155" s="79"/>
      <c r="D155" s="79"/>
      <c r="E155"/>
      <c r="F155"/>
      <c r="G155"/>
      <c r="H155"/>
      <c r="I155"/>
      <c r="J155"/>
      <c r="K155"/>
      <c r="L155"/>
      <c r="M155"/>
      <c r="N155"/>
      <c r="O155" s="100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83"/>
      <c r="AC155" s="15"/>
      <c r="AD155" s="12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83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83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83"/>
      <c r="XEP155"/>
      <c r="XEQ155"/>
      <c r="XER155"/>
      <c r="XES155"/>
      <c r="XET155"/>
      <c r="XEU155"/>
      <c r="XEV155"/>
      <c r="XEW155"/>
      <c r="XEX155"/>
      <c r="XEY155"/>
      <c r="XEZ155"/>
      <c r="XFA155"/>
      <c r="XFB155"/>
      <c r="XFC155"/>
      <c r="XFD155"/>
    </row>
    <row r="156" spans="1:67 16370:16384" s="1" customFormat="1" x14ac:dyDescent="0.35">
      <c r="A156" s="1" t="s">
        <v>135</v>
      </c>
      <c r="C156" s="2"/>
      <c r="D156" s="2"/>
      <c r="E156" s="2"/>
      <c r="F156" s="2"/>
      <c r="G156" s="2"/>
      <c r="O156" s="80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0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0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0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0"/>
      <c r="XEP156"/>
      <c r="XEQ156"/>
      <c r="XER156"/>
      <c r="XES156"/>
      <c r="XET156"/>
      <c r="XEU156"/>
      <c r="XEV156"/>
      <c r="XEW156"/>
      <c r="XEX156"/>
      <c r="XEY156"/>
      <c r="XEZ156"/>
      <c r="XFA156"/>
      <c r="XFB156"/>
      <c r="XFC156"/>
      <c r="XFD156"/>
    </row>
    <row r="157" spans="1:67 16370:16384" s="15" customFormat="1" hidden="1" outlineLevel="1" x14ac:dyDescent="0.35">
      <c r="A157" s="15" t="s">
        <v>100</v>
      </c>
      <c r="C157" s="15">
        <f t="shared" ref="C157:N157" si="541">B181</f>
        <v>0</v>
      </c>
      <c r="D157" s="18">
        <f>C181</f>
        <v>4486331.0999999996</v>
      </c>
      <c r="E157" s="18">
        <f t="shared" si="541"/>
        <v>4469788.4720000001</v>
      </c>
      <c r="F157" s="18">
        <f t="shared" si="541"/>
        <v>4451529.0200000005</v>
      </c>
      <c r="G157" s="18">
        <f t="shared" si="541"/>
        <v>4364713.7680000002</v>
      </c>
      <c r="H157" s="18">
        <f t="shared" si="541"/>
        <v>4348499.88</v>
      </c>
      <c r="I157" s="18">
        <f t="shared" si="541"/>
        <v>4333927.4466666663</v>
      </c>
      <c r="J157" s="18">
        <f t="shared" si="541"/>
        <v>4252451.08</v>
      </c>
      <c r="K157" s="18">
        <f t="shared" si="541"/>
        <v>4237353.3133333335</v>
      </c>
      <c r="L157" s="18">
        <f t="shared" si="541"/>
        <v>4232146.3466666667</v>
      </c>
      <c r="M157" s="18">
        <f t="shared" si="541"/>
        <v>4160263.0466666669</v>
      </c>
      <c r="N157" s="18">
        <f t="shared" si="541"/>
        <v>4161604.7966666669</v>
      </c>
      <c r="O157" s="95">
        <f>C157</f>
        <v>0</v>
      </c>
      <c r="P157" s="18">
        <f>O179</f>
        <v>4164987.3266666667</v>
      </c>
      <c r="Q157" s="18">
        <f t="shared" ref="Q157" si="542">P181</f>
        <v>4071594.5933333333</v>
      </c>
      <c r="R157" s="18">
        <f t="shared" ref="R157" si="543">Q181</f>
        <v>4071542.1433333331</v>
      </c>
      <c r="S157" s="18">
        <f t="shared" ref="S157" si="544">R181</f>
        <v>4071160.0599999996</v>
      </c>
      <c r="T157" s="18">
        <f t="shared" ref="T157" si="545">S181</f>
        <v>3993317.3766666665</v>
      </c>
      <c r="U157" s="18">
        <f t="shared" ref="U157" si="546">T181</f>
        <v>3991227.1599999997</v>
      </c>
      <c r="V157" s="18">
        <f t="shared" ref="V157" si="547">U181</f>
        <v>2991489.3099999996</v>
      </c>
      <c r="W157" s="18">
        <f t="shared" ref="W157" si="548">V181</f>
        <v>2923872.9349999996</v>
      </c>
      <c r="X157" s="18">
        <f t="shared" ref="X157" si="549">W181</f>
        <v>2929169.4849999994</v>
      </c>
      <c r="Y157" s="18">
        <f t="shared" ref="Y157" si="550">X181</f>
        <v>2931637.6633333326</v>
      </c>
      <c r="Z157" s="18">
        <f t="shared" ref="Z157" si="551">Y181</f>
        <v>2862365.3466666657</v>
      </c>
      <c r="AA157" s="18">
        <f t="shared" ref="AA157" si="552">Z181</f>
        <v>2870600.584999999</v>
      </c>
      <c r="AB157" s="95">
        <f>P157</f>
        <v>4164987.3266666667</v>
      </c>
      <c r="AC157" s="18">
        <f t="shared" ref="AC157" si="553">AA181</f>
        <v>2878742.9166666656</v>
      </c>
      <c r="AD157" s="18">
        <f t="shared" ref="AD157" si="554">AC181</f>
        <v>2801457.3216666654</v>
      </c>
      <c r="AE157" s="18">
        <f t="shared" ref="AE157" si="555">AD181</f>
        <v>2812273.9683333319</v>
      </c>
      <c r="AF157" s="18">
        <f t="shared" ref="AF157" si="556">AE181</f>
        <v>2827831.4516666653</v>
      </c>
      <c r="AG157" s="18">
        <f t="shared" ref="AG157" si="557">AF181</f>
        <v>2761885.2516666651</v>
      </c>
      <c r="AH157" s="18">
        <f t="shared" ref="AH157" si="558">AG181</f>
        <v>2779527.6636666651</v>
      </c>
      <c r="AI157" s="18">
        <f t="shared" ref="AI157" si="559">AH181</f>
        <v>2800659.5509999986</v>
      </c>
      <c r="AJ157" s="18">
        <f t="shared" ref="AJ157" si="560">AI181</f>
        <v>1742718.2676666651</v>
      </c>
      <c r="AK157" s="18">
        <f t="shared" ref="AK157" si="561">AJ181</f>
        <v>1767170.3476666652</v>
      </c>
      <c r="AL157" s="18">
        <f t="shared" ref="AL157" si="562">AK181</f>
        <v>1793729.7179999985</v>
      </c>
      <c r="AM157" s="18">
        <f t="shared" ref="AM157" si="563">AL181</f>
        <v>1743059.0346666651</v>
      </c>
      <c r="AN157" s="18">
        <f t="shared" ref="AN157" si="564">AM181</f>
        <v>1775160.198666665</v>
      </c>
      <c r="AO157" s="95">
        <f>AC157</f>
        <v>2878742.9166666656</v>
      </c>
      <c r="AP157" s="18">
        <f t="shared" ref="AP157" si="565">AN181</f>
        <v>1810437.5533333316</v>
      </c>
      <c r="AQ157" s="18">
        <f t="shared" ref="AQ157" si="566">AP181</f>
        <v>1769232.3666666648</v>
      </c>
      <c r="AR157" s="18">
        <f t="shared" ref="AR157" si="567">AQ181</f>
        <v>1827414.0524999981</v>
      </c>
      <c r="AS157" s="18">
        <f t="shared" ref="AS157" si="568">AR181</f>
        <v>1887925.4083333313</v>
      </c>
      <c r="AT157" s="18">
        <f t="shared" ref="AT157" si="569">AS181</f>
        <v>1887244.7333333313</v>
      </c>
      <c r="AU157" s="18">
        <f t="shared" ref="AU157" si="570">AT181</f>
        <v>1965893.3266666646</v>
      </c>
      <c r="AV157" s="18">
        <f t="shared" ref="AV157" si="571">AU181</f>
        <v>2034226.089999998</v>
      </c>
      <c r="AW157" s="18">
        <f t="shared" ref="AW157" si="572">AV181</f>
        <v>1041011.6183333313</v>
      </c>
      <c r="AX157" s="18">
        <f t="shared" ref="AX157" si="573">AW181</f>
        <v>1119311.6291666646</v>
      </c>
      <c r="AY157" s="18">
        <f t="shared" ref="AY157" si="574">AX181</f>
        <v>1199766.0983333313</v>
      </c>
      <c r="AZ157" s="18">
        <f t="shared" ref="AZ157" si="575">AY181</f>
        <v>1220840.004999998</v>
      </c>
      <c r="BA157" s="18">
        <f t="shared" ref="BA157" si="576">AZ181</f>
        <v>1307133.3491666648</v>
      </c>
      <c r="BB157" s="95">
        <f>AP157</f>
        <v>1810437.5533333316</v>
      </c>
      <c r="BC157" s="18">
        <f t="shared" ref="BC157" si="577">BA181</f>
        <v>1396190.5191666647</v>
      </c>
      <c r="BD157" s="18">
        <f t="shared" ref="BD157" si="578">BC181</f>
        <v>1364068.0708333314</v>
      </c>
      <c r="BE157" s="18">
        <f t="shared" ref="BE157" si="579">BD181</f>
        <v>1473716.5858333313</v>
      </c>
      <c r="BF157" s="18">
        <f t="shared" ref="BF157" si="580">BE181</f>
        <v>1587120.5308333314</v>
      </c>
      <c r="BG157" s="18">
        <f t="shared" ref="BG157" si="581">BF181</f>
        <v>1634979.9058333314</v>
      </c>
      <c r="BH157" s="18">
        <f t="shared" ref="BH157" si="582">BG181</f>
        <v>1754288.7808333314</v>
      </c>
      <c r="BI157" s="18">
        <f t="shared" ref="BI157" si="583">BH181</f>
        <v>1882517.8858333314</v>
      </c>
      <c r="BJ157" s="18">
        <f t="shared" ref="BJ157" si="584">BI181</f>
        <v>944351.35749999806</v>
      </c>
      <c r="BK157" s="18">
        <f t="shared" ref="BK157" si="585">BJ181</f>
        <v>1081543.6641666647</v>
      </c>
      <c r="BL157" s="18">
        <f t="shared" ref="BL157" si="586">BK181</f>
        <v>1223122.2058333314</v>
      </c>
      <c r="BM157" s="18">
        <f t="shared" ref="BM157" si="587">BL181</f>
        <v>1299471.2291666646</v>
      </c>
      <c r="BN157" s="18">
        <f t="shared" ref="BN157" si="588">BM181</f>
        <v>1450423.6458333314</v>
      </c>
      <c r="BO157" s="95">
        <f>BC157</f>
        <v>1396190.5191666647</v>
      </c>
      <c r="XEP157"/>
      <c r="XEQ157"/>
      <c r="XER157"/>
      <c r="XES157"/>
      <c r="XET157"/>
      <c r="XEU157"/>
      <c r="XEV157"/>
      <c r="XEW157"/>
      <c r="XEX157"/>
      <c r="XEY157"/>
      <c r="XEZ157"/>
      <c r="XFA157"/>
      <c r="XFB157"/>
      <c r="XFC157"/>
      <c r="XFD157"/>
    </row>
    <row r="158" spans="1:67 16370:16384" s="15" customFormat="1" hidden="1" outlineLevel="1" x14ac:dyDescent="0.35"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98"/>
      <c r="AB158" s="98"/>
      <c r="AO158" s="98"/>
      <c r="BB158" s="98"/>
      <c r="BO158" s="98"/>
      <c r="XEP158"/>
      <c r="XEQ158"/>
      <c r="XER158"/>
      <c r="XES158"/>
      <c r="XET158"/>
      <c r="XEU158"/>
      <c r="XEV158"/>
      <c r="XEW158"/>
      <c r="XEX158"/>
      <c r="XEY158"/>
      <c r="XEZ158"/>
      <c r="XFA158"/>
      <c r="XFB158"/>
      <c r="XFC158"/>
      <c r="XFD158"/>
    </row>
    <row r="159" spans="1:67 16370:16384" s="15" customFormat="1" hidden="1" outlineLevel="1" x14ac:dyDescent="0.35">
      <c r="A159" s="15" t="s">
        <v>94</v>
      </c>
      <c r="C159" s="16"/>
      <c r="D159" s="16"/>
      <c r="E159" s="16"/>
      <c r="F159" s="16"/>
      <c r="G159" s="16"/>
      <c r="O159" s="82"/>
      <c r="AB159" s="82"/>
      <c r="AO159" s="82"/>
      <c r="BB159" s="82"/>
      <c r="BO159" s="82"/>
      <c r="XEP159"/>
      <c r="XEQ159"/>
      <c r="XER159"/>
      <c r="XES159"/>
      <c r="XET159"/>
      <c r="XEU159"/>
      <c r="XEV159"/>
      <c r="XEW159"/>
      <c r="XEX159"/>
      <c r="XEY159"/>
      <c r="XEZ159"/>
      <c r="XFA159"/>
      <c r="XFB159"/>
      <c r="XFC159"/>
      <c r="XFD159"/>
    </row>
    <row r="160" spans="1:67 16370:16384" s="15" customFormat="1" hidden="1" outlineLevel="1" x14ac:dyDescent="0.35">
      <c r="A160" s="17" t="s">
        <v>89</v>
      </c>
      <c r="C160" s="20">
        <f t="shared" ref="C160:AH160" si="589">C152</f>
        <v>-110121.16666666667</v>
      </c>
      <c r="D160" s="20">
        <f t="shared" si="589"/>
        <v>-23005.006666666668</v>
      </c>
      <c r="E160" s="20">
        <f t="shared" si="589"/>
        <v>-21367.206666666669</v>
      </c>
      <c r="F160" s="20">
        <f t="shared" si="589"/>
        <v>-92073.406666666677</v>
      </c>
      <c r="G160" s="20">
        <f t="shared" si="589"/>
        <v>-19271.666666666668</v>
      </c>
      <c r="H160" s="20">
        <f t="shared" si="589"/>
        <v>-16127.366666666669</v>
      </c>
      <c r="I160" s="20">
        <f t="shared" si="589"/>
        <v>-85595.866666666669</v>
      </c>
      <c r="J160" s="20">
        <f t="shared" si="589"/>
        <v>-8968.6666666666679</v>
      </c>
      <c r="K160" s="20">
        <f t="shared" si="589"/>
        <v>-5388.2666666666692</v>
      </c>
      <c r="L160" s="20">
        <f t="shared" si="589"/>
        <v>-73150.166666666672</v>
      </c>
      <c r="M160" s="20">
        <f t="shared" si="589"/>
        <v>1330.583333333333</v>
      </c>
      <c r="N160" s="20">
        <f t="shared" si="589"/>
        <v>4772.063333333329</v>
      </c>
      <c r="O160" s="94">
        <f t="shared" si="589"/>
        <v>-448966.14000000013</v>
      </c>
      <c r="P160" s="20">
        <f t="shared" si="589"/>
        <v>-100719.11666666667</v>
      </c>
      <c r="Q160" s="20">
        <f t="shared" si="589"/>
        <v>-6719.1166666666641</v>
      </c>
      <c r="R160" s="20">
        <f t="shared" si="589"/>
        <v>-6179.7166666666699</v>
      </c>
      <c r="S160" s="20">
        <f t="shared" si="589"/>
        <v>-83640.316666666666</v>
      </c>
      <c r="T160" s="20">
        <f t="shared" si="589"/>
        <v>-4606.5166666666655</v>
      </c>
      <c r="U160" s="20">
        <f t="shared" si="589"/>
        <v>-1909.5166666666655</v>
      </c>
      <c r="V160" s="20">
        <f t="shared" si="589"/>
        <v>-79370.116666666683</v>
      </c>
      <c r="W160" s="20">
        <f t="shared" si="589"/>
        <v>-1370.1166666666713</v>
      </c>
      <c r="X160" s="20">
        <f t="shared" si="589"/>
        <v>1652.4783333333321</v>
      </c>
      <c r="Y160" s="20">
        <f t="shared" si="589"/>
        <v>-75099.916666666672</v>
      </c>
      <c r="Z160" s="20">
        <f t="shared" si="589"/>
        <v>2407.6383333333288</v>
      </c>
      <c r="AA160" s="20">
        <f t="shared" si="589"/>
        <v>3131.2983333333314</v>
      </c>
      <c r="AB160" s="94">
        <f t="shared" si="589"/>
        <v>-352423.03500000009</v>
      </c>
      <c r="AC160" s="20">
        <f t="shared" si="589"/>
        <v>-96916.096666666665</v>
      </c>
      <c r="AD160" s="20">
        <f t="shared" si="589"/>
        <v>9742.9733333333315</v>
      </c>
      <c r="AE160" s="20">
        <f t="shared" si="589"/>
        <v>11046.583333333332</v>
      </c>
      <c r="AF160" s="20">
        <f t="shared" si="589"/>
        <v>-69748.966666666674</v>
      </c>
      <c r="AG160" s="20">
        <f t="shared" si="589"/>
        <v>15361.915333333338</v>
      </c>
      <c r="AH160" s="20">
        <f t="shared" si="589"/>
        <v>16732.557333333338</v>
      </c>
      <c r="AI160" s="20">
        <f t="shared" ref="AI160:BO160" si="590">AI152</f>
        <v>-60868.426666666674</v>
      </c>
      <c r="AJ160" s="20">
        <f t="shared" si="590"/>
        <v>20830.483333333334</v>
      </c>
      <c r="AK160" s="20">
        <f t="shared" si="590"/>
        <v>22264.440333333328</v>
      </c>
      <c r="AL160" s="20">
        <f t="shared" si="590"/>
        <v>-48867.346666666657</v>
      </c>
      <c r="AM160" s="20">
        <f t="shared" si="590"/>
        <v>30211.897333333327</v>
      </c>
      <c r="AN160" s="20">
        <f t="shared" si="590"/>
        <v>32656.66133333333</v>
      </c>
      <c r="AO160" s="94">
        <f t="shared" si="590"/>
        <v>-117553.32500000001</v>
      </c>
      <c r="AP160" s="20">
        <f t="shared" si="590"/>
        <v>-32028.691666666691</v>
      </c>
      <c r="AQ160" s="20">
        <f t="shared" si="590"/>
        <v>54809.585833333338</v>
      </c>
      <c r="AR160" s="20">
        <f t="shared" si="590"/>
        <v>57139.255833333322</v>
      </c>
      <c r="AS160" s="20">
        <f t="shared" si="590"/>
        <v>-4844.916666666667</v>
      </c>
      <c r="AT160" s="20">
        <f t="shared" si="590"/>
        <v>62347.343333333323</v>
      </c>
      <c r="AU160" s="20">
        <f t="shared" si="590"/>
        <v>64677.013333333321</v>
      </c>
      <c r="AV160" s="20">
        <f t="shared" si="590"/>
        <v>10014.590833333317</v>
      </c>
      <c r="AW160" s="20">
        <f t="shared" si="590"/>
        <v>74644.260833333319</v>
      </c>
      <c r="AX160" s="20">
        <f t="shared" si="590"/>
        <v>77563.698333333334</v>
      </c>
      <c r="AY160" s="20">
        <f t="shared" si="590"/>
        <v>18183.135833333341</v>
      </c>
      <c r="AZ160" s="20">
        <f t="shared" si="590"/>
        <v>83402.573333333334</v>
      </c>
      <c r="BA160" s="20">
        <f t="shared" si="590"/>
        <v>86882.378333333312</v>
      </c>
      <c r="BB160" s="94">
        <f t="shared" si="590"/>
        <v>552790.22749999992</v>
      </c>
      <c r="BC160" s="20">
        <f t="shared" si="590"/>
        <v>21674.368333333325</v>
      </c>
      <c r="BD160" s="20">
        <f t="shared" si="590"/>
        <v>108729.79833333334</v>
      </c>
      <c r="BE160" s="20">
        <f t="shared" si="590"/>
        <v>112485.22833333333</v>
      </c>
      <c r="BF160" s="20">
        <f t="shared" si="590"/>
        <v>46940.658333333326</v>
      </c>
      <c r="BG160" s="20">
        <f t="shared" si="590"/>
        <v>123554.95833333334</v>
      </c>
      <c r="BH160" s="20">
        <f t="shared" si="590"/>
        <v>127310.38833333334</v>
      </c>
      <c r="BI160" s="20">
        <f t="shared" si="590"/>
        <v>63553.513333333351</v>
      </c>
      <c r="BJ160" s="20">
        <f t="shared" si="590"/>
        <v>137239.74833333329</v>
      </c>
      <c r="BK160" s="20">
        <f t="shared" si="590"/>
        <v>141625.98333333334</v>
      </c>
      <c r="BL160" s="20">
        <f t="shared" si="590"/>
        <v>77313.623333333293</v>
      </c>
      <c r="BM160" s="20">
        <f t="shared" si="590"/>
        <v>150999.85833333334</v>
      </c>
      <c r="BN160" s="20">
        <f t="shared" si="590"/>
        <v>155386.09333333332</v>
      </c>
      <c r="BO160" s="94">
        <f t="shared" si="590"/>
        <v>1266814.22</v>
      </c>
      <c r="XEP160"/>
      <c r="XEQ160"/>
      <c r="XER160"/>
      <c r="XES160"/>
      <c r="XET160"/>
      <c r="XEU160"/>
      <c r="XEV160"/>
      <c r="XEW160"/>
      <c r="XEX160"/>
      <c r="XEY160"/>
      <c r="XEZ160"/>
      <c r="XFA160"/>
      <c r="XFB160"/>
      <c r="XFC160"/>
      <c r="XFD160"/>
    </row>
    <row r="161" spans="1:69 16370:16384" s="15" customFormat="1" hidden="1" outlineLevel="1" x14ac:dyDescent="0.35">
      <c r="A161" t="s">
        <v>85</v>
      </c>
      <c r="C161" s="20">
        <f t="shared" ref="C161:N161" si="591">C147</f>
        <v>6666.666666666667</v>
      </c>
      <c r="D161" s="20">
        <f t="shared" si="591"/>
        <v>6666.666666666667</v>
      </c>
      <c r="E161" s="20">
        <f t="shared" si="591"/>
        <v>6666.666666666667</v>
      </c>
      <c r="F161" s="20">
        <f t="shared" si="591"/>
        <v>6666.666666666667</v>
      </c>
      <c r="G161" s="20">
        <f t="shared" si="591"/>
        <v>6666.666666666667</v>
      </c>
      <c r="H161" s="20">
        <f t="shared" si="591"/>
        <v>6666.666666666667</v>
      </c>
      <c r="I161" s="20">
        <f t="shared" si="591"/>
        <v>6666.666666666667</v>
      </c>
      <c r="J161" s="20">
        <f t="shared" si="591"/>
        <v>6666.666666666667</v>
      </c>
      <c r="K161" s="20">
        <f t="shared" si="591"/>
        <v>6666.666666666667</v>
      </c>
      <c r="L161" s="20">
        <f t="shared" si="591"/>
        <v>6666.666666666667</v>
      </c>
      <c r="M161" s="20">
        <f t="shared" si="591"/>
        <v>6666.666666666667</v>
      </c>
      <c r="N161" s="20">
        <f t="shared" si="591"/>
        <v>6666.666666666667</v>
      </c>
      <c r="O161" s="94">
        <f>SUM(C161:N161)</f>
        <v>80000</v>
      </c>
      <c r="P161" s="20">
        <f t="shared" ref="P161:AA161" si="592">P147</f>
        <v>6666.666666666667</v>
      </c>
      <c r="Q161" s="20">
        <f t="shared" si="592"/>
        <v>6666.666666666667</v>
      </c>
      <c r="R161" s="20">
        <f t="shared" si="592"/>
        <v>6666.666666666667</v>
      </c>
      <c r="S161" s="20">
        <f t="shared" si="592"/>
        <v>6666.666666666667</v>
      </c>
      <c r="T161" s="20">
        <f t="shared" si="592"/>
        <v>6666.666666666667</v>
      </c>
      <c r="U161" s="20">
        <f t="shared" si="592"/>
        <v>6666.666666666667</v>
      </c>
      <c r="V161" s="20">
        <f t="shared" si="592"/>
        <v>6666.666666666667</v>
      </c>
      <c r="W161" s="20">
        <f t="shared" si="592"/>
        <v>6666.666666666667</v>
      </c>
      <c r="X161" s="20">
        <f t="shared" si="592"/>
        <v>6666.666666666667</v>
      </c>
      <c r="Y161" s="20">
        <f t="shared" si="592"/>
        <v>6666.666666666667</v>
      </c>
      <c r="Z161" s="20">
        <f t="shared" si="592"/>
        <v>6666.666666666667</v>
      </c>
      <c r="AA161" s="20">
        <f t="shared" si="592"/>
        <v>6666.666666666667</v>
      </c>
      <c r="AB161" s="94">
        <f>SUM(P161:AA161)</f>
        <v>80000</v>
      </c>
      <c r="AC161" s="20">
        <f t="shared" ref="AC161:AN161" si="593">AC147</f>
        <v>6666.666666666667</v>
      </c>
      <c r="AD161" s="20">
        <f t="shared" si="593"/>
        <v>6666.666666666667</v>
      </c>
      <c r="AE161" s="20">
        <f t="shared" si="593"/>
        <v>6666.666666666667</v>
      </c>
      <c r="AF161" s="20">
        <f t="shared" si="593"/>
        <v>6666.666666666667</v>
      </c>
      <c r="AG161" s="20">
        <f t="shared" si="593"/>
        <v>6666.666666666667</v>
      </c>
      <c r="AH161" s="20">
        <f t="shared" si="593"/>
        <v>6666.666666666667</v>
      </c>
      <c r="AI161" s="20">
        <f t="shared" si="593"/>
        <v>6666.666666666667</v>
      </c>
      <c r="AJ161" s="20">
        <f t="shared" si="593"/>
        <v>6666.666666666667</v>
      </c>
      <c r="AK161" s="20">
        <f t="shared" si="593"/>
        <v>6666.666666666667</v>
      </c>
      <c r="AL161" s="20">
        <f t="shared" si="593"/>
        <v>6666.666666666667</v>
      </c>
      <c r="AM161" s="20">
        <f t="shared" si="593"/>
        <v>6666.666666666667</v>
      </c>
      <c r="AN161" s="20">
        <f t="shared" si="593"/>
        <v>6666.666666666667</v>
      </c>
      <c r="AO161" s="94">
        <f>SUM(AC161:AN161)</f>
        <v>80000</v>
      </c>
      <c r="AP161" s="20">
        <f t="shared" ref="AP161:BA161" si="594">AP147</f>
        <v>6666.666666666667</v>
      </c>
      <c r="AQ161" s="20">
        <f t="shared" si="594"/>
        <v>6666.666666666667</v>
      </c>
      <c r="AR161" s="20">
        <f t="shared" si="594"/>
        <v>6666.666666666667</v>
      </c>
      <c r="AS161" s="20">
        <f t="shared" si="594"/>
        <v>6666.666666666667</v>
      </c>
      <c r="AT161" s="20">
        <f t="shared" si="594"/>
        <v>6666.666666666667</v>
      </c>
      <c r="AU161" s="20">
        <f t="shared" si="594"/>
        <v>6666.666666666667</v>
      </c>
      <c r="AV161" s="20">
        <f t="shared" si="594"/>
        <v>6666.666666666667</v>
      </c>
      <c r="AW161" s="20">
        <f t="shared" si="594"/>
        <v>6666.666666666667</v>
      </c>
      <c r="AX161" s="20">
        <f t="shared" si="594"/>
        <v>6666.666666666667</v>
      </c>
      <c r="AY161" s="20">
        <f t="shared" si="594"/>
        <v>6666.666666666667</v>
      </c>
      <c r="AZ161" s="20">
        <f t="shared" si="594"/>
        <v>6666.666666666667</v>
      </c>
      <c r="BA161" s="20">
        <f t="shared" si="594"/>
        <v>6666.666666666667</v>
      </c>
      <c r="BB161" s="94">
        <f>SUM(AP161:BA161)</f>
        <v>80000</v>
      </c>
      <c r="BC161" s="20">
        <f t="shared" ref="BC161:BN161" si="595">BC147</f>
        <v>6666.666666666667</v>
      </c>
      <c r="BD161" s="20">
        <f t="shared" si="595"/>
        <v>6666.666666666667</v>
      </c>
      <c r="BE161" s="20">
        <f t="shared" si="595"/>
        <v>6666.666666666667</v>
      </c>
      <c r="BF161" s="20">
        <f t="shared" si="595"/>
        <v>6666.666666666667</v>
      </c>
      <c r="BG161" s="20">
        <f t="shared" si="595"/>
        <v>6666.666666666667</v>
      </c>
      <c r="BH161" s="20">
        <f t="shared" si="595"/>
        <v>6666.666666666667</v>
      </c>
      <c r="BI161" s="20">
        <f t="shared" si="595"/>
        <v>6666.666666666667</v>
      </c>
      <c r="BJ161" s="20">
        <f t="shared" si="595"/>
        <v>6666.666666666667</v>
      </c>
      <c r="BK161" s="20">
        <f t="shared" si="595"/>
        <v>6666.666666666667</v>
      </c>
      <c r="BL161" s="20">
        <f t="shared" si="595"/>
        <v>6666.666666666667</v>
      </c>
      <c r="BM161" s="20">
        <f t="shared" si="595"/>
        <v>6666.666666666667</v>
      </c>
      <c r="BN161" s="20">
        <f t="shared" si="595"/>
        <v>6666.666666666667</v>
      </c>
      <c r="BO161" s="94">
        <f>SUM(BC161:BN161)</f>
        <v>80000</v>
      </c>
      <c r="XEP161"/>
      <c r="XEQ161"/>
      <c r="XER161"/>
      <c r="XES161"/>
      <c r="XET161"/>
      <c r="XEU161"/>
      <c r="XEV161"/>
      <c r="XEW161"/>
      <c r="XEX161"/>
      <c r="XEY161"/>
      <c r="XEZ161"/>
      <c r="XFA161"/>
      <c r="XFB161"/>
      <c r="XFC161"/>
      <c r="XFD161"/>
    </row>
    <row r="162" spans="1:69 16370:16384" s="15" customFormat="1" hidden="1" outlineLevel="1" x14ac:dyDescent="0.35">
      <c r="A162" t="s">
        <v>86</v>
      </c>
      <c r="C162" s="20">
        <f t="shared" ref="C162:N162" si="596">C149</f>
        <v>0</v>
      </c>
      <c r="D162" s="20">
        <f t="shared" si="596"/>
        <v>0</v>
      </c>
      <c r="E162" s="20">
        <f t="shared" si="596"/>
        <v>0</v>
      </c>
      <c r="F162" s="20">
        <f t="shared" si="596"/>
        <v>0</v>
      </c>
      <c r="G162" s="20">
        <f t="shared" si="596"/>
        <v>0</v>
      </c>
      <c r="H162" s="20">
        <f t="shared" si="596"/>
        <v>0</v>
      </c>
      <c r="I162" s="20">
        <f t="shared" si="596"/>
        <v>0</v>
      </c>
      <c r="J162" s="20">
        <f t="shared" si="596"/>
        <v>0</v>
      </c>
      <c r="K162" s="20">
        <f t="shared" si="596"/>
        <v>0</v>
      </c>
      <c r="L162" s="20">
        <f t="shared" si="596"/>
        <v>0</v>
      </c>
      <c r="M162" s="20">
        <f t="shared" si="596"/>
        <v>0</v>
      </c>
      <c r="N162" s="20">
        <f t="shared" si="596"/>
        <v>0</v>
      </c>
      <c r="O162" s="94">
        <f t="shared" ref="O162:O163" si="597">SUM(C162:N162)</f>
        <v>0</v>
      </c>
      <c r="P162" s="20">
        <f t="shared" ref="P162:AA162" si="598">P149</f>
        <v>0</v>
      </c>
      <c r="Q162" s="20">
        <f t="shared" si="598"/>
        <v>0</v>
      </c>
      <c r="R162" s="20">
        <f t="shared" si="598"/>
        <v>0</v>
      </c>
      <c r="S162" s="20">
        <f t="shared" si="598"/>
        <v>0</v>
      </c>
      <c r="T162" s="20">
        <f t="shared" si="598"/>
        <v>0</v>
      </c>
      <c r="U162" s="20">
        <f t="shared" si="598"/>
        <v>0</v>
      </c>
      <c r="V162" s="20">
        <f t="shared" si="598"/>
        <v>0</v>
      </c>
      <c r="W162" s="20">
        <f t="shared" si="598"/>
        <v>0</v>
      </c>
      <c r="X162" s="20">
        <f t="shared" si="598"/>
        <v>0</v>
      </c>
      <c r="Y162" s="20">
        <f t="shared" si="598"/>
        <v>0</v>
      </c>
      <c r="Z162" s="20">
        <f t="shared" si="598"/>
        <v>0</v>
      </c>
      <c r="AA162" s="20">
        <f t="shared" si="598"/>
        <v>0</v>
      </c>
      <c r="AB162" s="94">
        <f t="shared" ref="AB162:AB163" si="599">SUM(P162:AA162)</f>
        <v>0</v>
      </c>
      <c r="AC162" s="20">
        <f t="shared" ref="AC162:AN162" si="600">AC149</f>
        <v>0</v>
      </c>
      <c r="AD162" s="20">
        <f t="shared" si="600"/>
        <v>0</v>
      </c>
      <c r="AE162" s="20">
        <f t="shared" si="600"/>
        <v>0</v>
      </c>
      <c r="AF162" s="20">
        <f t="shared" si="600"/>
        <v>0</v>
      </c>
      <c r="AG162" s="20">
        <f t="shared" si="600"/>
        <v>0</v>
      </c>
      <c r="AH162" s="20">
        <f t="shared" si="600"/>
        <v>0</v>
      </c>
      <c r="AI162" s="20">
        <f t="shared" si="600"/>
        <v>0</v>
      </c>
      <c r="AJ162" s="20">
        <f t="shared" si="600"/>
        <v>0</v>
      </c>
      <c r="AK162" s="20">
        <f t="shared" si="600"/>
        <v>0</v>
      </c>
      <c r="AL162" s="20">
        <f t="shared" si="600"/>
        <v>0</v>
      </c>
      <c r="AM162" s="20">
        <f t="shared" si="600"/>
        <v>0</v>
      </c>
      <c r="AN162" s="20">
        <f t="shared" si="600"/>
        <v>0</v>
      </c>
      <c r="AO162" s="94">
        <f t="shared" ref="AO162:AO163" si="601">SUM(AC162:AN162)</f>
        <v>0</v>
      </c>
      <c r="AP162" s="20">
        <f t="shared" ref="AP162:BA162" si="602">AP149</f>
        <v>0</v>
      </c>
      <c r="AQ162" s="20">
        <f t="shared" si="602"/>
        <v>0</v>
      </c>
      <c r="AR162" s="20">
        <f t="shared" si="602"/>
        <v>0</v>
      </c>
      <c r="AS162" s="20">
        <f t="shared" si="602"/>
        <v>0</v>
      </c>
      <c r="AT162" s="20">
        <f t="shared" si="602"/>
        <v>0</v>
      </c>
      <c r="AU162" s="20">
        <f t="shared" si="602"/>
        <v>0</v>
      </c>
      <c r="AV162" s="20">
        <f t="shared" si="602"/>
        <v>0</v>
      </c>
      <c r="AW162" s="20">
        <f t="shared" si="602"/>
        <v>0</v>
      </c>
      <c r="AX162" s="20">
        <f t="shared" si="602"/>
        <v>0</v>
      </c>
      <c r="AY162" s="20">
        <f t="shared" si="602"/>
        <v>0</v>
      </c>
      <c r="AZ162" s="20">
        <f t="shared" si="602"/>
        <v>0</v>
      </c>
      <c r="BA162" s="20">
        <f t="shared" si="602"/>
        <v>0</v>
      </c>
      <c r="BB162" s="94">
        <f t="shared" ref="BB162:BB163" si="603">SUM(AP162:BA162)</f>
        <v>0</v>
      </c>
      <c r="BC162" s="20">
        <f t="shared" ref="BC162:BN162" si="604">BC149</f>
        <v>0</v>
      </c>
      <c r="BD162" s="20">
        <f t="shared" si="604"/>
        <v>0</v>
      </c>
      <c r="BE162" s="20">
        <f t="shared" si="604"/>
        <v>0</v>
      </c>
      <c r="BF162" s="20">
        <f t="shared" si="604"/>
        <v>0</v>
      </c>
      <c r="BG162" s="20">
        <f t="shared" si="604"/>
        <v>0</v>
      </c>
      <c r="BH162" s="20">
        <f t="shared" si="604"/>
        <v>0</v>
      </c>
      <c r="BI162" s="20">
        <f t="shared" si="604"/>
        <v>0</v>
      </c>
      <c r="BJ162" s="20">
        <f t="shared" si="604"/>
        <v>0</v>
      </c>
      <c r="BK162" s="20">
        <f t="shared" si="604"/>
        <v>0</v>
      </c>
      <c r="BL162" s="20">
        <f t="shared" si="604"/>
        <v>0</v>
      </c>
      <c r="BM162" s="20">
        <f t="shared" si="604"/>
        <v>0</v>
      </c>
      <c r="BN162" s="20">
        <f t="shared" si="604"/>
        <v>0</v>
      </c>
      <c r="BO162" s="94">
        <f t="shared" ref="BO162:BO163" si="605">SUM(BC162:BN162)</f>
        <v>0</v>
      </c>
      <c r="XEP162"/>
      <c r="XEQ162"/>
      <c r="XER162"/>
      <c r="XES162"/>
      <c r="XET162"/>
      <c r="XEU162"/>
      <c r="XEV162"/>
      <c r="XEW162"/>
      <c r="XEX162"/>
      <c r="XEY162"/>
      <c r="XEZ162"/>
      <c r="XFA162"/>
      <c r="XFB162"/>
      <c r="XFC162"/>
      <c r="XFD162"/>
    </row>
    <row r="163" spans="1:69 16370:16384" s="17" customFormat="1" hidden="1" outlineLevel="1" x14ac:dyDescent="0.35">
      <c r="A163" s="17" t="s">
        <v>91</v>
      </c>
      <c r="C163" s="20">
        <f>C198</f>
        <v>0</v>
      </c>
      <c r="D163" s="20">
        <f t="shared" ref="D163:N163" si="606">D198</f>
        <v>0</v>
      </c>
      <c r="E163" s="20">
        <f t="shared" si="606"/>
        <v>0</v>
      </c>
      <c r="F163" s="20">
        <f t="shared" si="606"/>
        <v>0</v>
      </c>
      <c r="G163" s="20">
        <f t="shared" si="606"/>
        <v>0</v>
      </c>
      <c r="H163" s="20">
        <f t="shared" si="606"/>
        <v>0</v>
      </c>
      <c r="I163" s="20">
        <f t="shared" si="606"/>
        <v>0</v>
      </c>
      <c r="J163" s="20">
        <f t="shared" si="606"/>
        <v>0</v>
      </c>
      <c r="K163" s="20">
        <f t="shared" si="606"/>
        <v>0</v>
      </c>
      <c r="L163" s="20">
        <f t="shared" si="606"/>
        <v>0</v>
      </c>
      <c r="M163" s="20">
        <f t="shared" si="606"/>
        <v>0</v>
      </c>
      <c r="N163" s="20">
        <f t="shared" si="606"/>
        <v>0</v>
      </c>
      <c r="O163" s="94">
        <f t="shared" si="597"/>
        <v>0</v>
      </c>
      <c r="P163" s="20">
        <f>P198-N198</f>
        <v>10758.483333333334</v>
      </c>
      <c r="Q163" s="20">
        <f t="shared" ref="Q163:AA163" si="607">Q198-P198</f>
        <v>0</v>
      </c>
      <c r="R163" s="20">
        <f t="shared" si="607"/>
        <v>119.86666666666679</v>
      </c>
      <c r="S163" s="20">
        <f t="shared" si="607"/>
        <v>119.86666666666679</v>
      </c>
      <c r="T163" s="20">
        <f t="shared" si="607"/>
        <v>254.73333333333358</v>
      </c>
      <c r="U163" s="20">
        <f t="shared" si="607"/>
        <v>599.33333333333212</v>
      </c>
      <c r="V163" s="20">
        <f t="shared" si="607"/>
        <v>6105.9416666666693</v>
      </c>
      <c r="W163" s="20">
        <f t="shared" si="607"/>
        <v>0</v>
      </c>
      <c r="X163" s="20">
        <f t="shared" si="607"/>
        <v>1281.0999999999985</v>
      </c>
      <c r="Y163" s="20">
        <f t="shared" si="607"/>
        <v>179.79999999999927</v>
      </c>
      <c r="Z163" s="20">
        <f t="shared" si="607"/>
        <v>179.80000000000291</v>
      </c>
      <c r="AA163" s="20">
        <f t="shared" si="607"/>
        <v>382.09999999999854</v>
      </c>
      <c r="AB163" s="94">
        <f t="shared" si="599"/>
        <v>19981.025000000001</v>
      </c>
      <c r="AC163" s="20">
        <f>AC198-AA198</f>
        <v>16189.404999999999</v>
      </c>
      <c r="AD163" s="20">
        <f t="shared" ref="AD163:AN163" si="608">AD198-AC198</f>
        <v>2504.3700000000026</v>
      </c>
      <c r="AE163" s="20">
        <f t="shared" si="608"/>
        <v>977.69999999999709</v>
      </c>
      <c r="AF163" s="20">
        <f t="shared" si="608"/>
        <v>1339.8000000000029</v>
      </c>
      <c r="AG163" s="20">
        <f t="shared" si="608"/>
        <v>2998.4399999999951</v>
      </c>
      <c r="AH163" s="20">
        <f t="shared" si="608"/>
        <v>1034.9400000000023</v>
      </c>
      <c r="AI163" s="20">
        <f t="shared" si="608"/>
        <v>1723.0800000000017</v>
      </c>
      <c r="AJ163" s="20">
        <f t="shared" si="608"/>
        <v>1426.739999999998</v>
      </c>
      <c r="AK163" s="20">
        <f t="shared" si="608"/>
        <v>1079.4900000000052</v>
      </c>
      <c r="AL163" s="20">
        <f t="shared" si="608"/>
        <v>3741.6899999999951</v>
      </c>
      <c r="AM163" s="20">
        <f t="shared" si="608"/>
        <v>3232.8000000000029</v>
      </c>
      <c r="AN163" s="20">
        <f t="shared" si="608"/>
        <v>1863.4800000000032</v>
      </c>
      <c r="AO163" s="94">
        <f t="shared" si="601"/>
        <v>38111.935000000005</v>
      </c>
      <c r="AP163" s="20">
        <f t="shared" ref="AP163" si="609">AP198-AN198</f>
        <v>20299.065000000002</v>
      </c>
      <c r="AQ163" s="20">
        <f t="shared" ref="AQ163" si="610">AQ198-AP198</f>
        <v>1701.8999999999942</v>
      </c>
      <c r="AR163" s="20">
        <f t="shared" ref="AR163" si="611">AR198-AQ198</f>
        <v>1701.9000000000087</v>
      </c>
      <c r="AS163" s="20">
        <f t="shared" ref="AS163" si="612">AS198-AR198</f>
        <v>1244.9249999999884</v>
      </c>
      <c r="AT163" s="20">
        <f t="shared" ref="AT163" si="613">AT198-AS198</f>
        <v>18378.399999999994</v>
      </c>
      <c r="AU163" s="20">
        <f t="shared" ref="AU163" si="614">AU198-AT198</f>
        <v>1985.5500000000029</v>
      </c>
      <c r="AV163" s="20">
        <f t="shared" ref="AV163" si="615">AV198-AU198</f>
        <v>6342.7875000000204</v>
      </c>
      <c r="AW163" s="20">
        <f t="shared" ref="AW163" si="616">AW198-AV198</f>
        <v>1985.5500000000029</v>
      </c>
      <c r="AX163" s="20">
        <f t="shared" ref="AX163" si="617">AX198-AW198</f>
        <v>2469.6874999999854</v>
      </c>
      <c r="AY163" s="20">
        <f t="shared" ref="AY163" si="618">AY198-AX198</f>
        <v>2469.6875</v>
      </c>
      <c r="AZ163" s="20">
        <f t="shared" ref="AZ163" si="619">AZ198-AY198</f>
        <v>2469.6875</v>
      </c>
      <c r="BA163" s="20">
        <f t="shared" ref="BA163" si="620">BA198-AZ198</f>
        <v>3002.8250000000116</v>
      </c>
      <c r="BB163" s="94">
        <f t="shared" si="603"/>
        <v>64051.965000000011</v>
      </c>
      <c r="BC163" s="20">
        <f t="shared" ref="BC163" si="621">BC198-BA198</f>
        <v>18858.349999999977</v>
      </c>
      <c r="BD163" s="20">
        <f t="shared" ref="BD163" si="622">BD198-BC198</f>
        <v>3155.9500000000116</v>
      </c>
      <c r="BE163" s="20">
        <f t="shared" ref="BE163" si="623">BE198-BD198</f>
        <v>3155.9499999999825</v>
      </c>
      <c r="BF163" s="20">
        <f t="shared" ref="BF163" si="624">BF198-BE198</f>
        <v>3155.9500000000116</v>
      </c>
      <c r="BG163" s="20">
        <f t="shared" ref="BG163" si="625">BG198-BF198</f>
        <v>11347</v>
      </c>
      <c r="BH163" s="20">
        <f t="shared" ref="BH163" si="626">BH198-BG198</f>
        <v>3155.9500000000116</v>
      </c>
      <c r="BI163" s="20">
        <f t="shared" ref="BI163" si="627">BI198-BH198</f>
        <v>6453.125</v>
      </c>
      <c r="BJ163" s="20">
        <f t="shared" ref="BJ163" si="628">BJ198-BI198</f>
        <v>3673.7750000000233</v>
      </c>
      <c r="BK163" s="20">
        <f t="shared" ref="BK163" si="629">BK198-BJ198</f>
        <v>3673.7749999999651</v>
      </c>
      <c r="BL163" s="20">
        <f t="shared" ref="BL163" si="630">BL198-BK198</f>
        <v>4240.6000000000349</v>
      </c>
      <c r="BM163" s="20">
        <f t="shared" ref="BM163" si="631">BM198-BL198</f>
        <v>3673.7749999999651</v>
      </c>
      <c r="BN163" s="20">
        <f t="shared" ref="BN163" si="632">BN198-BM198</f>
        <v>3673.7749999999942</v>
      </c>
      <c r="BO163" s="94">
        <f t="shared" si="605"/>
        <v>68217.974999999977</v>
      </c>
      <c r="XEP163"/>
      <c r="XEQ163"/>
      <c r="XER163"/>
      <c r="XES163"/>
      <c r="XET163"/>
      <c r="XEU163"/>
      <c r="XEV163"/>
      <c r="XEW163"/>
      <c r="XEX163"/>
      <c r="XEY163"/>
      <c r="XEZ163"/>
      <c r="XFA163"/>
      <c r="XFB163"/>
      <c r="XFC163"/>
      <c r="XFD163"/>
    </row>
    <row r="164" spans="1:69 16370:16384" s="17" customFormat="1" hidden="1" outlineLevel="1" x14ac:dyDescent="0.35">
      <c r="A164" s="17" t="s">
        <v>92</v>
      </c>
      <c r="C164" s="20">
        <f>C188</f>
        <v>1094.4000000000001</v>
      </c>
      <c r="D164" s="20">
        <f>D188-C188</f>
        <v>21.88799999999992</v>
      </c>
      <c r="E164" s="20">
        <f t="shared" ref="E164:N164" si="633">E188-D188</f>
        <v>381.3119999999999</v>
      </c>
      <c r="F164" s="20">
        <f t="shared" si="633"/>
        <v>150.91200000000003</v>
      </c>
      <c r="G164" s="20">
        <f t="shared" si="633"/>
        <v>1626.4880000000001</v>
      </c>
      <c r="H164" s="20">
        <f t="shared" si="633"/>
        <v>881.33333333333303</v>
      </c>
      <c r="I164" s="20">
        <f t="shared" si="633"/>
        <v>439.16666666666697</v>
      </c>
      <c r="J164" s="20">
        <f t="shared" si="633"/>
        <v>2206.166666666667</v>
      </c>
      <c r="K164" s="20">
        <f t="shared" si="633"/>
        <v>1118.1666666666661</v>
      </c>
      <c r="L164" s="20">
        <f t="shared" si="633"/>
        <v>931.00000000000091</v>
      </c>
      <c r="M164" s="20">
        <f>M188-L188</f>
        <v>1147.5</v>
      </c>
      <c r="N164" s="20">
        <f t="shared" si="633"/>
        <v>1389</v>
      </c>
      <c r="O164" s="94">
        <f>SUM(C164:N164)</f>
        <v>11387.333333333334</v>
      </c>
      <c r="P164" s="20">
        <f t="shared" ref="P164:P165" si="634">P188-N188</f>
        <v>4764.6999999999989</v>
      </c>
      <c r="Q164" s="20">
        <f t="shared" ref="Q164:Q165" si="635">Q188-P188</f>
        <v>0</v>
      </c>
      <c r="R164" s="20">
        <f t="shared" ref="R164:R165" si="636">R188-Q188</f>
        <v>209.76666666666642</v>
      </c>
      <c r="S164" s="20">
        <f t="shared" ref="S164:S165" si="637">S188-R188</f>
        <v>209.76666666666642</v>
      </c>
      <c r="T164" s="20">
        <f t="shared" ref="T164:T165" si="638">T188-S188</f>
        <v>2846.8333333333358</v>
      </c>
      <c r="U164" s="20">
        <f t="shared" ref="U164:U165" si="639">U188-T188</f>
        <v>1198.6666666666642</v>
      </c>
      <c r="V164" s="20">
        <f t="shared" ref="V164:V165" si="640">V188-U188</f>
        <v>239.73333333333358</v>
      </c>
      <c r="W164" s="20">
        <f t="shared" ref="W164:W165" si="641">W188-V188</f>
        <v>0</v>
      </c>
      <c r="X164" s="20">
        <f t="shared" ref="X164:X165" si="642">X188-W188</f>
        <v>1678.133333333335</v>
      </c>
      <c r="Y164" s="20">
        <f t="shared" ref="Y164:Y165" si="643">Y188-X188</f>
        <v>239.73333333333358</v>
      </c>
      <c r="Z164" s="20">
        <f t="shared" ref="Z164:Z165" si="644">Z188-Y188</f>
        <v>239.73333333333358</v>
      </c>
      <c r="AA164" s="20">
        <f t="shared" ref="AA164:AA165" si="645">AA188-Z188</f>
        <v>479.46666666666351</v>
      </c>
      <c r="AB164" s="94">
        <f>SUM(P164:AA164)</f>
        <v>12106.533333333331</v>
      </c>
      <c r="AC164" s="20">
        <f t="shared" ref="AC164:AC165" si="646">AC188-AA188</f>
        <v>7646.4666666666672</v>
      </c>
      <c r="AD164" s="20">
        <f t="shared" ref="AD164:AD165" si="647">AD188-AC188</f>
        <v>2446.3333333333321</v>
      </c>
      <c r="AE164" s="20">
        <f t="shared" ref="AE164:AE165" si="648">AE188-AD188</f>
        <v>946.66666666667152</v>
      </c>
      <c r="AF164" s="20">
        <f t="shared" ref="AF164:AF165" si="649">AF188-AE188</f>
        <v>1270</v>
      </c>
      <c r="AG164" s="20">
        <f t="shared" ref="AG164:AG165" si="650">AG188-AF188</f>
        <v>2231</v>
      </c>
      <c r="AH164" s="20">
        <f t="shared" ref="AH164:AH165" si="651">AH188-AG188</f>
        <v>997.66666666666424</v>
      </c>
      <c r="AI164" s="20">
        <f t="shared" ref="AI164:AI165" si="652">AI188-AH188</f>
        <v>1650.3333333333358</v>
      </c>
      <c r="AJ164" s="20">
        <f t="shared" ref="AJ164:AJ165" si="653">AJ188-AI188</f>
        <v>1351</v>
      </c>
      <c r="AK164" s="20">
        <f t="shared" ref="AK164:AK165" si="654">AK188-AJ188</f>
        <v>1042.6666666666642</v>
      </c>
      <c r="AL164" s="20">
        <f t="shared" ref="AL164:AL165" si="655">AL188-AK188</f>
        <v>3689.3333333333358</v>
      </c>
      <c r="AM164" s="20">
        <f t="shared" ref="AM164:AM165" si="656">AM188-AL188</f>
        <v>2420</v>
      </c>
      <c r="AN164" s="20">
        <f t="shared" ref="AN164:AN165" si="657">AN188-AM188</f>
        <v>1785.3333333333285</v>
      </c>
      <c r="AO164" s="94">
        <f>SUM(AC164:AN164)</f>
        <v>27476.799999999999</v>
      </c>
      <c r="AP164" s="20">
        <f t="shared" ref="AP164:AP165" si="658">AP188-AN188</f>
        <v>17772.666666666664</v>
      </c>
      <c r="AQ164" s="20">
        <f t="shared" ref="AQ164:AQ165" si="659">AQ188-AP188</f>
        <v>1676.6666666666715</v>
      </c>
      <c r="AR164" s="20">
        <f t="shared" ref="AR164:AR165" si="660">AR188-AQ188</f>
        <v>1676.6666666666715</v>
      </c>
      <c r="AS164" s="20">
        <f t="shared" ref="AS164:AS165" si="661">AS188-AR188</f>
        <v>1257.5</v>
      </c>
      <c r="AT164" s="20">
        <f t="shared" ref="AT164:AT165" si="662">AT188-AS188</f>
        <v>2934.166666666657</v>
      </c>
      <c r="AU164" s="20">
        <f t="shared" ref="AU164:AU165" si="663">AU188-AT188</f>
        <v>1676.6666666666715</v>
      </c>
      <c r="AV164" s="20">
        <f t="shared" ref="AV164:AV165" si="664">AV188-AU188</f>
        <v>5449.1666666666715</v>
      </c>
      <c r="AW164" s="20">
        <f t="shared" ref="AW164:AW165" si="665">AW188-AV188</f>
        <v>1676.666666666657</v>
      </c>
      <c r="AX164" s="20">
        <f t="shared" ref="AX164:AX165" si="666">AX188-AW188</f>
        <v>2095.833333333343</v>
      </c>
      <c r="AY164" s="20">
        <f t="shared" ref="AY164:AY165" si="667">AY188-AX188</f>
        <v>2095.8333333333285</v>
      </c>
      <c r="AZ164" s="20">
        <f t="shared" ref="AZ164:AZ165" si="668">AZ188-AY188</f>
        <v>2095.8333333333285</v>
      </c>
      <c r="BA164" s="20">
        <f t="shared" ref="BA164:BA165" si="669">BA188-AZ188</f>
        <v>2515</v>
      </c>
      <c r="BB164" s="94">
        <f>SUM(AP164:BA164)</f>
        <v>42922.666666666664</v>
      </c>
      <c r="BC164" s="20">
        <f t="shared" ref="BC164:BC165" si="670">BC188-BA188</f>
        <v>14603.333333333343</v>
      </c>
      <c r="BD164" s="20">
        <f t="shared" ref="BD164:BD165" si="671">BD188-BC188</f>
        <v>2690</v>
      </c>
      <c r="BE164" s="20">
        <f t="shared" ref="BE164:BE165" si="672">BE188-BD188</f>
        <v>2690</v>
      </c>
      <c r="BF164" s="20">
        <f t="shared" ref="BF164:BF165" si="673">BF188-BE188</f>
        <v>2690</v>
      </c>
      <c r="BG164" s="20">
        <f t="shared" ref="BG164:BG165" si="674">BG188-BF188</f>
        <v>6725</v>
      </c>
      <c r="BH164" s="20">
        <f t="shared" ref="BH164:BH165" si="675">BH188-BG188</f>
        <v>2690</v>
      </c>
      <c r="BI164" s="20">
        <f t="shared" ref="BI164:BI165" si="676">BI188-BH188</f>
        <v>4483.3333333333285</v>
      </c>
      <c r="BJ164" s="20">
        <f t="shared" ref="BJ164:BJ165" si="677">BJ188-BI188</f>
        <v>3138.333333333343</v>
      </c>
      <c r="BK164" s="20">
        <f t="shared" ref="BK164:BK165" si="678">BK188-BJ188</f>
        <v>3138.3333333333139</v>
      </c>
      <c r="BL164" s="20">
        <f t="shared" ref="BL164:BL165" si="679">BL188-BK188</f>
        <v>3586.6666666666861</v>
      </c>
      <c r="BM164" s="20">
        <f t="shared" ref="BM164:BM165" si="680">BM188-BL188</f>
        <v>3138.3333333333139</v>
      </c>
      <c r="BN164" s="20">
        <f t="shared" ref="BN164:BN165" si="681">BN188-BM188</f>
        <v>3138.333333333343</v>
      </c>
      <c r="BO164" s="94">
        <f>SUM(BC164:BN164)</f>
        <v>52711.666666666672</v>
      </c>
      <c r="XEP164"/>
      <c r="XEQ164"/>
      <c r="XER164"/>
      <c r="XES164"/>
      <c r="XET164"/>
      <c r="XEU164"/>
      <c r="XEV164"/>
      <c r="XEW164"/>
      <c r="XEX164"/>
      <c r="XEY164"/>
      <c r="XEZ164"/>
      <c r="XFA164"/>
      <c r="XFB164"/>
      <c r="XFC164"/>
      <c r="XFD164"/>
    </row>
    <row r="165" spans="1:69 16370:16384" s="17" customFormat="1" hidden="1" outlineLevel="1" x14ac:dyDescent="0.35">
      <c r="A165" s="17" t="s">
        <v>93</v>
      </c>
      <c r="C165" s="20">
        <f>C189</f>
        <v>9120</v>
      </c>
      <c r="D165" s="20">
        <f>D189-C189</f>
        <v>182.40000000000146</v>
      </c>
      <c r="E165" s="20">
        <f t="shared" ref="E165:N165" si="682">E189-D189</f>
        <v>3177.5999999999985</v>
      </c>
      <c r="F165" s="20">
        <f t="shared" si="682"/>
        <v>1257.6000000000004</v>
      </c>
      <c r="G165" s="20">
        <f t="shared" si="682"/>
        <v>1982.3999999999996</v>
      </c>
      <c r="H165" s="20">
        <f t="shared" si="682"/>
        <v>4230.4000000000015</v>
      </c>
      <c r="I165" s="20">
        <f t="shared" si="682"/>
        <v>2108</v>
      </c>
      <c r="J165" s="20">
        <f t="shared" si="682"/>
        <v>10589.599999999999</v>
      </c>
      <c r="K165" s="20">
        <f t="shared" si="682"/>
        <v>5367.2000000000044</v>
      </c>
      <c r="L165" s="20">
        <f t="shared" si="682"/>
        <v>4468.7999999999956</v>
      </c>
      <c r="M165" s="20">
        <f t="shared" si="682"/>
        <v>5508</v>
      </c>
      <c r="N165" s="20">
        <f t="shared" si="682"/>
        <v>6667.2000000000044</v>
      </c>
      <c r="O165" s="94">
        <f>SUM(C165:N165)</f>
        <v>54659.200000000004</v>
      </c>
      <c r="P165" s="20">
        <f t="shared" si="634"/>
        <v>5334.0666666666657</v>
      </c>
      <c r="Q165" s="20">
        <f t="shared" si="635"/>
        <v>0</v>
      </c>
      <c r="R165" s="20">
        <f t="shared" si="636"/>
        <v>779.13333333333867</v>
      </c>
      <c r="S165" s="20">
        <f t="shared" si="637"/>
        <v>779.13333333332412</v>
      </c>
      <c r="T165" s="20">
        <f t="shared" si="638"/>
        <v>1558.2666666666701</v>
      </c>
      <c r="U165" s="20">
        <f t="shared" si="639"/>
        <v>3895.666666666657</v>
      </c>
      <c r="V165" s="20">
        <f t="shared" si="640"/>
        <v>779.13333333334594</v>
      </c>
      <c r="W165" s="20">
        <f t="shared" si="641"/>
        <v>0</v>
      </c>
      <c r="X165" s="20">
        <f t="shared" si="642"/>
        <v>5453.9333333333343</v>
      </c>
      <c r="Y165" s="20">
        <f t="shared" si="643"/>
        <v>779.13333333333139</v>
      </c>
      <c r="Z165" s="20">
        <f t="shared" si="644"/>
        <v>779.13333333334594</v>
      </c>
      <c r="AA165" s="20">
        <f t="shared" si="645"/>
        <v>1558.2666666666482</v>
      </c>
      <c r="AB165" s="94">
        <f>SUM(P165:AA165)</f>
        <v>21695.866666666661</v>
      </c>
      <c r="AC165" s="20">
        <f t="shared" si="646"/>
        <v>-4420.8966666666674</v>
      </c>
      <c r="AD165" s="20">
        <f t="shared" si="647"/>
        <v>5651.0299999999988</v>
      </c>
      <c r="AE165" s="20">
        <f t="shared" si="648"/>
        <v>2186.8000000000029</v>
      </c>
      <c r="AF165" s="20">
        <f t="shared" si="649"/>
        <v>2933.6999999999971</v>
      </c>
      <c r="AG165" s="20">
        <f t="shared" si="650"/>
        <v>5153.6100000000006</v>
      </c>
      <c r="AH165" s="20">
        <f t="shared" si="651"/>
        <v>2304.6100000000006</v>
      </c>
      <c r="AI165" s="20">
        <f t="shared" si="652"/>
        <v>3812.2700000000041</v>
      </c>
      <c r="AJ165" s="20">
        <f t="shared" si="653"/>
        <v>3120.8099999999977</v>
      </c>
      <c r="AK165" s="20">
        <f t="shared" si="654"/>
        <v>2408.5600000000122</v>
      </c>
      <c r="AL165" s="20">
        <f t="shared" si="655"/>
        <v>8522.359999999986</v>
      </c>
      <c r="AM165" s="20">
        <f t="shared" si="656"/>
        <v>5590.2000000000116</v>
      </c>
      <c r="AN165" s="20">
        <f t="shared" si="657"/>
        <v>4124.1200000000099</v>
      </c>
      <c r="AO165" s="94">
        <f>SUM(AC165:AN165)</f>
        <v>41387.173333333354</v>
      </c>
      <c r="AP165" s="20">
        <f t="shared" si="658"/>
        <v>18369.559999999998</v>
      </c>
      <c r="AQ165" s="20">
        <f t="shared" si="659"/>
        <v>3319.7999999999884</v>
      </c>
      <c r="AR165" s="20">
        <f t="shared" si="660"/>
        <v>3319.8000000000175</v>
      </c>
      <c r="AS165" s="20">
        <f t="shared" si="661"/>
        <v>2489.8499999999767</v>
      </c>
      <c r="AT165" s="20">
        <f t="shared" si="662"/>
        <v>5809.6499999999942</v>
      </c>
      <c r="AU165" s="20">
        <f t="shared" si="663"/>
        <v>3319.8000000000175</v>
      </c>
      <c r="AV165" s="20">
        <f t="shared" si="664"/>
        <v>10789.350000000006</v>
      </c>
      <c r="AW165" s="20">
        <f t="shared" si="665"/>
        <v>3319.8000000000175</v>
      </c>
      <c r="AX165" s="20">
        <f t="shared" si="666"/>
        <v>4149.7499999999709</v>
      </c>
      <c r="AY165" s="20">
        <f t="shared" si="667"/>
        <v>4149.75</v>
      </c>
      <c r="AZ165" s="20">
        <f t="shared" si="668"/>
        <v>4149.75</v>
      </c>
      <c r="BA165" s="20">
        <f t="shared" si="669"/>
        <v>4979.7000000000116</v>
      </c>
      <c r="BB165" s="94">
        <f>SUM(AP165:BA165)</f>
        <v>68166.559999999998</v>
      </c>
      <c r="BC165" s="20">
        <f t="shared" si="670"/>
        <v>64718.499999999971</v>
      </c>
      <c r="BD165" s="20">
        <f t="shared" si="671"/>
        <v>6213.9000000000233</v>
      </c>
      <c r="BE165" s="20">
        <f t="shared" si="672"/>
        <v>6213.9000000000233</v>
      </c>
      <c r="BF165" s="20">
        <f t="shared" si="673"/>
        <v>6213.8999999999651</v>
      </c>
      <c r="BG165" s="20">
        <f t="shared" si="674"/>
        <v>15534.75</v>
      </c>
      <c r="BH165" s="20">
        <f t="shared" si="675"/>
        <v>6213.9000000000233</v>
      </c>
      <c r="BI165" s="20">
        <f t="shared" si="676"/>
        <v>10356.5</v>
      </c>
      <c r="BJ165" s="20">
        <f t="shared" si="677"/>
        <v>7249.5500000000466</v>
      </c>
      <c r="BK165" s="20">
        <f t="shared" si="678"/>
        <v>7249.5499999999302</v>
      </c>
      <c r="BL165" s="20">
        <f t="shared" si="679"/>
        <v>8285.2000000000698</v>
      </c>
      <c r="BM165" s="20">
        <f t="shared" si="680"/>
        <v>7249.5499999999302</v>
      </c>
      <c r="BN165" s="20">
        <f t="shared" si="681"/>
        <v>7249.5499999999884</v>
      </c>
      <c r="BO165" s="94">
        <f>SUM(BC165:BN165)</f>
        <v>152748.74999999997</v>
      </c>
      <c r="XEP165"/>
      <c r="XEQ165"/>
      <c r="XER165"/>
      <c r="XES165"/>
      <c r="XET165"/>
      <c r="XEU165"/>
      <c r="XEV165"/>
      <c r="XEW165"/>
      <c r="XEX165"/>
      <c r="XEY165"/>
      <c r="XEZ165"/>
      <c r="XFA165"/>
      <c r="XFB165"/>
      <c r="XFC165"/>
      <c r="XFD165"/>
    </row>
    <row r="166" spans="1:69 16370:16384" s="15" customFormat="1" hidden="1" outlineLevel="1" x14ac:dyDescent="0.35">
      <c r="A166" s="15" t="s">
        <v>95</v>
      </c>
      <c r="C166" s="26">
        <f>C160+C161+C162+C163-C164-C165</f>
        <v>-113668.9</v>
      </c>
      <c r="D166" s="26">
        <f>D160+D161+D162+D163-D164-D165</f>
        <v>-16542.628000000001</v>
      </c>
      <c r="E166" s="26">
        <f t="shared" ref="E166:N166" si="683">E160+E161+E162+E163-E164-E165</f>
        <v>-18259.451999999997</v>
      </c>
      <c r="F166" s="26">
        <f t="shared" si="683"/>
        <v>-86815.252000000008</v>
      </c>
      <c r="G166" s="26">
        <f t="shared" si="683"/>
        <v>-16213.887999999999</v>
      </c>
      <c r="H166" s="26">
        <f t="shared" si="683"/>
        <v>-14572.433333333334</v>
      </c>
      <c r="I166" s="26">
        <f t="shared" si="683"/>
        <v>-81476.366666666669</v>
      </c>
      <c r="J166" s="26">
        <f t="shared" si="683"/>
        <v>-15097.766666666666</v>
      </c>
      <c r="K166" s="26">
        <f t="shared" si="683"/>
        <v>-5206.9666666666726</v>
      </c>
      <c r="L166" s="26">
        <f t="shared" si="683"/>
        <v>-71883.299999999988</v>
      </c>
      <c r="M166" s="26">
        <f t="shared" si="683"/>
        <v>1341.75</v>
      </c>
      <c r="N166" s="26">
        <f t="shared" si="683"/>
        <v>3382.5299999999916</v>
      </c>
      <c r="O166" s="104">
        <f>O160+O161+O162+O163-O164-O165</f>
        <v>-435012.67333333346</v>
      </c>
      <c r="P166" s="26">
        <f t="shared" ref="P166:AA166" si="684">P160+P161+P162+P163-P164-P165</f>
        <v>-93392.733333333323</v>
      </c>
      <c r="Q166" s="26">
        <f t="shared" si="684"/>
        <v>-52.44999999999709</v>
      </c>
      <c r="R166" s="26">
        <f t="shared" si="684"/>
        <v>-382.08333333334122</v>
      </c>
      <c r="S166" s="26">
        <f t="shared" si="684"/>
        <v>-77842.68333333332</v>
      </c>
      <c r="T166" s="26">
        <f t="shared" si="684"/>
        <v>-2090.2166666666708</v>
      </c>
      <c r="U166" s="26">
        <f t="shared" si="684"/>
        <v>262.15000000001237</v>
      </c>
      <c r="V166" s="26">
        <f t="shared" si="684"/>
        <v>-67616.375000000029</v>
      </c>
      <c r="W166" s="26">
        <f t="shared" si="684"/>
        <v>5296.5499999999956</v>
      </c>
      <c r="X166" s="26">
        <f t="shared" si="684"/>
        <v>2468.1783333333278</v>
      </c>
      <c r="Y166" s="26">
        <f t="shared" si="684"/>
        <v>-69272.316666666666</v>
      </c>
      <c r="Z166" s="26">
        <f t="shared" si="684"/>
        <v>8235.23833333332</v>
      </c>
      <c r="AA166" s="26">
        <f t="shared" si="684"/>
        <v>8142.3316666666851</v>
      </c>
      <c r="AB166" s="104">
        <f>AB160+AB161+AB162+AB163-AB164-AB165</f>
        <v>-286244.41000000009</v>
      </c>
      <c r="AC166" s="26">
        <f t="shared" ref="AC166:AN166" si="685">AC160+AC161+AC162+AC163-AC164-AC165</f>
        <v>-77285.595000000001</v>
      </c>
      <c r="AD166" s="26">
        <f t="shared" si="685"/>
        <v>10816.646666666671</v>
      </c>
      <c r="AE166" s="26">
        <f t="shared" si="685"/>
        <v>15557.483333333323</v>
      </c>
      <c r="AF166" s="26">
        <f t="shared" si="685"/>
        <v>-65946.200000000012</v>
      </c>
      <c r="AG166" s="26">
        <f t="shared" si="685"/>
        <v>17642.412</v>
      </c>
      <c r="AH166" s="26">
        <f t="shared" si="685"/>
        <v>21131.887333333343</v>
      </c>
      <c r="AI166" s="26">
        <f t="shared" si="685"/>
        <v>-57941.283333333347</v>
      </c>
      <c r="AJ166" s="26">
        <f t="shared" si="685"/>
        <v>24452.080000000002</v>
      </c>
      <c r="AK166" s="26">
        <f t="shared" si="685"/>
        <v>26559.370333333325</v>
      </c>
      <c r="AL166" s="26">
        <f t="shared" si="685"/>
        <v>-50670.68333333332</v>
      </c>
      <c r="AM166" s="26">
        <f t="shared" si="685"/>
        <v>32101.163999999982</v>
      </c>
      <c r="AN166" s="26">
        <f t="shared" si="685"/>
        <v>35277.354666666659</v>
      </c>
      <c r="AO166" s="104">
        <f>AO160+AO161+AO162+AO163-AO164-AO165</f>
        <v>-68305.363333333356</v>
      </c>
      <c r="AP166" s="26">
        <f t="shared" ref="AP166:BN166" si="686">AP160+AP161+AP162+AP163-AP164-AP165</f>
        <v>-41205.186666666683</v>
      </c>
      <c r="AQ166" s="26">
        <f t="shared" si="686"/>
        <v>58181.685833333337</v>
      </c>
      <c r="AR166" s="26">
        <f t="shared" si="686"/>
        <v>60511.355833333306</v>
      </c>
      <c r="AS166" s="26">
        <f t="shared" si="686"/>
        <v>-680.67499999998836</v>
      </c>
      <c r="AT166" s="26">
        <f t="shared" si="686"/>
        <v>78648.593333333338</v>
      </c>
      <c r="AU166" s="26">
        <f t="shared" si="686"/>
        <v>68332.763333333307</v>
      </c>
      <c r="AV166" s="26">
        <f t="shared" si="686"/>
        <v>6785.5283333333282</v>
      </c>
      <c r="AW166" s="26">
        <f t="shared" si="686"/>
        <v>78300.010833333319</v>
      </c>
      <c r="AX166" s="26">
        <f t="shared" si="686"/>
        <v>80454.469166666677</v>
      </c>
      <c r="AY166" s="26">
        <f t="shared" si="686"/>
        <v>21073.90666666668</v>
      </c>
      <c r="AZ166" s="26">
        <f t="shared" si="686"/>
        <v>86293.344166666677</v>
      </c>
      <c r="BA166" s="26">
        <f t="shared" si="686"/>
        <v>89057.169999999984</v>
      </c>
      <c r="BB166" s="104">
        <f>BB160+BB161+BB162+BB163-BB164-BB165</f>
        <v>585752.96583333332</v>
      </c>
      <c r="BC166" s="26">
        <f t="shared" si="686"/>
        <v>-32122.448333333348</v>
      </c>
      <c r="BD166" s="26">
        <f t="shared" si="686"/>
        <v>109648.515</v>
      </c>
      <c r="BE166" s="26">
        <f t="shared" si="686"/>
        <v>113403.94499999996</v>
      </c>
      <c r="BF166" s="26">
        <f t="shared" si="686"/>
        <v>47859.375000000036</v>
      </c>
      <c r="BG166" s="26">
        <f t="shared" si="686"/>
        <v>119308.875</v>
      </c>
      <c r="BH166" s="26">
        <f t="shared" si="686"/>
        <v>128229.10499999998</v>
      </c>
      <c r="BI166" s="26">
        <f t="shared" si="686"/>
        <v>61833.471666666694</v>
      </c>
      <c r="BJ166" s="26">
        <f t="shared" si="686"/>
        <v>137192.30666666658</v>
      </c>
      <c r="BK166" s="26">
        <f t="shared" si="686"/>
        <v>141578.54166666672</v>
      </c>
      <c r="BL166" s="26">
        <f t="shared" si="686"/>
        <v>76349.023333333243</v>
      </c>
      <c r="BM166" s="26">
        <f t="shared" si="686"/>
        <v>150952.41666666672</v>
      </c>
      <c r="BN166" s="26">
        <f t="shared" si="686"/>
        <v>155338.65166666664</v>
      </c>
      <c r="BO166" s="104">
        <f>BO160+BO161+BO162+BO163-BO164-BO165</f>
        <v>1209571.7783333331</v>
      </c>
      <c r="XEP166"/>
      <c r="XEQ166"/>
      <c r="XER166"/>
      <c r="XES166"/>
      <c r="XET166"/>
      <c r="XEU166"/>
      <c r="XEV166"/>
      <c r="XEW166"/>
      <c r="XEX166"/>
      <c r="XEY166"/>
      <c r="XEZ166"/>
      <c r="XFA166"/>
      <c r="XFB166"/>
      <c r="XFC166"/>
      <c r="XFD166"/>
    </row>
    <row r="167" spans="1:69 16370:16384" s="15" customFormat="1" hidden="1" outlineLevel="1" x14ac:dyDescent="0.3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104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104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104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04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104"/>
      <c r="XEP167"/>
      <c r="XEQ167"/>
      <c r="XER167"/>
      <c r="XES167"/>
      <c r="XET167"/>
      <c r="XEU167"/>
      <c r="XEV167"/>
      <c r="XEW167"/>
      <c r="XEX167"/>
      <c r="XEY167"/>
      <c r="XEZ167"/>
      <c r="XFA167"/>
      <c r="XFB167"/>
      <c r="XFC167"/>
      <c r="XFD167"/>
    </row>
    <row r="168" spans="1:69 16370:16384" s="15" customFormat="1" hidden="1" outlineLevel="1" x14ac:dyDescent="0.35">
      <c r="A168" s="15" t="s">
        <v>96</v>
      </c>
      <c r="C168" s="16"/>
      <c r="D168" s="16"/>
      <c r="E168" s="16"/>
      <c r="F168" s="16"/>
      <c r="G168" s="16"/>
      <c r="O168" s="82"/>
      <c r="AB168" s="82"/>
      <c r="AO168" s="82"/>
      <c r="BB168" s="82"/>
      <c r="BO168" s="82"/>
      <c r="XEP168"/>
      <c r="XEQ168"/>
      <c r="XER168"/>
      <c r="XES168"/>
      <c r="XET168"/>
      <c r="XEU168"/>
      <c r="XEV168"/>
      <c r="XEW168"/>
      <c r="XEX168"/>
      <c r="XEY168"/>
      <c r="XEZ168"/>
      <c r="XFA168"/>
      <c r="XFB168"/>
      <c r="XFC168"/>
      <c r="XFD168"/>
    </row>
    <row r="169" spans="1:69 16370:16384" s="17" customFormat="1" hidden="1" outlineLevel="1" x14ac:dyDescent="0.35">
      <c r="A169" t="s">
        <v>48</v>
      </c>
      <c r="C169" s="20">
        <f t="shared" ref="C169:N169" si="687">-C91</f>
        <v>-400000</v>
      </c>
      <c r="D169" s="20">
        <f t="shared" si="687"/>
        <v>0</v>
      </c>
      <c r="E169" s="20">
        <f t="shared" si="687"/>
        <v>0</v>
      </c>
      <c r="F169" s="20">
        <f t="shared" si="687"/>
        <v>0</v>
      </c>
      <c r="G169" s="20">
        <f t="shared" si="687"/>
        <v>0</v>
      </c>
      <c r="H169" s="20">
        <f t="shared" si="687"/>
        <v>0</v>
      </c>
      <c r="I169" s="20">
        <f t="shared" si="687"/>
        <v>0</v>
      </c>
      <c r="J169" s="20">
        <f t="shared" si="687"/>
        <v>0</v>
      </c>
      <c r="K169" s="20">
        <f t="shared" si="687"/>
        <v>0</v>
      </c>
      <c r="L169" s="20">
        <f t="shared" si="687"/>
        <v>0</v>
      </c>
      <c r="M169" s="20">
        <f t="shared" si="687"/>
        <v>0</v>
      </c>
      <c r="N169" s="20">
        <f t="shared" si="687"/>
        <v>0</v>
      </c>
      <c r="O169" s="94">
        <f>SUM(C169:N169)</f>
        <v>-400000</v>
      </c>
      <c r="P169" s="20">
        <f t="shared" ref="P169:AA169" si="688">-P91</f>
        <v>0</v>
      </c>
      <c r="Q169" s="20">
        <f t="shared" si="688"/>
        <v>0</v>
      </c>
      <c r="R169" s="20">
        <f t="shared" si="688"/>
        <v>0</v>
      </c>
      <c r="S169" s="20">
        <f t="shared" si="688"/>
        <v>0</v>
      </c>
      <c r="T169" s="20">
        <f t="shared" si="688"/>
        <v>0</v>
      </c>
      <c r="U169" s="20">
        <f t="shared" si="688"/>
        <v>0</v>
      </c>
      <c r="V169" s="20">
        <f t="shared" si="688"/>
        <v>0</v>
      </c>
      <c r="W169" s="20">
        <f t="shared" si="688"/>
        <v>0</v>
      </c>
      <c r="X169" s="20">
        <f t="shared" si="688"/>
        <v>0</v>
      </c>
      <c r="Y169" s="20">
        <f t="shared" si="688"/>
        <v>0</v>
      </c>
      <c r="Z169" s="20">
        <f t="shared" si="688"/>
        <v>0</v>
      </c>
      <c r="AA169" s="20">
        <f t="shared" si="688"/>
        <v>0</v>
      </c>
      <c r="AB169" s="94">
        <f>SUM(P169:AA169)</f>
        <v>0</v>
      </c>
      <c r="AC169" s="20">
        <f t="shared" ref="AC169:AN169" si="689">-AC91</f>
        <v>0</v>
      </c>
      <c r="AD169" s="20">
        <f t="shared" si="689"/>
        <v>0</v>
      </c>
      <c r="AE169" s="20">
        <f t="shared" si="689"/>
        <v>0</v>
      </c>
      <c r="AF169" s="20">
        <f t="shared" si="689"/>
        <v>0</v>
      </c>
      <c r="AG169" s="20">
        <f t="shared" si="689"/>
        <v>0</v>
      </c>
      <c r="AH169" s="20">
        <f t="shared" si="689"/>
        <v>0</v>
      </c>
      <c r="AI169" s="20">
        <f t="shared" si="689"/>
        <v>0</v>
      </c>
      <c r="AJ169" s="20">
        <f t="shared" si="689"/>
        <v>0</v>
      </c>
      <c r="AK169" s="20">
        <f t="shared" si="689"/>
        <v>0</v>
      </c>
      <c r="AL169" s="20">
        <f t="shared" si="689"/>
        <v>0</v>
      </c>
      <c r="AM169" s="20">
        <f t="shared" si="689"/>
        <v>0</v>
      </c>
      <c r="AN169" s="20">
        <f t="shared" si="689"/>
        <v>0</v>
      </c>
      <c r="AO169" s="94">
        <f>SUM(AC169:AN169)</f>
        <v>0</v>
      </c>
      <c r="AP169" s="20">
        <f t="shared" ref="AP169:BA169" si="690">-AP91</f>
        <v>0</v>
      </c>
      <c r="AQ169" s="20">
        <f t="shared" si="690"/>
        <v>0</v>
      </c>
      <c r="AR169" s="20">
        <f t="shared" si="690"/>
        <v>0</v>
      </c>
      <c r="AS169" s="20">
        <f t="shared" si="690"/>
        <v>0</v>
      </c>
      <c r="AT169" s="20">
        <f t="shared" si="690"/>
        <v>0</v>
      </c>
      <c r="AU169" s="20">
        <f t="shared" si="690"/>
        <v>0</v>
      </c>
      <c r="AV169" s="20">
        <f t="shared" si="690"/>
        <v>0</v>
      </c>
      <c r="AW169" s="20">
        <f t="shared" si="690"/>
        <v>0</v>
      </c>
      <c r="AX169" s="20">
        <f t="shared" si="690"/>
        <v>0</v>
      </c>
      <c r="AY169" s="20">
        <f t="shared" si="690"/>
        <v>0</v>
      </c>
      <c r="AZ169" s="20">
        <f t="shared" si="690"/>
        <v>0</v>
      </c>
      <c r="BA169" s="20">
        <f t="shared" si="690"/>
        <v>0</v>
      </c>
      <c r="BB169" s="94">
        <f>SUM(AP169:BA169)</f>
        <v>0</v>
      </c>
      <c r="BC169" s="20">
        <f t="shared" ref="BC169:BN169" si="691">-BC91</f>
        <v>0</v>
      </c>
      <c r="BD169" s="20">
        <f t="shared" si="691"/>
        <v>0</v>
      </c>
      <c r="BE169" s="20">
        <f t="shared" si="691"/>
        <v>0</v>
      </c>
      <c r="BF169" s="20">
        <f t="shared" si="691"/>
        <v>0</v>
      </c>
      <c r="BG169" s="20">
        <f t="shared" si="691"/>
        <v>0</v>
      </c>
      <c r="BH169" s="20">
        <f t="shared" si="691"/>
        <v>0</v>
      </c>
      <c r="BI169" s="20">
        <f t="shared" si="691"/>
        <v>0</v>
      </c>
      <c r="BJ169" s="20">
        <f t="shared" si="691"/>
        <v>0</v>
      </c>
      <c r="BK169" s="20">
        <f t="shared" si="691"/>
        <v>0</v>
      </c>
      <c r="BL169" s="20">
        <f t="shared" si="691"/>
        <v>0</v>
      </c>
      <c r="BM169" s="20">
        <f t="shared" si="691"/>
        <v>0</v>
      </c>
      <c r="BN169" s="20">
        <f t="shared" si="691"/>
        <v>0</v>
      </c>
      <c r="BO169" s="94">
        <f>SUM(BC169:BN169)</f>
        <v>0</v>
      </c>
      <c r="XEP169"/>
      <c r="XEQ169"/>
      <c r="XER169"/>
      <c r="XES169"/>
      <c r="XET169"/>
      <c r="XEU169"/>
      <c r="XEV169"/>
      <c r="XEW169"/>
      <c r="XEX169"/>
      <c r="XEY169"/>
      <c r="XEZ169"/>
      <c r="XFA169"/>
      <c r="XFB169"/>
      <c r="XFC169"/>
      <c r="XFD169"/>
    </row>
    <row r="170" spans="1:69 16370:16384" s="15" customFormat="1" hidden="1" outlineLevel="1" x14ac:dyDescent="0.35">
      <c r="A170" s="15" t="s">
        <v>97</v>
      </c>
      <c r="C170" s="26">
        <f>SUM(C169)</f>
        <v>-400000</v>
      </c>
      <c r="D170" s="26">
        <f t="shared" ref="D170:N170" si="692">SUM(D169)</f>
        <v>0</v>
      </c>
      <c r="E170" s="26">
        <f t="shared" si="692"/>
        <v>0</v>
      </c>
      <c r="F170" s="26">
        <f t="shared" si="692"/>
        <v>0</v>
      </c>
      <c r="G170" s="26">
        <f t="shared" si="692"/>
        <v>0</v>
      </c>
      <c r="H170" s="26">
        <f t="shared" si="692"/>
        <v>0</v>
      </c>
      <c r="I170" s="26">
        <f t="shared" si="692"/>
        <v>0</v>
      </c>
      <c r="J170" s="26">
        <f t="shared" si="692"/>
        <v>0</v>
      </c>
      <c r="K170" s="26">
        <f t="shared" si="692"/>
        <v>0</v>
      </c>
      <c r="L170" s="26">
        <f t="shared" si="692"/>
        <v>0</v>
      </c>
      <c r="M170" s="26">
        <f t="shared" si="692"/>
        <v>0</v>
      </c>
      <c r="N170" s="26">
        <f t="shared" si="692"/>
        <v>0</v>
      </c>
      <c r="O170" s="95">
        <f>SUM(C170:N170)</f>
        <v>-400000</v>
      </c>
      <c r="P170" s="26">
        <f t="shared" ref="P170:AA170" si="693">SUM(P169)</f>
        <v>0</v>
      </c>
      <c r="Q170" s="26">
        <f t="shared" si="693"/>
        <v>0</v>
      </c>
      <c r="R170" s="26">
        <f t="shared" si="693"/>
        <v>0</v>
      </c>
      <c r="S170" s="26">
        <f t="shared" si="693"/>
        <v>0</v>
      </c>
      <c r="T170" s="26">
        <f t="shared" si="693"/>
        <v>0</v>
      </c>
      <c r="U170" s="26">
        <f t="shared" si="693"/>
        <v>0</v>
      </c>
      <c r="V170" s="26">
        <f t="shared" si="693"/>
        <v>0</v>
      </c>
      <c r="W170" s="26">
        <f t="shared" si="693"/>
        <v>0</v>
      </c>
      <c r="X170" s="26">
        <f t="shared" si="693"/>
        <v>0</v>
      </c>
      <c r="Y170" s="26">
        <f t="shared" si="693"/>
        <v>0</v>
      </c>
      <c r="Z170" s="26">
        <f t="shared" si="693"/>
        <v>0</v>
      </c>
      <c r="AA170" s="26">
        <f t="shared" si="693"/>
        <v>0</v>
      </c>
      <c r="AB170" s="95">
        <f>SUM(P170:AA170)</f>
        <v>0</v>
      </c>
      <c r="AC170" s="26">
        <f t="shared" ref="AC170:AN170" si="694">SUM(AC169)</f>
        <v>0</v>
      </c>
      <c r="AD170" s="26">
        <f t="shared" si="694"/>
        <v>0</v>
      </c>
      <c r="AE170" s="26">
        <f t="shared" si="694"/>
        <v>0</v>
      </c>
      <c r="AF170" s="26">
        <f t="shared" si="694"/>
        <v>0</v>
      </c>
      <c r="AG170" s="26">
        <f t="shared" si="694"/>
        <v>0</v>
      </c>
      <c r="AH170" s="26">
        <f t="shared" si="694"/>
        <v>0</v>
      </c>
      <c r="AI170" s="26">
        <f t="shared" si="694"/>
        <v>0</v>
      </c>
      <c r="AJ170" s="26">
        <f t="shared" si="694"/>
        <v>0</v>
      </c>
      <c r="AK170" s="26">
        <f t="shared" si="694"/>
        <v>0</v>
      </c>
      <c r="AL170" s="26">
        <f t="shared" si="694"/>
        <v>0</v>
      </c>
      <c r="AM170" s="26">
        <f t="shared" si="694"/>
        <v>0</v>
      </c>
      <c r="AN170" s="26">
        <f t="shared" si="694"/>
        <v>0</v>
      </c>
      <c r="AO170" s="95">
        <f>SUM(AC170:AN170)</f>
        <v>0</v>
      </c>
      <c r="AP170" s="26">
        <f t="shared" ref="AP170:BN170" si="695">SUM(AP169)</f>
        <v>0</v>
      </c>
      <c r="AQ170" s="26">
        <f t="shared" si="695"/>
        <v>0</v>
      </c>
      <c r="AR170" s="26">
        <f t="shared" si="695"/>
        <v>0</v>
      </c>
      <c r="AS170" s="26">
        <f t="shared" si="695"/>
        <v>0</v>
      </c>
      <c r="AT170" s="26">
        <f t="shared" si="695"/>
        <v>0</v>
      </c>
      <c r="AU170" s="26">
        <f t="shared" si="695"/>
        <v>0</v>
      </c>
      <c r="AV170" s="26">
        <f t="shared" si="695"/>
        <v>0</v>
      </c>
      <c r="AW170" s="26">
        <f t="shared" si="695"/>
        <v>0</v>
      </c>
      <c r="AX170" s="26">
        <f t="shared" si="695"/>
        <v>0</v>
      </c>
      <c r="AY170" s="26">
        <f t="shared" si="695"/>
        <v>0</v>
      </c>
      <c r="AZ170" s="26">
        <f t="shared" si="695"/>
        <v>0</v>
      </c>
      <c r="BA170" s="26">
        <f t="shared" si="695"/>
        <v>0</v>
      </c>
      <c r="BB170" s="95">
        <f>SUM(AP170:BA170)</f>
        <v>0</v>
      </c>
      <c r="BC170" s="26">
        <f t="shared" si="695"/>
        <v>0</v>
      </c>
      <c r="BD170" s="26">
        <f t="shared" si="695"/>
        <v>0</v>
      </c>
      <c r="BE170" s="26">
        <f t="shared" si="695"/>
        <v>0</v>
      </c>
      <c r="BF170" s="26">
        <f t="shared" si="695"/>
        <v>0</v>
      </c>
      <c r="BG170" s="26">
        <f t="shared" si="695"/>
        <v>0</v>
      </c>
      <c r="BH170" s="26">
        <f t="shared" si="695"/>
        <v>0</v>
      </c>
      <c r="BI170" s="26">
        <f t="shared" si="695"/>
        <v>0</v>
      </c>
      <c r="BJ170" s="26">
        <f t="shared" si="695"/>
        <v>0</v>
      </c>
      <c r="BK170" s="26">
        <f t="shared" si="695"/>
        <v>0</v>
      </c>
      <c r="BL170" s="26">
        <f t="shared" si="695"/>
        <v>0</v>
      </c>
      <c r="BM170" s="26">
        <f t="shared" si="695"/>
        <v>0</v>
      </c>
      <c r="BN170" s="26">
        <f t="shared" si="695"/>
        <v>0</v>
      </c>
      <c r="BO170" s="95">
        <f>SUM(BC170:BN170)</f>
        <v>0</v>
      </c>
      <c r="XEP170" s="5"/>
      <c r="XEQ170" s="5"/>
      <c r="XER170" s="5"/>
      <c r="XES170" s="5"/>
      <c r="XET170" s="5"/>
      <c r="XEU170" s="5"/>
      <c r="XEV170" s="5"/>
      <c r="XEW170" s="5"/>
      <c r="XEX170" s="5"/>
      <c r="XEY170" s="5"/>
      <c r="XEZ170" s="5"/>
      <c r="XFA170" s="5"/>
      <c r="XFB170" s="5"/>
      <c r="XFC170" s="5"/>
      <c r="XFD170" s="5"/>
    </row>
    <row r="171" spans="1:69 16370:16384" s="15" customFormat="1" hidden="1" outlineLevel="1" x14ac:dyDescent="0.3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9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95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95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95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95"/>
      <c r="XEP171" s="5"/>
      <c r="XEQ171" s="5"/>
      <c r="XER171" s="5"/>
      <c r="XES171" s="5"/>
      <c r="XET171" s="5"/>
      <c r="XEU171" s="5"/>
      <c r="XEV171" s="5"/>
      <c r="XEW171" s="5"/>
      <c r="XEX171" s="5"/>
      <c r="XEY171" s="5"/>
      <c r="XEZ171" s="5"/>
      <c r="XFA171" s="5"/>
      <c r="XFB171" s="5"/>
      <c r="XFC171" s="5"/>
      <c r="XFD171" s="5"/>
    </row>
    <row r="172" spans="1:69 16370:16384" s="15" customFormat="1" hidden="1" outlineLevel="1" x14ac:dyDescent="0.35">
      <c r="A172" s="15" t="s">
        <v>98</v>
      </c>
      <c r="C172" s="26"/>
      <c r="D172" s="26"/>
      <c r="E172" s="26"/>
      <c r="F172" s="26"/>
      <c r="G172" s="26"/>
      <c r="H172" s="28"/>
      <c r="I172" s="28"/>
      <c r="J172" s="28"/>
      <c r="K172" s="28"/>
      <c r="L172" s="28"/>
      <c r="M172" s="28"/>
      <c r="N172" s="28"/>
      <c r="O172" s="95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95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95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95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95"/>
      <c r="XEP172"/>
      <c r="XEQ172"/>
      <c r="XER172"/>
      <c r="XES172"/>
      <c r="XET172"/>
      <c r="XEU172"/>
      <c r="XEV172"/>
      <c r="XEW172"/>
      <c r="XEX172"/>
      <c r="XEY172"/>
      <c r="XEZ172"/>
      <c r="XFA172"/>
      <c r="XFB172"/>
      <c r="XFC172"/>
      <c r="XFD172"/>
    </row>
    <row r="173" spans="1:69 16370:16384" s="15" customFormat="1" hidden="1" outlineLevel="1" x14ac:dyDescent="0.35">
      <c r="A173" s="17" t="s">
        <v>118</v>
      </c>
      <c r="C173" s="20">
        <f t="shared" ref="C173:N173" si="696">C101</f>
        <v>1000000</v>
      </c>
      <c r="D173" s="20">
        <f t="shared" si="696"/>
        <v>0</v>
      </c>
      <c r="E173" s="20">
        <f t="shared" si="696"/>
        <v>0</v>
      </c>
      <c r="F173" s="20">
        <f t="shared" si="696"/>
        <v>0</v>
      </c>
      <c r="G173" s="20">
        <f t="shared" si="696"/>
        <v>0</v>
      </c>
      <c r="H173" s="20">
        <f t="shared" si="696"/>
        <v>0</v>
      </c>
      <c r="I173" s="20">
        <f t="shared" si="696"/>
        <v>0</v>
      </c>
      <c r="J173" s="20">
        <f t="shared" si="696"/>
        <v>0</v>
      </c>
      <c r="K173" s="20">
        <f t="shared" si="696"/>
        <v>0</v>
      </c>
      <c r="L173" s="20">
        <f t="shared" si="696"/>
        <v>0</v>
      </c>
      <c r="M173" s="20">
        <f t="shared" si="696"/>
        <v>0</v>
      </c>
      <c r="N173" s="20">
        <f t="shared" si="696"/>
        <v>0</v>
      </c>
      <c r="O173" s="94">
        <f t="shared" ref="O173:O177" si="697">SUM(C173:N173)</f>
        <v>1000000</v>
      </c>
      <c r="P173" s="20">
        <f t="shared" ref="P173:AA173" si="698">P101</f>
        <v>0</v>
      </c>
      <c r="Q173" s="20">
        <f t="shared" si="698"/>
        <v>0</v>
      </c>
      <c r="R173" s="20">
        <f t="shared" si="698"/>
        <v>0</v>
      </c>
      <c r="S173" s="20">
        <f t="shared" si="698"/>
        <v>0</v>
      </c>
      <c r="T173" s="20">
        <f t="shared" si="698"/>
        <v>0</v>
      </c>
      <c r="U173" s="20">
        <f t="shared" si="698"/>
        <v>0</v>
      </c>
      <c r="V173" s="20">
        <f t="shared" si="698"/>
        <v>0</v>
      </c>
      <c r="W173" s="20">
        <f t="shared" si="698"/>
        <v>0</v>
      </c>
      <c r="X173" s="20">
        <f t="shared" si="698"/>
        <v>0</v>
      </c>
      <c r="Y173" s="20">
        <f t="shared" si="698"/>
        <v>0</v>
      </c>
      <c r="Z173" s="20">
        <f t="shared" si="698"/>
        <v>0</v>
      </c>
      <c r="AA173" s="20">
        <f t="shared" si="698"/>
        <v>0</v>
      </c>
      <c r="AB173" s="94">
        <f t="shared" ref="AB173:AB177" si="699">SUM(P173:AA173)</f>
        <v>0</v>
      </c>
      <c r="AC173" s="20">
        <f t="shared" ref="AC173:AN173" si="700">AC101</f>
        <v>0</v>
      </c>
      <c r="AD173" s="20">
        <f t="shared" si="700"/>
        <v>0</v>
      </c>
      <c r="AE173" s="20">
        <f t="shared" si="700"/>
        <v>0</v>
      </c>
      <c r="AF173" s="20">
        <f t="shared" si="700"/>
        <v>0</v>
      </c>
      <c r="AG173" s="20">
        <f t="shared" si="700"/>
        <v>0</v>
      </c>
      <c r="AH173" s="20">
        <f t="shared" si="700"/>
        <v>0</v>
      </c>
      <c r="AI173" s="20">
        <f t="shared" si="700"/>
        <v>0</v>
      </c>
      <c r="AJ173" s="20">
        <f t="shared" si="700"/>
        <v>0</v>
      </c>
      <c r="AK173" s="20">
        <f t="shared" si="700"/>
        <v>0</v>
      </c>
      <c r="AL173" s="20">
        <f t="shared" si="700"/>
        <v>0</v>
      </c>
      <c r="AM173" s="20">
        <f t="shared" si="700"/>
        <v>0</v>
      </c>
      <c r="AN173" s="20">
        <f t="shared" si="700"/>
        <v>0</v>
      </c>
      <c r="AO173" s="94">
        <f t="shared" ref="AO173:AO177" si="701">SUM(AC173:AN173)</f>
        <v>0</v>
      </c>
      <c r="AP173" s="20">
        <f t="shared" ref="AP173:BA173" si="702">AP101</f>
        <v>0</v>
      </c>
      <c r="AQ173" s="20">
        <f t="shared" si="702"/>
        <v>0</v>
      </c>
      <c r="AR173" s="20">
        <f t="shared" si="702"/>
        <v>0</v>
      </c>
      <c r="AS173" s="20">
        <f t="shared" si="702"/>
        <v>0</v>
      </c>
      <c r="AT173" s="20">
        <f t="shared" si="702"/>
        <v>0</v>
      </c>
      <c r="AU173" s="20">
        <f t="shared" si="702"/>
        <v>0</v>
      </c>
      <c r="AV173" s="20">
        <f t="shared" si="702"/>
        <v>0</v>
      </c>
      <c r="AW173" s="20">
        <f t="shared" si="702"/>
        <v>0</v>
      </c>
      <c r="AX173" s="20">
        <f t="shared" si="702"/>
        <v>0</v>
      </c>
      <c r="AY173" s="20">
        <f t="shared" si="702"/>
        <v>0</v>
      </c>
      <c r="AZ173" s="20">
        <f t="shared" si="702"/>
        <v>0</v>
      </c>
      <c r="BA173" s="20">
        <f t="shared" si="702"/>
        <v>0</v>
      </c>
      <c r="BB173" s="94">
        <f t="shared" ref="BB173:BB177" si="703">SUM(AP173:BA173)</f>
        <v>0</v>
      </c>
      <c r="BC173" s="20">
        <f t="shared" ref="BC173:BN173" si="704">BC101</f>
        <v>0</v>
      </c>
      <c r="BD173" s="20">
        <f t="shared" si="704"/>
        <v>0</v>
      </c>
      <c r="BE173" s="20">
        <f t="shared" si="704"/>
        <v>0</v>
      </c>
      <c r="BF173" s="20">
        <f t="shared" si="704"/>
        <v>0</v>
      </c>
      <c r="BG173" s="20">
        <f t="shared" si="704"/>
        <v>0</v>
      </c>
      <c r="BH173" s="20">
        <f t="shared" si="704"/>
        <v>0</v>
      </c>
      <c r="BI173" s="20">
        <f t="shared" si="704"/>
        <v>0</v>
      </c>
      <c r="BJ173" s="20">
        <f t="shared" si="704"/>
        <v>0</v>
      </c>
      <c r="BK173" s="20">
        <f t="shared" si="704"/>
        <v>0</v>
      </c>
      <c r="BL173" s="20">
        <f t="shared" si="704"/>
        <v>0</v>
      </c>
      <c r="BM173" s="20">
        <f t="shared" si="704"/>
        <v>0</v>
      </c>
      <c r="BN173" s="20">
        <f t="shared" si="704"/>
        <v>0</v>
      </c>
      <c r="BO173" s="94">
        <f t="shared" ref="BO173:BO177" si="705">SUM(BC173:BN173)</f>
        <v>0</v>
      </c>
      <c r="XEP173"/>
      <c r="XEQ173"/>
      <c r="XER173"/>
      <c r="XES173"/>
      <c r="XET173"/>
      <c r="XEU173"/>
      <c r="XEV173"/>
      <c r="XEW173"/>
      <c r="XEX173"/>
      <c r="XEY173"/>
      <c r="XEZ173"/>
      <c r="XFA173"/>
      <c r="XFB173"/>
      <c r="XFC173"/>
      <c r="XFD173"/>
    </row>
    <row r="174" spans="1:69 16370:16384" s="15" customFormat="1" hidden="1" outlineLevel="1" x14ac:dyDescent="0.35">
      <c r="A174" s="17" t="s">
        <v>119</v>
      </c>
      <c r="C174" s="20">
        <f t="shared" ref="C174:N174" si="706">C99</f>
        <v>4000000</v>
      </c>
      <c r="D174" s="20">
        <f t="shared" si="706"/>
        <v>0</v>
      </c>
      <c r="E174" s="20">
        <f t="shared" si="706"/>
        <v>0</v>
      </c>
      <c r="F174" s="20">
        <f t="shared" si="706"/>
        <v>0</v>
      </c>
      <c r="G174" s="20">
        <f t="shared" si="706"/>
        <v>0</v>
      </c>
      <c r="H174" s="20">
        <f t="shared" si="706"/>
        <v>0</v>
      </c>
      <c r="I174" s="20">
        <f t="shared" si="706"/>
        <v>0</v>
      </c>
      <c r="J174" s="20">
        <f t="shared" si="706"/>
        <v>0</v>
      </c>
      <c r="K174" s="20">
        <f t="shared" si="706"/>
        <v>0</v>
      </c>
      <c r="L174" s="20">
        <f t="shared" si="706"/>
        <v>0</v>
      </c>
      <c r="M174" s="20">
        <f t="shared" si="706"/>
        <v>0</v>
      </c>
      <c r="N174" s="20">
        <f t="shared" si="706"/>
        <v>0</v>
      </c>
      <c r="O174" s="94">
        <f t="shared" si="697"/>
        <v>4000000</v>
      </c>
      <c r="P174" s="20">
        <f t="shared" ref="P174:AA174" si="707">P99</f>
        <v>0</v>
      </c>
      <c r="Q174" s="20">
        <f t="shared" si="707"/>
        <v>0</v>
      </c>
      <c r="R174" s="20">
        <f t="shared" si="707"/>
        <v>0</v>
      </c>
      <c r="S174" s="20">
        <f t="shared" si="707"/>
        <v>0</v>
      </c>
      <c r="T174" s="20">
        <f t="shared" si="707"/>
        <v>0</v>
      </c>
      <c r="U174" s="20">
        <f t="shared" si="707"/>
        <v>0</v>
      </c>
      <c r="V174" s="20">
        <f t="shared" si="707"/>
        <v>0</v>
      </c>
      <c r="W174" s="20">
        <f t="shared" si="707"/>
        <v>0</v>
      </c>
      <c r="X174" s="20">
        <f t="shared" si="707"/>
        <v>0</v>
      </c>
      <c r="Y174" s="20">
        <f t="shared" si="707"/>
        <v>0</v>
      </c>
      <c r="Z174" s="20">
        <f t="shared" si="707"/>
        <v>0</v>
      </c>
      <c r="AA174" s="20">
        <f t="shared" si="707"/>
        <v>0</v>
      </c>
      <c r="AB174" s="94">
        <f t="shared" si="699"/>
        <v>0</v>
      </c>
      <c r="AC174" s="20">
        <f t="shared" ref="AC174:AN174" si="708">AC99</f>
        <v>0</v>
      </c>
      <c r="AD174" s="20">
        <f t="shared" si="708"/>
        <v>0</v>
      </c>
      <c r="AE174" s="20">
        <f t="shared" si="708"/>
        <v>0</v>
      </c>
      <c r="AF174" s="20">
        <f t="shared" si="708"/>
        <v>0</v>
      </c>
      <c r="AG174" s="20">
        <f t="shared" si="708"/>
        <v>0</v>
      </c>
      <c r="AH174" s="20">
        <f t="shared" si="708"/>
        <v>0</v>
      </c>
      <c r="AI174" s="20">
        <f t="shared" si="708"/>
        <v>0</v>
      </c>
      <c r="AJ174" s="20">
        <f t="shared" si="708"/>
        <v>0</v>
      </c>
      <c r="AK174" s="20">
        <f t="shared" si="708"/>
        <v>0</v>
      </c>
      <c r="AL174" s="20">
        <f t="shared" si="708"/>
        <v>0</v>
      </c>
      <c r="AM174" s="20">
        <f t="shared" si="708"/>
        <v>0</v>
      </c>
      <c r="AN174" s="20">
        <f t="shared" si="708"/>
        <v>0</v>
      </c>
      <c r="AO174" s="94">
        <f t="shared" si="701"/>
        <v>0</v>
      </c>
      <c r="AP174" s="20">
        <f t="shared" ref="AP174:BA174" si="709">AP99</f>
        <v>0</v>
      </c>
      <c r="AQ174" s="20">
        <f t="shared" si="709"/>
        <v>0</v>
      </c>
      <c r="AR174" s="20">
        <f t="shared" si="709"/>
        <v>0</v>
      </c>
      <c r="AS174" s="20">
        <f t="shared" si="709"/>
        <v>0</v>
      </c>
      <c r="AT174" s="20">
        <f t="shared" si="709"/>
        <v>0</v>
      </c>
      <c r="AU174" s="20">
        <f t="shared" si="709"/>
        <v>0</v>
      </c>
      <c r="AV174" s="20">
        <f t="shared" si="709"/>
        <v>0</v>
      </c>
      <c r="AW174" s="20">
        <f t="shared" si="709"/>
        <v>0</v>
      </c>
      <c r="AX174" s="20">
        <f t="shared" si="709"/>
        <v>0</v>
      </c>
      <c r="AY174" s="20">
        <f t="shared" si="709"/>
        <v>0</v>
      </c>
      <c r="AZ174" s="20">
        <f t="shared" si="709"/>
        <v>0</v>
      </c>
      <c r="BA174" s="20">
        <f t="shared" si="709"/>
        <v>0</v>
      </c>
      <c r="BB174" s="94">
        <f t="shared" si="703"/>
        <v>0</v>
      </c>
      <c r="BC174" s="20">
        <f t="shared" ref="BC174:BN174" si="710">BC99</f>
        <v>0</v>
      </c>
      <c r="BD174" s="20">
        <f t="shared" si="710"/>
        <v>0</v>
      </c>
      <c r="BE174" s="20">
        <f t="shared" si="710"/>
        <v>0</v>
      </c>
      <c r="BF174" s="20">
        <f t="shared" si="710"/>
        <v>0</v>
      </c>
      <c r="BG174" s="20">
        <f t="shared" si="710"/>
        <v>0</v>
      </c>
      <c r="BH174" s="20">
        <f t="shared" si="710"/>
        <v>0</v>
      </c>
      <c r="BI174" s="20">
        <f t="shared" si="710"/>
        <v>0</v>
      </c>
      <c r="BJ174" s="20">
        <f t="shared" si="710"/>
        <v>0</v>
      </c>
      <c r="BK174" s="20">
        <f t="shared" si="710"/>
        <v>0</v>
      </c>
      <c r="BL174" s="20">
        <f t="shared" si="710"/>
        <v>0</v>
      </c>
      <c r="BM174" s="20">
        <f t="shared" si="710"/>
        <v>0</v>
      </c>
      <c r="BN174" s="20">
        <f t="shared" si="710"/>
        <v>0</v>
      </c>
      <c r="BO174" s="94">
        <f t="shared" si="705"/>
        <v>0</v>
      </c>
      <c r="XEP174"/>
      <c r="XEQ174"/>
      <c r="XER174"/>
      <c r="XES174"/>
      <c r="XET174"/>
      <c r="XEU174"/>
      <c r="XEV174"/>
      <c r="XEW174"/>
      <c r="XEX174"/>
      <c r="XEY174"/>
      <c r="XEZ174"/>
      <c r="XFA174"/>
      <c r="XFB174"/>
      <c r="XFC174"/>
      <c r="XFD174"/>
    </row>
    <row r="175" spans="1:69 16370:16384" s="15" customFormat="1" hidden="1" outlineLevel="1" x14ac:dyDescent="0.35">
      <c r="A175" s="17" t="s">
        <v>120</v>
      </c>
      <c r="C175" s="20">
        <f t="shared" ref="C175:N175" si="711">C100</f>
        <v>0</v>
      </c>
      <c r="D175" s="20">
        <f t="shared" si="711"/>
        <v>0</v>
      </c>
      <c r="E175" s="20">
        <f t="shared" si="711"/>
        <v>0</v>
      </c>
      <c r="F175" s="20">
        <f t="shared" si="711"/>
        <v>0</v>
      </c>
      <c r="G175" s="20">
        <f t="shared" si="711"/>
        <v>0</v>
      </c>
      <c r="H175" s="20">
        <f t="shared" si="711"/>
        <v>0</v>
      </c>
      <c r="I175" s="20">
        <f t="shared" si="711"/>
        <v>0</v>
      </c>
      <c r="J175" s="20">
        <f t="shared" si="711"/>
        <v>0</v>
      </c>
      <c r="K175" s="20">
        <f t="shared" si="711"/>
        <v>0</v>
      </c>
      <c r="L175" s="20">
        <f t="shared" si="711"/>
        <v>0</v>
      </c>
      <c r="M175" s="20">
        <f t="shared" si="711"/>
        <v>0</v>
      </c>
      <c r="N175" s="20">
        <f t="shared" si="711"/>
        <v>0</v>
      </c>
      <c r="O175" s="94">
        <f t="shared" si="697"/>
        <v>0</v>
      </c>
      <c r="P175" s="20">
        <f t="shared" ref="P175:AN175" si="712">P272</f>
        <v>0</v>
      </c>
      <c r="Q175" s="20">
        <f t="shared" si="712"/>
        <v>0</v>
      </c>
      <c r="R175" s="20">
        <f t="shared" si="712"/>
        <v>0</v>
      </c>
      <c r="S175" s="20">
        <f t="shared" si="712"/>
        <v>0</v>
      </c>
      <c r="T175" s="20">
        <f t="shared" si="712"/>
        <v>0</v>
      </c>
      <c r="U175" s="20">
        <f t="shared" si="712"/>
        <v>1000000</v>
      </c>
      <c r="V175" s="20">
        <f t="shared" si="712"/>
        <v>0</v>
      </c>
      <c r="W175" s="20">
        <f t="shared" si="712"/>
        <v>0</v>
      </c>
      <c r="X175" s="20">
        <f t="shared" si="712"/>
        <v>0</v>
      </c>
      <c r="Y175" s="20">
        <f t="shared" si="712"/>
        <v>0</v>
      </c>
      <c r="Z175" s="20">
        <f t="shared" si="712"/>
        <v>0</v>
      </c>
      <c r="AA175" s="20">
        <f t="shared" si="712"/>
        <v>0</v>
      </c>
      <c r="AB175" s="94">
        <f>SUM(P175:AA175)</f>
        <v>1000000</v>
      </c>
      <c r="AC175" s="20">
        <f t="shared" si="712"/>
        <v>0</v>
      </c>
      <c r="AD175" s="20">
        <f t="shared" si="712"/>
        <v>0</v>
      </c>
      <c r="AE175" s="20">
        <f t="shared" si="712"/>
        <v>0</v>
      </c>
      <c r="AF175" s="20">
        <f t="shared" si="712"/>
        <v>0</v>
      </c>
      <c r="AG175" s="20">
        <f t="shared" si="712"/>
        <v>0</v>
      </c>
      <c r="AH175" s="20">
        <f t="shared" si="712"/>
        <v>0</v>
      </c>
      <c r="AI175" s="20">
        <f t="shared" si="712"/>
        <v>1000000</v>
      </c>
      <c r="AJ175" s="20">
        <f t="shared" si="712"/>
        <v>0</v>
      </c>
      <c r="AK175" s="20">
        <f t="shared" si="712"/>
        <v>0</v>
      </c>
      <c r="AL175" s="20">
        <f t="shared" si="712"/>
        <v>0</v>
      </c>
      <c r="AM175" s="20">
        <f t="shared" si="712"/>
        <v>0</v>
      </c>
      <c r="AN175" s="20">
        <f t="shared" si="712"/>
        <v>0</v>
      </c>
      <c r="AO175" s="94">
        <f t="shared" si="701"/>
        <v>1000000</v>
      </c>
      <c r="AP175" s="20">
        <f t="shared" ref="AP175:BN175" si="713">AP272</f>
        <v>0</v>
      </c>
      <c r="AQ175" s="20">
        <f t="shared" si="713"/>
        <v>0</v>
      </c>
      <c r="AR175" s="20">
        <f t="shared" si="713"/>
        <v>0</v>
      </c>
      <c r="AS175" s="20">
        <f t="shared" si="713"/>
        <v>0</v>
      </c>
      <c r="AT175" s="20">
        <f t="shared" si="713"/>
        <v>0</v>
      </c>
      <c r="AU175" s="20">
        <f t="shared" si="713"/>
        <v>0</v>
      </c>
      <c r="AV175" s="20">
        <f t="shared" si="713"/>
        <v>1000000</v>
      </c>
      <c r="AW175" s="20">
        <f t="shared" si="713"/>
        <v>0</v>
      </c>
      <c r="AX175" s="20">
        <f t="shared" si="713"/>
        <v>0</v>
      </c>
      <c r="AY175" s="20">
        <f t="shared" si="713"/>
        <v>0</v>
      </c>
      <c r="AZ175" s="20">
        <f t="shared" si="713"/>
        <v>0</v>
      </c>
      <c r="BA175" s="20">
        <f t="shared" si="713"/>
        <v>0</v>
      </c>
      <c r="BB175" s="94">
        <f t="shared" si="703"/>
        <v>1000000</v>
      </c>
      <c r="BC175" s="20">
        <f t="shared" si="713"/>
        <v>0</v>
      </c>
      <c r="BD175" s="20">
        <f t="shared" si="713"/>
        <v>0</v>
      </c>
      <c r="BE175" s="20">
        <f t="shared" si="713"/>
        <v>0</v>
      </c>
      <c r="BF175" s="20">
        <f t="shared" si="713"/>
        <v>0</v>
      </c>
      <c r="BG175" s="20">
        <f t="shared" si="713"/>
        <v>0</v>
      </c>
      <c r="BH175" s="20">
        <f t="shared" si="713"/>
        <v>0</v>
      </c>
      <c r="BI175" s="20">
        <f t="shared" si="713"/>
        <v>1000000</v>
      </c>
      <c r="BJ175" s="20">
        <f t="shared" si="713"/>
        <v>0</v>
      </c>
      <c r="BK175" s="20">
        <f t="shared" si="713"/>
        <v>0</v>
      </c>
      <c r="BL175" s="20">
        <f t="shared" si="713"/>
        <v>0</v>
      </c>
      <c r="BM175" s="20">
        <f t="shared" si="713"/>
        <v>0</v>
      </c>
      <c r="BN175" s="20">
        <f t="shared" si="713"/>
        <v>0</v>
      </c>
      <c r="BO175" s="94">
        <f t="shared" si="705"/>
        <v>1000000</v>
      </c>
      <c r="BQ175" s="125"/>
      <c r="XEP175"/>
      <c r="XEQ175"/>
      <c r="XER175"/>
      <c r="XES175"/>
      <c r="XET175"/>
      <c r="XEU175"/>
      <c r="XEV175"/>
      <c r="XEW175"/>
      <c r="XEX175"/>
      <c r="XEY175"/>
      <c r="XEZ175"/>
      <c r="XFA175"/>
      <c r="XFB175"/>
      <c r="XFC175"/>
      <c r="XFD175"/>
    </row>
    <row r="176" spans="1:69 16370:16384" s="15" customFormat="1" hidden="1" outlineLevel="1" x14ac:dyDescent="0.35">
      <c r="A176" s="17" t="s">
        <v>133</v>
      </c>
      <c r="C176" s="20">
        <f t="shared" ref="C176:N176" si="714">C102</f>
        <v>0</v>
      </c>
      <c r="D176" s="20">
        <f t="shared" si="714"/>
        <v>0</v>
      </c>
      <c r="E176" s="20">
        <f t="shared" si="714"/>
        <v>0</v>
      </c>
      <c r="F176" s="20">
        <f t="shared" si="714"/>
        <v>0</v>
      </c>
      <c r="G176" s="20">
        <f t="shared" si="714"/>
        <v>0</v>
      </c>
      <c r="H176" s="20">
        <f t="shared" si="714"/>
        <v>0</v>
      </c>
      <c r="I176" s="20">
        <f t="shared" si="714"/>
        <v>0</v>
      </c>
      <c r="J176" s="20">
        <f t="shared" si="714"/>
        <v>0</v>
      </c>
      <c r="K176" s="20">
        <f t="shared" si="714"/>
        <v>0</v>
      </c>
      <c r="L176" s="20">
        <f t="shared" si="714"/>
        <v>0</v>
      </c>
      <c r="M176" s="20">
        <f t="shared" si="714"/>
        <v>0</v>
      </c>
      <c r="N176" s="20">
        <f t="shared" si="714"/>
        <v>0</v>
      </c>
      <c r="O176" s="94">
        <f t="shared" si="697"/>
        <v>0</v>
      </c>
      <c r="P176" s="20">
        <f t="shared" ref="P176:AA176" si="715">P102</f>
        <v>0</v>
      </c>
      <c r="Q176" s="20">
        <f t="shared" si="715"/>
        <v>0</v>
      </c>
      <c r="R176" s="20">
        <f t="shared" si="715"/>
        <v>0</v>
      </c>
      <c r="S176" s="20">
        <f t="shared" si="715"/>
        <v>0</v>
      </c>
      <c r="T176" s="20">
        <f t="shared" si="715"/>
        <v>0</v>
      </c>
      <c r="U176" s="20">
        <f t="shared" si="715"/>
        <v>0</v>
      </c>
      <c r="V176" s="20">
        <f t="shared" si="715"/>
        <v>0</v>
      </c>
      <c r="W176" s="20">
        <f t="shared" si="715"/>
        <v>0</v>
      </c>
      <c r="X176" s="20">
        <f t="shared" si="715"/>
        <v>0</v>
      </c>
      <c r="Y176" s="20">
        <f t="shared" si="715"/>
        <v>0</v>
      </c>
      <c r="Z176" s="20">
        <f t="shared" si="715"/>
        <v>0</v>
      </c>
      <c r="AA176" s="20">
        <f t="shared" si="715"/>
        <v>0</v>
      </c>
      <c r="AB176" s="94">
        <f t="shared" si="699"/>
        <v>0</v>
      </c>
      <c r="AC176" s="20">
        <f t="shared" ref="AC176:AN176" si="716">AC102</f>
        <v>0</v>
      </c>
      <c r="AD176" s="20">
        <f t="shared" si="716"/>
        <v>0</v>
      </c>
      <c r="AE176" s="20">
        <f t="shared" si="716"/>
        <v>0</v>
      </c>
      <c r="AF176" s="20">
        <f t="shared" si="716"/>
        <v>0</v>
      </c>
      <c r="AG176" s="20">
        <f t="shared" si="716"/>
        <v>0</v>
      </c>
      <c r="AH176" s="20">
        <f t="shared" si="716"/>
        <v>0</v>
      </c>
      <c r="AI176" s="20">
        <f t="shared" si="716"/>
        <v>0</v>
      </c>
      <c r="AJ176" s="20">
        <f t="shared" si="716"/>
        <v>0</v>
      </c>
      <c r="AK176" s="20">
        <f t="shared" si="716"/>
        <v>0</v>
      </c>
      <c r="AL176" s="20">
        <f t="shared" si="716"/>
        <v>0</v>
      </c>
      <c r="AM176" s="20">
        <f t="shared" si="716"/>
        <v>0</v>
      </c>
      <c r="AN176" s="20">
        <f t="shared" si="716"/>
        <v>0</v>
      </c>
      <c r="AO176" s="94">
        <f t="shared" si="701"/>
        <v>0</v>
      </c>
      <c r="AP176" s="20">
        <f t="shared" ref="AP176:BA176" si="717">AP102</f>
        <v>0</v>
      </c>
      <c r="AQ176" s="20">
        <f t="shared" si="717"/>
        <v>0</v>
      </c>
      <c r="AR176" s="20">
        <f t="shared" si="717"/>
        <v>0</v>
      </c>
      <c r="AS176" s="20">
        <f t="shared" si="717"/>
        <v>0</v>
      </c>
      <c r="AT176" s="20">
        <f t="shared" si="717"/>
        <v>0</v>
      </c>
      <c r="AU176" s="20">
        <f t="shared" si="717"/>
        <v>0</v>
      </c>
      <c r="AV176" s="20">
        <f t="shared" si="717"/>
        <v>0</v>
      </c>
      <c r="AW176" s="20">
        <f t="shared" si="717"/>
        <v>0</v>
      </c>
      <c r="AX176" s="20">
        <f t="shared" si="717"/>
        <v>0</v>
      </c>
      <c r="AY176" s="20">
        <f t="shared" si="717"/>
        <v>0</v>
      </c>
      <c r="AZ176" s="20">
        <f t="shared" si="717"/>
        <v>0</v>
      </c>
      <c r="BA176" s="20">
        <f t="shared" si="717"/>
        <v>0</v>
      </c>
      <c r="BB176" s="94">
        <f t="shared" si="703"/>
        <v>0</v>
      </c>
      <c r="BC176" s="20">
        <f t="shared" ref="BC176:BN176" si="718">BC102</f>
        <v>0</v>
      </c>
      <c r="BD176" s="20">
        <f t="shared" si="718"/>
        <v>0</v>
      </c>
      <c r="BE176" s="20">
        <f t="shared" si="718"/>
        <v>0</v>
      </c>
      <c r="BF176" s="20">
        <f t="shared" si="718"/>
        <v>0</v>
      </c>
      <c r="BG176" s="20">
        <f t="shared" si="718"/>
        <v>0</v>
      </c>
      <c r="BH176" s="20">
        <f t="shared" si="718"/>
        <v>0</v>
      </c>
      <c r="BI176" s="20">
        <f t="shared" si="718"/>
        <v>0</v>
      </c>
      <c r="BJ176" s="20">
        <f t="shared" si="718"/>
        <v>0</v>
      </c>
      <c r="BK176" s="20">
        <f t="shared" si="718"/>
        <v>0</v>
      </c>
      <c r="BL176" s="20">
        <f t="shared" si="718"/>
        <v>0</v>
      </c>
      <c r="BM176" s="20">
        <f t="shared" si="718"/>
        <v>0</v>
      </c>
      <c r="BN176" s="20">
        <f t="shared" si="718"/>
        <v>0</v>
      </c>
      <c r="BO176" s="94">
        <f t="shared" si="705"/>
        <v>0</v>
      </c>
      <c r="XEP176"/>
      <c r="XEQ176"/>
      <c r="XER176"/>
      <c r="XES176"/>
      <c r="XET176"/>
      <c r="XEU176"/>
      <c r="XEV176"/>
      <c r="XEW176"/>
      <c r="XEX176"/>
      <c r="XEY176"/>
      <c r="XEZ176"/>
      <c r="XFA176"/>
      <c r="XFB176"/>
      <c r="XFC176"/>
      <c r="XFD176"/>
    </row>
    <row r="177" spans="1:67 16370:16384" s="15" customFormat="1" hidden="1" outlineLevel="1" x14ac:dyDescent="0.35">
      <c r="A177" s="15" t="s">
        <v>99</v>
      </c>
      <c r="C177" s="26">
        <f>C173+C174-C175-C176</f>
        <v>5000000</v>
      </c>
      <c r="D177" s="26">
        <f t="shared" ref="D177:N177" si="719">D173+D174-D175-D176</f>
        <v>0</v>
      </c>
      <c r="E177" s="26">
        <f t="shared" si="719"/>
        <v>0</v>
      </c>
      <c r="F177" s="26">
        <f t="shared" si="719"/>
        <v>0</v>
      </c>
      <c r="G177" s="26">
        <f t="shared" si="719"/>
        <v>0</v>
      </c>
      <c r="H177" s="26">
        <f t="shared" si="719"/>
        <v>0</v>
      </c>
      <c r="I177" s="26">
        <f t="shared" si="719"/>
        <v>0</v>
      </c>
      <c r="J177" s="26">
        <f t="shared" si="719"/>
        <v>0</v>
      </c>
      <c r="K177" s="26">
        <f t="shared" si="719"/>
        <v>0</v>
      </c>
      <c r="L177" s="26">
        <f t="shared" si="719"/>
        <v>0</v>
      </c>
      <c r="M177" s="26">
        <f t="shared" si="719"/>
        <v>0</v>
      </c>
      <c r="N177" s="26">
        <f t="shared" si="719"/>
        <v>0</v>
      </c>
      <c r="O177" s="95">
        <f t="shared" si="697"/>
        <v>5000000</v>
      </c>
      <c r="P177" s="26">
        <f t="shared" ref="P177" si="720">P173+P174-P175-P176</f>
        <v>0</v>
      </c>
      <c r="Q177" s="26">
        <f t="shared" ref="Q177" si="721">Q173+Q174-Q175-Q176</f>
        <v>0</v>
      </c>
      <c r="R177" s="26">
        <f t="shared" ref="R177" si="722">R173+R174-R175-R176</f>
        <v>0</v>
      </c>
      <c r="S177" s="26">
        <f t="shared" ref="S177" si="723">S173+S174-S175-S176</f>
        <v>0</v>
      </c>
      <c r="T177" s="26">
        <f t="shared" ref="T177" si="724">T173+T174-T175-T176</f>
        <v>0</v>
      </c>
      <c r="U177" s="26">
        <f t="shared" ref="U177" si="725">U173+U174-U175-U176</f>
        <v>-1000000</v>
      </c>
      <c r="V177" s="26">
        <f t="shared" ref="V177" si="726">V173+V174-V175-V176</f>
        <v>0</v>
      </c>
      <c r="W177" s="26">
        <f t="shared" ref="W177" si="727">W173+W174-W175-W176</f>
        <v>0</v>
      </c>
      <c r="X177" s="26">
        <f t="shared" ref="X177" si="728">X173+X174-X175-X176</f>
        <v>0</v>
      </c>
      <c r="Y177" s="26">
        <f t="shared" ref="Y177" si="729">Y173+Y174-Y175-Y176</f>
        <v>0</v>
      </c>
      <c r="Z177" s="26">
        <f t="shared" ref="Z177" si="730">Z173+Z174-Z175-Z176</f>
        <v>0</v>
      </c>
      <c r="AA177" s="26">
        <f t="shared" ref="AA177" si="731">AA173+AA174-AA175-AA176</f>
        <v>0</v>
      </c>
      <c r="AB177" s="95">
        <f t="shared" si="699"/>
        <v>-1000000</v>
      </c>
      <c r="AC177" s="26">
        <f t="shared" ref="AC177" si="732">AC173+AC174-AC175-AC176</f>
        <v>0</v>
      </c>
      <c r="AD177" s="26">
        <f t="shared" ref="AD177" si="733">AD173+AD174-AD175-AD176</f>
        <v>0</v>
      </c>
      <c r="AE177" s="26">
        <f t="shared" ref="AE177" si="734">AE173+AE174-AE175-AE176</f>
        <v>0</v>
      </c>
      <c r="AF177" s="26">
        <f t="shared" ref="AF177" si="735">AF173+AF174-AF175-AF176</f>
        <v>0</v>
      </c>
      <c r="AG177" s="26">
        <f t="shared" ref="AG177" si="736">AG173+AG174-AG175-AG176</f>
        <v>0</v>
      </c>
      <c r="AH177" s="26">
        <f t="shared" ref="AH177" si="737">AH173+AH174-AH175-AH176</f>
        <v>0</v>
      </c>
      <c r="AI177" s="26">
        <f t="shared" ref="AI177" si="738">AI173+AI174-AI175-AI176</f>
        <v>-1000000</v>
      </c>
      <c r="AJ177" s="26">
        <f t="shared" ref="AJ177" si="739">AJ173+AJ174-AJ175-AJ176</f>
        <v>0</v>
      </c>
      <c r="AK177" s="26">
        <f t="shared" ref="AK177" si="740">AK173+AK174-AK175-AK176</f>
        <v>0</v>
      </c>
      <c r="AL177" s="26">
        <f t="shared" ref="AL177" si="741">AL173+AL174-AL175-AL176</f>
        <v>0</v>
      </c>
      <c r="AM177" s="26">
        <f t="shared" ref="AM177" si="742">AM173+AM174-AM175-AM176</f>
        <v>0</v>
      </c>
      <c r="AN177" s="26">
        <f t="shared" ref="AN177:BN177" si="743">AN173+AN174-AN175-AN176</f>
        <v>0</v>
      </c>
      <c r="AO177" s="95">
        <f t="shared" si="701"/>
        <v>-1000000</v>
      </c>
      <c r="AP177" s="26">
        <f t="shared" si="743"/>
        <v>0</v>
      </c>
      <c r="AQ177" s="26">
        <f t="shared" si="743"/>
        <v>0</v>
      </c>
      <c r="AR177" s="26">
        <f t="shared" si="743"/>
        <v>0</v>
      </c>
      <c r="AS177" s="26">
        <f t="shared" si="743"/>
        <v>0</v>
      </c>
      <c r="AT177" s="26">
        <f t="shared" si="743"/>
        <v>0</v>
      </c>
      <c r="AU177" s="26">
        <f t="shared" si="743"/>
        <v>0</v>
      </c>
      <c r="AV177" s="26">
        <f t="shared" si="743"/>
        <v>-1000000</v>
      </c>
      <c r="AW177" s="26">
        <f t="shared" si="743"/>
        <v>0</v>
      </c>
      <c r="AX177" s="26">
        <f t="shared" si="743"/>
        <v>0</v>
      </c>
      <c r="AY177" s="26">
        <f t="shared" si="743"/>
        <v>0</v>
      </c>
      <c r="AZ177" s="26">
        <f t="shared" si="743"/>
        <v>0</v>
      </c>
      <c r="BA177" s="26">
        <f t="shared" si="743"/>
        <v>0</v>
      </c>
      <c r="BB177" s="95">
        <f t="shared" si="703"/>
        <v>-1000000</v>
      </c>
      <c r="BC177" s="26">
        <f t="shared" si="743"/>
        <v>0</v>
      </c>
      <c r="BD177" s="26">
        <f t="shared" si="743"/>
        <v>0</v>
      </c>
      <c r="BE177" s="26">
        <f t="shared" si="743"/>
        <v>0</v>
      </c>
      <c r="BF177" s="26">
        <f t="shared" si="743"/>
        <v>0</v>
      </c>
      <c r="BG177" s="26">
        <f t="shared" si="743"/>
        <v>0</v>
      </c>
      <c r="BH177" s="26">
        <f t="shared" si="743"/>
        <v>0</v>
      </c>
      <c r="BI177" s="26">
        <f t="shared" si="743"/>
        <v>-1000000</v>
      </c>
      <c r="BJ177" s="26">
        <f t="shared" si="743"/>
        <v>0</v>
      </c>
      <c r="BK177" s="26">
        <f t="shared" si="743"/>
        <v>0</v>
      </c>
      <c r="BL177" s="26">
        <f t="shared" si="743"/>
        <v>0</v>
      </c>
      <c r="BM177" s="26">
        <f t="shared" si="743"/>
        <v>0</v>
      </c>
      <c r="BN177" s="26">
        <f t="shared" si="743"/>
        <v>0</v>
      </c>
      <c r="BO177" s="95">
        <f t="shared" si="705"/>
        <v>-1000000</v>
      </c>
      <c r="XEP177"/>
      <c r="XEQ177"/>
      <c r="XER177"/>
      <c r="XES177"/>
      <c r="XET177"/>
      <c r="XEU177"/>
      <c r="XEV177"/>
      <c r="XEW177"/>
      <c r="XEX177"/>
      <c r="XEY177"/>
      <c r="XEZ177"/>
      <c r="XFA177"/>
      <c r="XFB177"/>
      <c r="XFC177"/>
      <c r="XFD177"/>
    </row>
    <row r="178" spans="1:67 16370:16384" hidden="1" outlineLevel="1" x14ac:dyDescent="0.3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94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94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94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94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94"/>
    </row>
    <row r="179" spans="1:67 16370:16384" s="15" customFormat="1" hidden="1" outlineLevel="1" x14ac:dyDescent="0.35">
      <c r="A179" s="15" t="s">
        <v>141</v>
      </c>
      <c r="C179" s="28">
        <f>C166+C170+C177</f>
        <v>4486331.0999999996</v>
      </c>
      <c r="D179" s="28">
        <f>D166+D170+D177</f>
        <v>-16542.628000000001</v>
      </c>
      <c r="E179" s="28">
        <f t="shared" ref="E179:N179" si="744">E166+E170+E177</f>
        <v>-18259.451999999997</v>
      </c>
      <c r="F179" s="28">
        <f t="shared" si="744"/>
        <v>-86815.252000000008</v>
      </c>
      <c r="G179" s="28">
        <f t="shared" si="744"/>
        <v>-16213.887999999999</v>
      </c>
      <c r="H179" s="28">
        <f t="shared" si="744"/>
        <v>-14572.433333333334</v>
      </c>
      <c r="I179" s="28">
        <f t="shared" si="744"/>
        <v>-81476.366666666669</v>
      </c>
      <c r="J179" s="28">
        <f t="shared" si="744"/>
        <v>-15097.766666666666</v>
      </c>
      <c r="K179" s="28">
        <f t="shared" si="744"/>
        <v>-5206.9666666666726</v>
      </c>
      <c r="L179" s="28">
        <f t="shared" si="744"/>
        <v>-71883.299999999988</v>
      </c>
      <c r="M179" s="28">
        <f t="shared" si="744"/>
        <v>1341.75</v>
      </c>
      <c r="N179" s="28">
        <f t="shared" si="744"/>
        <v>3382.5299999999916</v>
      </c>
      <c r="O179" s="95">
        <f>SUM(O166+O170+O177)</f>
        <v>4164987.3266666667</v>
      </c>
      <c r="P179" s="28">
        <f t="shared" ref="P179:AA179" si="745">P166+P170+P177</f>
        <v>-93392.733333333323</v>
      </c>
      <c r="Q179" s="28">
        <f t="shared" si="745"/>
        <v>-52.44999999999709</v>
      </c>
      <c r="R179" s="28">
        <f t="shared" si="745"/>
        <v>-382.08333333334122</v>
      </c>
      <c r="S179" s="28">
        <f t="shared" si="745"/>
        <v>-77842.68333333332</v>
      </c>
      <c r="T179" s="28">
        <f t="shared" si="745"/>
        <v>-2090.2166666666708</v>
      </c>
      <c r="U179" s="28">
        <f t="shared" si="745"/>
        <v>-999737.85</v>
      </c>
      <c r="V179" s="28">
        <f t="shared" si="745"/>
        <v>-67616.375000000029</v>
      </c>
      <c r="W179" s="28">
        <f t="shared" si="745"/>
        <v>5296.5499999999956</v>
      </c>
      <c r="X179" s="28">
        <f t="shared" si="745"/>
        <v>2468.1783333333278</v>
      </c>
      <c r="Y179" s="28">
        <f t="shared" si="745"/>
        <v>-69272.316666666666</v>
      </c>
      <c r="Z179" s="28">
        <f t="shared" si="745"/>
        <v>8235.23833333332</v>
      </c>
      <c r="AA179" s="28">
        <f t="shared" si="745"/>
        <v>8142.3316666666851</v>
      </c>
      <c r="AB179" s="95">
        <f>SUM(AB166+AB170+AB177)</f>
        <v>-1286244.4100000001</v>
      </c>
      <c r="AC179" s="28">
        <f t="shared" ref="AC179:AN179" si="746">AC166+AC170+AC177</f>
        <v>-77285.595000000001</v>
      </c>
      <c r="AD179" s="28">
        <f t="shared" si="746"/>
        <v>10816.646666666671</v>
      </c>
      <c r="AE179" s="28">
        <f t="shared" si="746"/>
        <v>15557.483333333323</v>
      </c>
      <c r="AF179" s="28">
        <f t="shared" si="746"/>
        <v>-65946.200000000012</v>
      </c>
      <c r="AG179" s="28">
        <f t="shared" si="746"/>
        <v>17642.412</v>
      </c>
      <c r="AH179" s="28">
        <f t="shared" si="746"/>
        <v>21131.887333333343</v>
      </c>
      <c r="AI179" s="28">
        <f t="shared" si="746"/>
        <v>-1057941.2833333334</v>
      </c>
      <c r="AJ179" s="28">
        <f t="shared" si="746"/>
        <v>24452.080000000002</v>
      </c>
      <c r="AK179" s="28">
        <f t="shared" si="746"/>
        <v>26559.370333333325</v>
      </c>
      <c r="AL179" s="28">
        <f t="shared" si="746"/>
        <v>-50670.68333333332</v>
      </c>
      <c r="AM179" s="28">
        <f t="shared" si="746"/>
        <v>32101.163999999982</v>
      </c>
      <c r="AN179" s="28">
        <f t="shared" si="746"/>
        <v>35277.354666666659</v>
      </c>
      <c r="AO179" s="95">
        <f>SUM(AO166+AO170+AO177)</f>
        <v>-1068305.3633333333</v>
      </c>
      <c r="AP179" s="28">
        <f t="shared" ref="AP179:BN179" si="747">AP166+AP170+AP177</f>
        <v>-41205.186666666683</v>
      </c>
      <c r="AQ179" s="28">
        <f t="shared" si="747"/>
        <v>58181.685833333337</v>
      </c>
      <c r="AR179" s="28">
        <f t="shared" si="747"/>
        <v>60511.355833333306</v>
      </c>
      <c r="AS179" s="28">
        <f t="shared" si="747"/>
        <v>-680.67499999998836</v>
      </c>
      <c r="AT179" s="28">
        <f t="shared" si="747"/>
        <v>78648.593333333338</v>
      </c>
      <c r="AU179" s="28">
        <f t="shared" si="747"/>
        <v>68332.763333333307</v>
      </c>
      <c r="AV179" s="28">
        <f t="shared" si="747"/>
        <v>-993214.47166666668</v>
      </c>
      <c r="AW179" s="28">
        <f t="shared" si="747"/>
        <v>78300.010833333319</v>
      </c>
      <c r="AX179" s="28">
        <f t="shared" si="747"/>
        <v>80454.469166666677</v>
      </c>
      <c r="AY179" s="28">
        <f t="shared" si="747"/>
        <v>21073.90666666668</v>
      </c>
      <c r="AZ179" s="28">
        <f t="shared" si="747"/>
        <v>86293.344166666677</v>
      </c>
      <c r="BA179" s="28">
        <f t="shared" si="747"/>
        <v>89057.169999999984</v>
      </c>
      <c r="BB179" s="95">
        <f>SUM(BB166+BB170+BB177)</f>
        <v>-414247.03416666668</v>
      </c>
      <c r="BC179" s="28">
        <f t="shared" si="747"/>
        <v>-32122.448333333348</v>
      </c>
      <c r="BD179" s="28">
        <f t="shared" si="747"/>
        <v>109648.515</v>
      </c>
      <c r="BE179" s="28">
        <f t="shared" si="747"/>
        <v>113403.94499999996</v>
      </c>
      <c r="BF179" s="28">
        <f t="shared" si="747"/>
        <v>47859.375000000036</v>
      </c>
      <c r="BG179" s="28">
        <f t="shared" si="747"/>
        <v>119308.875</v>
      </c>
      <c r="BH179" s="28">
        <f t="shared" si="747"/>
        <v>128229.10499999998</v>
      </c>
      <c r="BI179" s="28">
        <f t="shared" si="747"/>
        <v>-938166.52833333332</v>
      </c>
      <c r="BJ179" s="28">
        <f t="shared" si="747"/>
        <v>137192.30666666658</v>
      </c>
      <c r="BK179" s="28">
        <f t="shared" si="747"/>
        <v>141578.54166666672</v>
      </c>
      <c r="BL179" s="28">
        <f t="shared" si="747"/>
        <v>76349.023333333243</v>
      </c>
      <c r="BM179" s="28">
        <f t="shared" si="747"/>
        <v>150952.41666666672</v>
      </c>
      <c r="BN179" s="28">
        <f t="shared" si="747"/>
        <v>155338.65166666664</v>
      </c>
      <c r="BO179" s="95">
        <f>SUM(BO166+BO170+BO177)</f>
        <v>209571.77833333309</v>
      </c>
      <c r="XEP179"/>
      <c r="XEQ179"/>
      <c r="XER179"/>
      <c r="XES179"/>
      <c r="XET179"/>
      <c r="XEU179"/>
      <c r="XEV179"/>
      <c r="XEW179"/>
      <c r="XEX179"/>
      <c r="XEY179"/>
      <c r="XEZ179"/>
      <c r="XFA179"/>
      <c r="XFB179"/>
      <c r="XFC179"/>
      <c r="XFD179"/>
    </row>
    <row r="180" spans="1:67 16370:16384" s="15" customFormat="1" hidden="1" outlineLevel="1" x14ac:dyDescent="0.35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95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95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95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95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95"/>
      <c r="XEP180"/>
      <c r="XEQ180"/>
      <c r="XER180"/>
      <c r="XES180"/>
      <c r="XET180"/>
      <c r="XEU180"/>
      <c r="XEV180"/>
      <c r="XEW180"/>
      <c r="XEX180"/>
      <c r="XEY180"/>
      <c r="XEZ180"/>
      <c r="XFA180"/>
      <c r="XFB180"/>
      <c r="XFC180"/>
      <c r="XFD180"/>
    </row>
    <row r="181" spans="1:67 16370:16384" s="15" customFormat="1" hidden="1" outlineLevel="1" x14ac:dyDescent="0.35">
      <c r="A181" s="15" t="s">
        <v>101</v>
      </c>
      <c r="C181" s="28">
        <f t="shared" ref="C181:M181" si="748">SUM(C157,C179)</f>
        <v>4486331.0999999996</v>
      </c>
      <c r="D181" s="28">
        <f>SUM(D157,D179)</f>
        <v>4469788.4720000001</v>
      </c>
      <c r="E181" s="28">
        <f t="shared" si="748"/>
        <v>4451529.0200000005</v>
      </c>
      <c r="F181" s="28">
        <f t="shared" si="748"/>
        <v>4364713.7680000002</v>
      </c>
      <c r="G181" s="28">
        <f t="shared" si="748"/>
        <v>4348499.88</v>
      </c>
      <c r="H181" s="28">
        <f t="shared" si="748"/>
        <v>4333927.4466666663</v>
      </c>
      <c r="I181" s="28">
        <f t="shared" si="748"/>
        <v>4252451.08</v>
      </c>
      <c r="J181" s="28">
        <f t="shared" si="748"/>
        <v>4237353.3133333335</v>
      </c>
      <c r="K181" s="28">
        <f t="shared" si="748"/>
        <v>4232146.3466666667</v>
      </c>
      <c r="L181" s="28">
        <f t="shared" si="748"/>
        <v>4160263.0466666669</v>
      </c>
      <c r="M181" s="28">
        <f t="shared" si="748"/>
        <v>4161604.7966666669</v>
      </c>
      <c r="N181" s="28">
        <f>SUM(N157,N179)</f>
        <v>4164987.3266666667</v>
      </c>
      <c r="O181" s="95">
        <f>O157+O179</f>
        <v>4164987.3266666667</v>
      </c>
      <c r="P181" s="28">
        <f t="shared" ref="P181:AA181" si="749">SUM(P157,P179)</f>
        <v>4071594.5933333333</v>
      </c>
      <c r="Q181" s="28">
        <f t="shared" si="749"/>
        <v>4071542.1433333331</v>
      </c>
      <c r="R181" s="28">
        <f t="shared" si="749"/>
        <v>4071160.0599999996</v>
      </c>
      <c r="S181" s="28">
        <f t="shared" si="749"/>
        <v>3993317.3766666665</v>
      </c>
      <c r="T181" s="28">
        <f t="shared" si="749"/>
        <v>3991227.1599999997</v>
      </c>
      <c r="U181" s="28">
        <f t="shared" si="749"/>
        <v>2991489.3099999996</v>
      </c>
      <c r="V181" s="28">
        <f t="shared" si="749"/>
        <v>2923872.9349999996</v>
      </c>
      <c r="W181" s="28">
        <f t="shared" si="749"/>
        <v>2929169.4849999994</v>
      </c>
      <c r="X181" s="28">
        <f t="shared" si="749"/>
        <v>2931637.6633333326</v>
      </c>
      <c r="Y181" s="28">
        <f t="shared" si="749"/>
        <v>2862365.3466666657</v>
      </c>
      <c r="Z181" s="28">
        <f t="shared" si="749"/>
        <v>2870600.584999999</v>
      </c>
      <c r="AA181" s="28">
        <f t="shared" si="749"/>
        <v>2878742.9166666656</v>
      </c>
      <c r="AB181" s="95">
        <f>AB157+AB179</f>
        <v>2878742.9166666665</v>
      </c>
      <c r="AC181" s="28">
        <f t="shared" ref="AC181:AN181" si="750">SUM(AC157,AC179)</f>
        <v>2801457.3216666654</v>
      </c>
      <c r="AD181" s="28">
        <f t="shared" si="750"/>
        <v>2812273.9683333319</v>
      </c>
      <c r="AE181" s="28">
        <f t="shared" si="750"/>
        <v>2827831.4516666653</v>
      </c>
      <c r="AF181" s="28">
        <f t="shared" si="750"/>
        <v>2761885.2516666651</v>
      </c>
      <c r="AG181" s="28">
        <f t="shared" si="750"/>
        <v>2779527.6636666651</v>
      </c>
      <c r="AH181" s="28">
        <f t="shared" si="750"/>
        <v>2800659.5509999986</v>
      </c>
      <c r="AI181" s="28">
        <f t="shared" si="750"/>
        <v>1742718.2676666651</v>
      </c>
      <c r="AJ181" s="28">
        <f t="shared" si="750"/>
        <v>1767170.3476666652</v>
      </c>
      <c r="AK181" s="28">
        <f t="shared" si="750"/>
        <v>1793729.7179999985</v>
      </c>
      <c r="AL181" s="28">
        <f t="shared" si="750"/>
        <v>1743059.0346666651</v>
      </c>
      <c r="AM181" s="28">
        <f t="shared" si="750"/>
        <v>1775160.198666665</v>
      </c>
      <c r="AN181" s="28">
        <f t="shared" si="750"/>
        <v>1810437.5533333316</v>
      </c>
      <c r="AO181" s="95">
        <f>AO157+AO179</f>
        <v>1810437.5533333323</v>
      </c>
      <c r="AP181" s="28">
        <f t="shared" ref="AP181:BN181" si="751">SUM(AP157,AP179)</f>
        <v>1769232.3666666648</v>
      </c>
      <c r="AQ181" s="28">
        <f t="shared" si="751"/>
        <v>1827414.0524999981</v>
      </c>
      <c r="AR181" s="28">
        <f t="shared" si="751"/>
        <v>1887925.4083333313</v>
      </c>
      <c r="AS181" s="28">
        <f t="shared" si="751"/>
        <v>1887244.7333333313</v>
      </c>
      <c r="AT181" s="28">
        <f t="shared" si="751"/>
        <v>1965893.3266666646</v>
      </c>
      <c r="AU181" s="28">
        <f t="shared" si="751"/>
        <v>2034226.089999998</v>
      </c>
      <c r="AV181" s="28">
        <f t="shared" si="751"/>
        <v>1041011.6183333313</v>
      </c>
      <c r="AW181" s="28">
        <f t="shared" si="751"/>
        <v>1119311.6291666646</v>
      </c>
      <c r="AX181" s="28">
        <f t="shared" si="751"/>
        <v>1199766.0983333313</v>
      </c>
      <c r="AY181" s="28">
        <f t="shared" si="751"/>
        <v>1220840.004999998</v>
      </c>
      <c r="AZ181" s="28">
        <f t="shared" si="751"/>
        <v>1307133.3491666648</v>
      </c>
      <c r="BA181" s="28">
        <f t="shared" si="751"/>
        <v>1396190.5191666647</v>
      </c>
      <c r="BB181" s="95">
        <f>BB157+BB179</f>
        <v>1396190.5191666649</v>
      </c>
      <c r="BC181" s="28">
        <f t="shared" si="751"/>
        <v>1364068.0708333314</v>
      </c>
      <c r="BD181" s="28">
        <f t="shared" si="751"/>
        <v>1473716.5858333313</v>
      </c>
      <c r="BE181" s="28">
        <f t="shared" si="751"/>
        <v>1587120.5308333314</v>
      </c>
      <c r="BF181" s="28">
        <f t="shared" si="751"/>
        <v>1634979.9058333314</v>
      </c>
      <c r="BG181" s="28">
        <f t="shared" si="751"/>
        <v>1754288.7808333314</v>
      </c>
      <c r="BH181" s="28">
        <f t="shared" si="751"/>
        <v>1882517.8858333314</v>
      </c>
      <c r="BI181" s="28">
        <f t="shared" si="751"/>
        <v>944351.35749999806</v>
      </c>
      <c r="BJ181" s="28">
        <f t="shared" si="751"/>
        <v>1081543.6641666647</v>
      </c>
      <c r="BK181" s="28">
        <f t="shared" si="751"/>
        <v>1223122.2058333314</v>
      </c>
      <c r="BL181" s="28">
        <f t="shared" si="751"/>
        <v>1299471.2291666646</v>
      </c>
      <c r="BM181" s="28">
        <f t="shared" si="751"/>
        <v>1450423.6458333314</v>
      </c>
      <c r="BN181" s="28">
        <f t="shared" si="751"/>
        <v>1605762.297499998</v>
      </c>
      <c r="BO181" s="95">
        <f>BO157+BO179</f>
        <v>1605762.2974999978</v>
      </c>
      <c r="XEP181"/>
      <c r="XEQ181"/>
      <c r="XER181"/>
      <c r="XES181"/>
      <c r="XET181"/>
      <c r="XEU181"/>
      <c r="XEV181"/>
      <c r="XEW181"/>
      <c r="XEX181"/>
      <c r="XEY181"/>
      <c r="XEZ181"/>
      <c r="XFA181"/>
      <c r="XFB181"/>
      <c r="XFC181"/>
      <c r="XFD181"/>
    </row>
    <row r="182" spans="1:67 16370:16384" s="15" customFormat="1" collapsed="1" x14ac:dyDescent="0.35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95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95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95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95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95"/>
      <c r="XEP182"/>
      <c r="XEQ182"/>
      <c r="XER182"/>
      <c r="XES182"/>
      <c r="XET182"/>
      <c r="XEU182"/>
      <c r="XEV182"/>
      <c r="XEW182"/>
      <c r="XEX182"/>
      <c r="XEY182"/>
      <c r="XEZ182"/>
      <c r="XFA182"/>
      <c r="XFB182"/>
      <c r="XFC182"/>
      <c r="XFD182"/>
    </row>
    <row r="183" spans="1:67 16370:16384" s="15" customFormat="1" x14ac:dyDescent="0.3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95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95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95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95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95"/>
      <c r="XEP183"/>
      <c r="XEQ183"/>
      <c r="XER183"/>
      <c r="XES183"/>
      <c r="XET183"/>
      <c r="XEU183"/>
      <c r="XEV183"/>
      <c r="XEW183"/>
      <c r="XEX183"/>
      <c r="XEY183"/>
      <c r="XEZ183"/>
      <c r="XFA183"/>
      <c r="XFB183"/>
      <c r="XFC183"/>
      <c r="XFD183"/>
    </row>
    <row r="184" spans="1:67 16370:16384" s="1" customFormat="1" x14ac:dyDescent="0.35">
      <c r="A184" s="1" t="s">
        <v>134</v>
      </c>
      <c r="C184" s="2"/>
      <c r="D184" s="2"/>
      <c r="E184" s="2"/>
      <c r="F184" s="2"/>
      <c r="G184" s="2"/>
      <c r="O184" s="80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0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0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0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0"/>
      <c r="XEP184"/>
      <c r="XEQ184"/>
      <c r="XER184"/>
      <c r="XES184"/>
      <c r="XET184"/>
      <c r="XEU184"/>
      <c r="XEV184"/>
      <c r="XEW184"/>
      <c r="XEX184"/>
      <c r="XEY184"/>
      <c r="XEZ184"/>
      <c r="XFA184"/>
      <c r="XFB184"/>
      <c r="XFC184"/>
      <c r="XFD184"/>
    </row>
    <row r="185" spans="1:67 16370:16384" s="17" customFormat="1" hidden="1" outlineLevel="1" x14ac:dyDescent="0.35">
      <c r="A185" s="15" t="s">
        <v>103</v>
      </c>
      <c r="C185" s="13"/>
      <c r="D185" s="13"/>
      <c r="E185" s="13"/>
      <c r="F185" s="13"/>
      <c r="G185" s="13"/>
      <c r="O185" s="83"/>
      <c r="AB185" s="83"/>
      <c r="AO185" s="83"/>
      <c r="BB185" s="83"/>
      <c r="BO185" s="83"/>
      <c r="XEP185"/>
      <c r="XEQ185"/>
      <c r="XER185"/>
      <c r="XES185"/>
      <c r="XET185"/>
      <c r="XEU185"/>
      <c r="XEV185"/>
      <c r="XEW185"/>
      <c r="XEX185"/>
      <c r="XEY185"/>
      <c r="XEZ185"/>
      <c r="XFA185"/>
      <c r="XFB185"/>
      <c r="XFC185"/>
      <c r="XFD185"/>
    </row>
    <row r="186" spans="1:67 16370:16384" s="15" customFormat="1" hidden="1" outlineLevel="1" x14ac:dyDescent="0.35">
      <c r="A186" s="15" t="s">
        <v>177</v>
      </c>
      <c r="C186" s="16"/>
      <c r="D186" s="16"/>
      <c r="E186" s="16"/>
      <c r="F186" s="16"/>
      <c r="G186" s="16"/>
      <c r="M186" s="18"/>
      <c r="O186" s="82"/>
      <c r="AB186" s="82"/>
      <c r="AO186" s="82"/>
      <c r="BB186" s="82"/>
      <c r="BO186" s="82"/>
      <c r="XEP186"/>
      <c r="XEQ186"/>
      <c r="XER186"/>
      <c r="XES186"/>
      <c r="XET186"/>
      <c r="XEU186"/>
      <c r="XEV186"/>
      <c r="XEW186"/>
      <c r="XEX186"/>
      <c r="XEY186"/>
      <c r="XEZ186"/>
      <c r="XFA186"/>
      <c r="XFB186"/>
      <c r="XFC186"/>
      <c r="XFD186"/>
    </row>
    <row r="187" spans="1:67 16370:16384" s="17" customFormat="1" hidden="1" outlineLevel="1" x14ac:dyDescent="0.35">
      <c r="A187" s="17" t="s">
        <v>102</v>
      </c>
      <c r="C187" s="20">
        <f>C181</f>
        <v>4486331.0999999996</v>
      </c>
      <c r="D187" s="20">
        <f t="shared" ref="D187:M187" si="752">D181</f>
        <v>4469788.4720000001</v>
      </c>
      <c r="E187" s="20">
        <f t="shared" si="752"/>
        <v>4451529.0200000005</v>
      </c>
      <c r="F187" s="20">
        <f t="shared" si="752"/>
        <v>4364713.7680000002</v>
      </c>
      <c r="G187" s="20">
        <f t="shared" si="752"/>
        <v>4348499.88</v>
      </c>
      <c r="H187" s="20">
        <f t="shared" si="752"/>
        <v>4333927.4466666663</v>
      </c>
      <c r="I187" s="20">
        <f t="shared" si="752"/>
        <v>4252451.08</v>
      </c>
      <c r="J187" s="20">
        <f t="shared" si="752"/>
        <v>4237353.3133333335</v>
      </c>
      <c r="K187" s="20">
        <f t="shared" si="752"/>
        <v>4232146.3466666667</v>
      </c>
      <c r="L187" s="20">
        <f t="shared" si="752"/>
        <v>4160263.0466666669</v>
      </c>
      <c r="M187" s="20">
        <f t="shared" si="752"/>
        <v>4161604.7966666669</v>
      </c>
      <c r="N187" s="20">
        <f>N181</f>
        <v>4164987.3266666667</v>
      </c>
      <c r="O187" s="94">
        <f>O181</f>
        <v>4164987.3266666667</v>
      </c>
      <c r="P187" s="20">
        <f t="shared" ref="P187:AA187" si="753">P181</f>
        <v>4071594.5933333333</v>
      </c>
      <c r="Q187" s="20">
        <f t="shared" si="753"/>
        <v>4071542.1433333331</v>
      </c>
      <c r="R187" s="20">
        <f t="shared" si="753"/>
        <v>4071160.0599999996</v>
      </c>
      <c r="S187" s="20">
        <f t="shared" si="753"/>
        <v>3993317.3766666665</v>
      </c>
      <c r="T187" s="20">
        <f t="shared" si="753"/>
        <v>3991227.1599999997</v>
      </c>
      <c r="U187" s="20">
        <f t="shared" si="753"/>
        <v>2991489.3099999996</v>
      </c>
      <c r="V187" s="20">
        <f t="shared" si="753"/>
        <v>2923872.9349999996</v>
      </c>
      <c r="W187" s="20">
        <f t="shared" si="753"/>
        <v>2929169.4849999994</v>
      </c>
      <c r="X187" s="20">
        <f t="shared" si="753"/>
        <v>2931637.6633333326</v>
      </c>
      <c r="Y187" s="20">
        <f t="shared" si="753"/>
        <v>2862365.3466666657</v>
      </c>
      <c r="Z187" s="20">
        <f t="shared" si="753"/>
        <v>2870600.584999999</v>
      </c>
      <c r="AA187" s="20">
        <f t="shared" si="753"/>
        <v>2878742.9166666656</v>
      </c>
      <c r="AB187" s="94">
        <f>AB181</f>
        <v>2878742.9166666665</v>
      </c>
      <c r="AC187" s="20">
        <f t="shared" ref="AC187:AN187" si="754">AC181</f>
        <v>2801457.3216666654</v>
      </c>
      <c r="AD187" s="20">
        <f t="shared" si="754"/>
        <v>2812273.9683333319</v>
      </c>
      <c r="AE187" s="20">
        <f t="shared" si="754"/>
        <v>2827831.4516666653</v>
      </c>
      <c r="AF187" s="20">
        <f t="shared" si="754"/>
        <v>2761885.2516666651</v>
      </c>
      <c r="AG187" s="20">
        <f t="shared" si="754"/>
        <v>2779527.6636666651</v>
      </c>
      <c r="AH187" s="20">
        <f t="shared" si="754"/>
        <v>2800659.5509999986</v>
      </c>
      <c r="AI187" s="20">
        <f t="shared" si="754"/>
        <v>1742718.2676666651</v>
      </c>
      <c r="AJ187" s="20">
        <f t="shared" si="754"/>
        <v>1767170.3476666652</v>
      </c>
      <c r="AK187" s="20">
        <f t="shared" si="754"/>
        <v>1793729.7179999985</v>
      </c>
      <c r="AL187" s="20">
        <f t="shared" si="754"/>
        <v>1743059.0346666651</v>
      </c>
      <c r="AM187" s="20">
        <f t="shared" si="754"/>
        <v>1775160.198666665</v>
      </c>
      <c r="AN187" s="20">
        <f t="shared" si="754"/>
        <v>1810437.5533333316</v>
      </c>
      <c r="AO187" s="94">
        <f>AO181</f>
        <v>1810437.5533333323</v>
      </c>
      <c r="AP187" s="20">
        <f t="shared" ref="AP187:BN187" si="755">AP181</f>
        <v>1769232.3666666648</v>
      </c>
      <c r="AQ187" s="20">
        <f t="shared" si="755"/>
        <v>1827414.0524999981</v>
      </c>
      <c r="AR187" s="20">
        <f t="shared" si="755"/>
        <v>1887925.4083333313</v>
      </c>
      <c r="AS187" s="20">
        <f t="shared" si="755"/>
        <v>1887244.7333333313</v>
      </c>
      <c r="AT187" s="20">
        <f t="shared" si="755"/>
        <v>1965893.3266666646</v>
      </c>
      <c r="AU187" s="20">
        <f t="shared" si="755"/>
        <v>2034226.089999998</v>
      </c>
      <c r="AV187" s="20">
        <f t="shared" si="755"/>
        <v>1041011.6183333313</v>
      </c>
      <c r="AW187" s="20">
        <f t="shared" si="755"/>
        <v>1119311.6291666646</v>
      </c>
      <c r="AX187" s="20">
        <f t="shared" si="755"/>
        <v>1199766.0983333313</v>
      </c>
      <c r="AY187" s="20">
        <f t="shared" si="755"/>
        <v>1220840.004999998</v>
      </c>
      <c r="AZ187" s="20">
        <f t="shared" si="755"/>
        <v>1307133.3491666648</v>
      </c>
      <c r="BA187" s="20">
        <f t="shared" si="755"/>
        <v>1396190.5191666647</v>
      </c>
      <c r="BB187" s="94">
        <f>BB181</f>
        <v>1396190.5191666649</v>
      </c>
      <c r="BC187" s="20">
        <f t="shared" si="755"/>
        <v>1364068.0708333314</v>
      </c>
      <c r="BD187" s="20">
        <f t="shared" si="755"/>
        <v>1473716.5858333313</v>
      </c>
      <c r="BE187" s="20">
        <f t="shared" si="755"/>
        <v>1587120.5308333314</v>
      </c>
      <c r="BF187" s="20">
        <f t="shared" si="755"/>
        <v>1634979.9058333314</v>
      </c>
      <c r="BG187" s="20">
        <f t="shared" si="755"/>
        <v>1754288.7808333314</v>
      </c>
      <c r="BH187" s="20">
        <f t="shared" si="755"/>
        <v>1882517.8858333314</v>
      </c>
      <c r="BI187" s="20">
        <f t="shared" si="755"/>
        <v>944351.35749999806</v>
      </c>
      <c r="BJ187" s="20">
        <f t="shared" si="755"/>
        <v>1081543.6641666647</v>
      </c>
      <c r="BK187" s="20">
        <f t="shared" si="755"/>
        <v>1223122.2058333314</v>
      </c>
      <c r="BL187" s="20">
        <f t="shared" si="755"/>
        <v>1299471.2291666646</v>
      </c>
      <c r="BM187" s="20">
        <f t="shared" si="755"/>
        <v>1450423.6458333314</v>
      </c>
      <c r="BN187" s="20">
        <f t="shared" si="755"/>
        <v>1605762.297499998</v>
      </c>
      <c r="BO187" s="94">
        <f>BO181</f>
        <v>1605762.2974999978</v>
      </c>
      <c r="XEP187"/>
      <c r="XEQ187"/>
      <c r="XER187"/>
      <c r="XES187"/>
      <c r="XET187"/>
      <c r="XEU187"/>
      <c r="XEV187"/>
      <c r="XEW187"/>
      <c r="XEX187"/>
      <c r="XEY187"/>
      <c r="XEZ187"/>
      <c r="XFA187"/>
      <c r="XFB187"/>
      <c r="XFC187"/>
      <c r="XFD187"/>
    </row>
    <row r="188" spans="1:67 16370:16384" s="15" customFormat="1" hidden="1" outlineLevel="1" x14ac:dyDescent="0.35">
      <c r="A188" s="17" t="s">
        <v>92</v>
      </c>
      <c r="C188" s="20">
        <f t="shared" ref="C188:N188" si="756">(C121*C77)/$B$110</f>
        <v>1094.4000000000001</v>
      </c>
      <c r="D188" s="20">
        <f t="shared" si="756"/>
        <v>1116.288</v>
      </c>
      <c r="E188" s="20">
        <f t="shared" si="756"/>
        <v>1497.6</v>
      </c>
      <c r="F188" s="20">
        <f t="shared" si="756"/>
        <v>1648.5119999999999</v>
      </c>
      <c r="G188" s="20">
        <f t="shared" si="756"/>
        <v>3275</v>
      </c>
      <c r="H188" s="20">
        <f t="shared" si="756"/>
        <v>4156.333333333333</v>
      </c>
      <c r="I188" s="20">
        <f t="shared" si="756"/>
        <v>4595.5</v>
      </c>
      <c r="J188" s="20">
        <f t="shared" si="756"/>
        <v>6801.666666666667</v>
      </c>
      <c r="K188" s="20">
        <f t="shared" si="756"/>
        <v>7919.833333333333</v>
      </c>
      <c r="L188" s="20">
        <f t="shared" si="756"/>
        <v>8850.8333333333339</v>
      </c>
      <c r="M188" s="20">
        <f t="shared" si="756"/>
        <v>9998.3333333333339</v>
      </c>
      <c r="N188" s="20">
        <f t="shared" si="756"/>
        <v>11387.333333333334</v>
      </c>
      <c r="O188" s="94">
        <f>N188</f>
        <v>11387.333333333334</v>
      </c>
      <c r="P188" s="20">
        <f t="shared" ref="P188:AA188" si="757">(P121*P77)/$B$110</f>
        <v>16152.033333333333</v>
      </c>
      <c r="Q188" s="20">
        <f t="shared" si="757"/>
        <v>16152.033333333333</v>
      </c>
      <c r="R188" s="20">
        <f t="shared" si="757"/>
        <v>16361.8</v>
      </c>
      <c r="S188" s="20">
        <f t="shared" si="757"/>
        <v>16571.566666666666</v>
      </c>
      <c r="T188" s="20">
        <f t="shared" si="757"/>
        <v>19418.400000000001</v>
      </c>
      <c r="U188" s="20">
        <f t="shared" si="757"/>
        <v>20617.066666666666</v>
      </c>
      <c r="V188" s="20">
        <f t="shared" si="757"/>
        <v>20856.8</v>
      </c>
      <c r="W188" s="20">
        <f t="shared" si="757"/>
        <v>20856.8</v>
      </c>
      <c r="X188" s="20">
        <f t="shared" si="757"/>
        <v>22534.933333333334</v>
      </c>
      <c r="Y188" s="20">
        <f t="shared" si="757"/>
        <v>22774.666666666668</v>
      </c>
      <c r="Z188" s="20">
        <f t="shared" si="757"/>
        <v>23014.400000000001</v>
      </c>
      <c r="AA188" s="20">
        <f t="shared" si="757"/>
        <v>23493.866666666665</v>
      </c>
      <c r="AB188" s="94">
        <f>AA188</f>
        <v>23493.866666666665</v>
      </c>
      <c r="AC188" s="20">
        <f t="shared" ref="AC188:AN188" si="758">(AC121*AC77)/$B$110</f>
        <v>31140.333333333332</v>
      </c>
      <c r="AD188" s="20">
        <f t="shared" si="758"/>
        <v>33586.666666666664</v>
      </c>
      <c r="AE188" s="20">
        <f t="shared" si="758"/>
        <v>34533.333333333336</v>
      </c>
      <c r="AF188" s="20">
        <f t="shared" si="758"/>
        <v>35803.333333333336</v>
      </c>
      <c r="AG188" s="20">
        <f t="shared" si="758"/>
        <v>38034.333333333336</v>
      </c>
      <c r="AH188" s="20">
        <f t="shared" si="758"/>
        <v>39032</v>
      </c>
      <c r="AI188" s="20">
        <f t="shared" si="758"/>
        <v>40682.333333333336</v>
      </c>
      <c r="AJ188" s="20">
        <f t="shared" si="758"/>
        <v>42033.333333333336</v>
      </c>
      <c r="AK188" s="20">
        <f t="shared" si="758"/>
        <v>43076</v>
      </c>
      <c r="AL188" s="20">
        <f t="shared" si="758"/>
        <v>46765.333333333336</v>
      </c>
      <c r="AM188" s="20">
        <f t="shared" si="758"/>
        <v>49185.333333333336</v>
      </c>
      <c r="AN188" s="20">
        <f t="shared" si="758"/>
        <v>50970.666666666664</v>
      </c>
      <c r="AO188" s="94">
        <f>AN188</f>
        <v>50970.666666666664</v>
      </c>
      <c r="AP188" s="20">
        <f t="shared" ref="AP188:BA188" si="759">(AP121*AP77)/$B$110</f>
        <v>68743.333333333328</v>
      </c>
      <c r="AQ188" s="20">
        <f t="shared" si="759"/>
        <v>70420</v>
      </c>
      <c r="AR188" s="20">
        <f t="shared" si="759"/>
        <v>72096.666666666672</v>
      </c>
      <c r="AS188" s="20">
        <f t="shared" si="759"/>
        <v>73354.166666666672</v>
      </c>
      <c r="AT188" s="20">
        <f t="shared" si="759"/>
        <v>76288.333333333328</v>
      </c>
      <c r="AU188" s="20">
        <f t="shared" si="759"/>
        <v>77965</v>
      </c>
      <c r="AV188" s="20">
        <f t="shared" si="759"/>
        <v>83414.166666666672</v>
      </c>
      <c r="AW188" s="20">
        <f t="shared" si="759"/>
        <v>85090.833333333328</v>
      </c>
      <c r="AX188" s="20">
        <f t="shared" si="759"/>
        <v>87186.666666666672</v>
      </c>
      <c r="AY188" s="20">
        <f t="shared" si="759"/>
        <v>89282.5</v>
      </c>
      <c r="AZ188" s="20">
        <f t="shared" si="759"/>
        <v>91378.333333333328</v>
      </c>
      <c r="BA188" s="20">
        <f t="shared" si="759"/>
        <v>93893.333333333328</v>
      </c>
      <c r="BB188" s="94">
        <f>BA188</f>
        <v>93893.333333333328</v>
      </c>
      <c r="BC188" s="20">
        <f t="shared" ref="BC188:BN188" si="760">(BC121*BC77)/$B$110</f>
        <v>108496.66666666667</v>
      </c>
      <c r="BD188" s="20">
        <f t="shared" si="760"/>
        <v>111186.66666666667</v>
      </c>
      <c r="BE188" s="20">
        <f t="shared" si="760"/>
        <v>113876.66666666667</v>
      </c>
      <c r="BF188" s="20">
        <f t="shared" si="760"/>
        <v>116566.66666666667</v>
      </c>
      <c r="BG188" s="20">
        <f t="shared" si="760"/>
        <v>123291.66666666667</v>
      </c>
      <c r="BH188" s="20">
        <f t="shared" si="760"/>
        <v>125981.66666666667</v>
      </c>
      <c r="BI188" s="20">
        <f t="shared" si="760"/>
        <v>130465</v>
      </c>
      <c r="BJ188" s="20">
        <f t="shared" si="760"/>
        <v>133603.33333333334</v>
      </c>
      <c r="BK188" s="20">
        <f t="shared" si="760"/>
        <v>136741.66666666666</v>
      </c>
      <c r="BL188" s="20">
        <f t="shared" si="760"/>
        <v>140328.33333333334</v>
      </c>
      <c r="BM188" s="20">
        <f t="shared" si="760"/>
        <v>143466.66666666666</v>
      </c>
      <c r="BN188" s="20">
        <f t="shared" si="760"/>
        <v>146605</v>
      </c>
      <c r="BO188" s="94">
        <f>BN188</f>
        <v>146605</v>
      </c>
      <c r="XEP188"/>
      <c r="XEQ188"/>
      <c r="XER188"/>
      <c r="XES188"/>
      <c r="XET188"/>
      <c r="XEU188"/>
      <c r="XEV188"/>
      <c r="XEW188"/>
      <c r="XEX188"/>
      <c r="XEY188"/>
      <c r="XEZ188"/>
      <c r="XFA188"/>
      <c r="XFB188"/>
      <c r="XFC188"/>
      <c r="XFD188"/>
    </row>
    <row r="189" spans="1:67 16370:16384" s="15" customFormat="1" hidden="1" outlineLevel="1" x14ac:dyDescent="0.35">
      <c r="A189" s="17" t="s">
        <v>93</v>
      </c>
      <c r="C189" s="25">
        <f t="shared" ref="C189:N189" si="761">(C123*C78)/$B$110</f>
        <v>9120</v>
      </c>
      <c r="D189" s="25">
        <f t="shared" si="761"/>
        <v>9302.4000000000015</v>
      </c>
      <c r="E189" s="25">
        <f t="shared" si="761"/>
        <v>12480</v>
      </c>
      <c r="F189" s="25">
        <f t="shared" si="761"/>
        <v>13737.6</v>
      </c>
      <c r="G189" s="25">
        <f t="shared" si="761"/>
        <v>15720</v>
      </c>
      <c r="H189" s="25">
        <f t="shared" si="761"/>
        <v>19950.400000000001</v>
      </c>
      <c r="I189" s="25">
        <f t="shared" si="761"/>
        <v>22058.400000000001</v>
      </c>
      <c r="J189" s="25">
        <f t="shared" si="761"/>
        <v>32648</v>
      </c>
      <c r="K189" s="25">
        <f t="shared" si="761"/>
        <v>38015.200000000004</v>
      </c>
      <c r="L189" s="25">
        <f t="shared" si="761"/>
        <v>42484</v>
      </c>
      <c r="M189" s="25">
        <f t="shared" si="761"/>
        <v>47992</v>
      </c>
      <c r="N189" s="25">
        <f t="shared" si="761"/>
        <v>54659.200000000004</v>
      </c>
      <c r="O189" s="94">
        <f>N189</f>
        <v>54659.200000000004</v>
      </c>
      <c r="P189" s="25">
        <f t="shared" ref="P189:AA189" si="762">(P123*P78)/$B$110</f>
        <v>59993.26666666667</v>
      </c>
      <c r="Q189" s="25">
        <f t="shared" si="762"/>
        <v>59993.26666666667</v>
      </c>
      <c r="R189" s="25">
        <f t="shared" si="762"/>
        <v>60772.400000000009</v>
      </c>
      <c r="S189" s="25">
        <f t="shared" si="762"/>
        <v>61551.533333333333</v>
      </c>
      <c r="T189" s="25">
        <f t="shared" si="762"/>
        <v>63109.8</v>
      </c>
      <c r="U189" s="25">
        <f t="shared" si="762"/>
        <v>67005.46666666666</v>
      </c>
      <c r="V189" s="25">
        <f t="shared" si="762"/>
        <v>67784.600000000006</v>
      </c>
      <c r="W189" s="25">
        <f t="shared" si="762"/>
        <v>67784.600000000006</v>
      </c>
      <c r="X189" s="25">
        <f t="shared" si="762"/>
        <v>73238.53333333334</v>
      </c>
      <c r="Y189" s="25">
        <f t="shared" si="762"/>
        <v>74017.666666666672</v>
      </c>
      <c r="Z189" s="25">
        <f t="shared" si="762"/>
        <v>74796.800000000017</v>
      </c>
      <c r="AA189" s="25">
        <f t="shared" si="762"/>
        <v>76355.066666666666</v>
      </c>
      <c r="AB189" s="94">
        <f>AA189</f>
        <v>76355.066666666666</v>
      </c>
      <c r="AC189" s="25">
        <f t="shared" ref="AC189:AN189" si="763">(AC123*AC78)/$B$110</f>
        <v>71934.17</v>
      </c>
      <c r="AD189" s="25">
        <f t="shared" si="763"/>
        <v>77585.2</v>
      </c>
      <c r="AE189" s="25">
        <f t="shared" si="763"/>
        <v>79772</v>
      </c>
      <c r="AF189" s="25">
        <f t="shared" si="763"/>
        <v>82705.7</v>
      </c>
      <c r="AG189" s="25">
        <f t="shared" si="763"/>
        <v>87859.31</v>
      </c>
      <c r="AH189" s="25">
        <f t="shared" si="763"/>
        <v>90163.92</v>
      </c>
      <c r="AI189" s="25">
        <f t="shared" si="763"/>
        <v>93976.19</v>
      </c>
      <c r="AJ189" s="25">
        <f t="shared" si="763"/>
        <v>97097</v>
      </c>
      <c r="AK189" s="25">
        <f t="shared" si="763"/>
        <v>99505.560000000012</v>
      </c>
      <c r="AL189" s="25">
        <f t="shared" si="763"/>
        <v>108027.92</v>
      </c>
      <c r="AM189" s="25">
        <f t="shared" si="763"/>
        <v>113618.12000000001</v>
      </c>
      <c r="AN189" s="25">
        <f t="shared" si="763"/>
        <v>117742.24000000002</v>
      </c>
      <c r="AO189" s="94">
        <f>AN189</f>
        <v>117742.24000000002</v>
      </c>
      <c r="AP189" s="25">
        <f t="shared" ref="AP189:BA189" si="764">(AP123*AP78)/$B$110</f>
        <v>136111.80000000002</v>
      </c>
      <c r="AQ189" s="25">
        <f t="shared" si="764"/>
        <v>139431.6</v>
      </c>
      <c r="AR189" s="25">
        <f t="shared" si="764"/>
        <v>142751.40000000002</v>
      </c>
      <c r="AS189" s="25">
        <f t="shared" si="764"/>
        <v>145241.25</v>
      </c>
      <c r="AT189" s="25">
        <f t="shared" si="764"/>
        <v>151050.9</v>
      </c>
      <c r="AU189" s="25">
        <f t="shared" si="764"/>
        <v>154370.70000000001</v>
      </c>
      <c r="AV189" s="25">
        <f t="shared" si="764"/>
        <v>165160.05000000002</v>
      </c>
      <c r="AW189" s="25">
        <f t="shared" si="764"/>
        <v>168479.85000000003</v>
      </c>
      <c r="AX189" s="25">
        <f t="shared" si="764"/>
        <v>172629.6</v>
      </c>
      <c r="AY189" s="25">
        <f t="shared" si="764"/>
        <v>176779.35</v>
      </c>
      <c r="AZ189" s="25">
        <f t="shared" si="764"/>
        <v>180929.1</v>
      </c>
      <c r="BA189" s="25">
        <f t="shared" si="764"/>
        <v>185908.80000000002</v>
      </c>
      <c r="BB189" s="94">
        <f>BA189</f>
        <v>185908.80000000002</v>
      </c>
      <c r="BC189" s="25">
        <f t="shared" ref="BC189:BN189" si="765">(BC123*BC78)/$B$110</f>
        <v>250627.3</v>
      </c>
      <c r="BD189" s="25">
        <f t="shared" si="765"/>
        <v>256841.2</v>
      </c>
      <c r="BE189" s="25">
        <f t="shared" si="765"/>
        <v>263055.10000000003</v>
      </c>
      <c r="BF189" s="25">
        <f t="shared" si="765"/>
        <v>269269</v>
      </c>
      <c r="BG189" s="25">
        <f t="shared" si="765"/>
        <v>284803.75</v>
      </c>
      <c r="BH189" s="25">
        <f t="shared" si="765"/>
        <v>291017.65000000002</v>
      </c>
      <c r="BI189" s="25">
        <f t="shared" si="765"/>
        <v>301374.15000000002</v>
      </c>
      <c r="BJ189" s="25">
        <f t="shared" si="765"/>
        <v>308623.70000000007</v>
      </c>
      <c r="BK189" s="25">
        <f t="shared" si="765"/>
        <v>315873.25</v>
      </c>
      <c r="BL189" s="25">
        <f t="shared" si="765"/>
        <v>324158.45000000007</v>
      </c>
      <c r="BM189" s="25">
        <f t="shared" si="765"/>
        <v>331408</v>
      </c>
      <c r="BN189" s="25">
        <f t="shared" si="765"/>
        <v>338657.55</v>
      </c>
      <c r="BO189" s="94">
        <f>BN189</f>
        <v>338657.55</v>
      </c>
      <c r="XEP189"/>
      <c r="XEQ189"/>
      <c r="XER189"/>
      <c r="XES189"/>
      <c r="XET189"/>
      <c r="XEU189"/>
      <c r="XEV189"/>
      <c r="XEW189"/>
      <c r="XEX189"/>
      <c r="XEY189"/>
      <c r="XEZ189"/>
      <c r="XFA189"/>
      <c r="XFB189"/>
      <c r="XFC189"/>
      <c r="XFD189"/>
    </row>
    <row r="190" spans="1:67 16370:16384" s="15" customFormat="1" hidden="1" outlineLevel="1" x14ac:dyDescent="0.35">
      <c r="A190" s="106" t="s">
        <v>114</v>
      </c>
      <c r="B190" s="106"/>
      <c r="C190" s="107">
        <f t="shared" ref="C190:N190" si="766">SUM(C187,C188,C189)</f>
        <v>4496545.5</v>
      </c>
      <c r="D190" s="107">
        <f t="shared" si="766"/>
        <v>4480207.16</v>
      </c>
      <c r="E190" s="107">
        <f t="shared" si="766"/>
        <v>4465506.62</v>
      </c>
      <c r="F190" s="107">
        <f t="shared" si="766"/>
        <v>4380099.88</v>
      </c>
      <c r="G190" s="107">
        <f t="shared" si="766"/>
        <v>4367494.88</v>
      </c>
      <c r="H190" s="107">
        <f t="shared" si="766"/>
        <v>4358034.18</v>
      </c>
      <c r="I190" s="107">
        <f t="shared" si="766"/>
        <v>4279104.9800000004</v>
      </c>
      <c r="J190" s="107">
        <f t="shared" si="766"/>
        <v>4276802.9800000004</v>
      </c>
      <c r="K190" s="107">
        <f t="shared" si="766"/>
        <v>4278081.38</v>
      </c>
      <c r="L190" s="107">
        <f t="shared" si="766"/>
        <v>4211597.8800000008</v>
      </c>
      <c r="M190" s="107">
        <f t="shared" si="766"/>
        <v>4219595.1300000008</v>
      </c>
      <c r="N190" s="107">
        <f t="shared" si="766"/>
        <v>4231033.8600000003</v>
      </c>
      <c r="O190" s="108">
        <f>SUM(O187:O189)</f>
        <v>4231033.8600000003</v>
      </c>
      <c r="P190" s="107">
        <f t="shared" ref="P190:AA190" si="767">SUM(P187,P188,P189)</f>
        <v>4147739.8933333331</v>
      </c>
      <c r="Q190" s="107">
        <f t="shared" si="767"/>
        <v>4147687.4433333329</v>
      </c>
      <c r="R190" s="107">
        <f t="shared" si="767"/>
        <v>4148294.2599999993</v>
      </c>
      <c r="S190" s="107">
        <f t="shared" si="767"/>
        <v>4071440.4766666666</v>
      </c>
      <c r="T190" s="107">
        <f t="shared" si="767"/>
        <v>4073755.3599999994</v>
      </c>
      <c r="U190" s="107">
        <f t="shared" si="767"/>
        <v>3079111.8433333333</v>
      </c>
      <c r="V190" s="107">
        <f t="shared" si="767"/>
        <v>3012514.3349999995</v>
      </c>
      <c r="W190" s="107">
        <f t="shared" si="767"/>
        <v>3017810.8849999993</v>
      </c>
      <c r="X190" s="107">
        <f t="shared" si="767"/>
        <v>3027411.129999999</v>
      </c>
      <c r="Y190" s="107">
        <f t="shared" si="767"/>
        <v>2959157.6799999988</v>
      </c>
      <c r="Z190" s="107">
        <f t="shared" si="767"/>
        <v>2968411.7849999988</v>
      </c>
      <c r="AA190" s="107">
        <f t="shared" si="767"/>
        <v>2978591.8499999992</v>
      </c>
      <c r="AB190" s="108">
        <f>SUM(AB187:AB189)</f>
        <v>2978591.85</v>
      </c>
      <c r="AC190" s="107">
        <f t="shared" ref="AC190:AN190" si="768">SUM(AC187,AC188,AC189)</f>
        <v>2904531.8249999988</v>
      </c>
      <c r="AD190" s="107">
        <f t="shared" si="768"/>
        <v>2923445.8349999986</v>
      </c>
      <c r="AE190" s="107">
        <f t="shared" si="768"/>
        <v>2942136.7849999988</v>
      </c>
      <c r="AF190" s="107">
        <f t="shared" si="768"/>
        <v>2880394.2849999988</v>
      </c>
      <c r="AG190" s="107">
        <f t="shared" si="768"/>
        <v>2905421.3069999986</v>
      </c>
      <c r="AH190" s="107">
        <f t="shared" si="768"/>
        <v>2929855.4709999985</v>
      </c>
      <c r="AI190" s="107">
        <f t="shared" si="768"/>
        <v>1877376.7909999983</v>
      </c>
      <c r="AJ190" s="107">
        <f t="shared" si="768"/>
        <v>1906300.6809999985</v>
      </c>
      <c r="AK190" s="107">
        <f t="shared" si="768"/>
        <v>1936311.2779999985</v>
      </c>
      <c r="AL190" s="107">
        <f t="shared" si="768"/>
        <v>1897852.2879999983</v>
      </c>
      <c r="AM190" s="107">
        <f t="shared" si="768"/>
        <v>1937963.6519999984</v>
      </c>
      <c r="AN190" s="107">
        <f t="shared" si="768"/>
        <v>1979150.4599999983</v>
      </c>
      <c r="AO190" s="108">
        <f>SUM(AO187:AO189)</f>
        <v>1979150.459999999</v>
      </c>
      <c r="AP190" s="107">
        <f t="shared" ref="AP190:BN190" si="769">SUM(AP187,AP188,AP189)</f>
        <v>1974087.4999999981</v>
      </c>
      <c r="AQ190" s="107">
        <f t="shared" si="769"/>
        <v>2037265.6524999982</v>
      </c>
      <c r="AR190" s="107">
        <f t="shared" si="769"/>
        <v>2102773.4749999982</v>
      </c>
      <c r="AS190" s="107">
        <f t="shared" si="769"/>
        <v>2105840.149999998</v>
      </c>
      <c r="AT190" s="107">
        <f t="shared" si="769"/>
        <v>2193232.5599999977</v>
      </c>
      <c r="AU190" s="107">
        <f t="shared" si="769"/>
        <v>2266561.7899999982</v>
      </c>
      <c r="AV190" s="107">
        <f t="shared" si="769"/>
        <v>1289585.8349999981</v>
      </c>
      <c r="AW190" s="107">
        <f t="shared" si="769"/>
        <v>1372882.3124999979</v>
      </c>
      <c r="AX190" s="107">
        <f t="shared" si="769"/>
        <v>1459582.3649999981</v>
      </c>
      <c r="AY190" s="107">
        <f t="shared" si="769"/>
        <v>1486901.8549999981</v>
      </c>
      <c r="AZ190" s="107">
        <f t="shared" si="769"/>
        <v>1579440.7824999981</v>
      </c>
      <c r="BA190" s="107">
        <f t="shared" si="769"/>
        <v>1675992.652499998</v>
      </c>
      <c r="BB190" s="108">
        <f>SUM(BB187:BB189)</f>
        <v>1675992.6524999982</v>
      </c>
      <c r="BC190" s="107">
        <f t="shared" si="769"/>
        <v>1723192.0374999982</v>
      </c>
      <c r="BD190" s="107">
        <f t="shared" si="769"/>
        <v>1841744.452499998</v>
      </c>
      <c r="BE190" s="107">
        <f t="shared" si="769"/>
        <v>1964052.2974999982</v>
      </c>
      <c r="BF190" s="107">
        <f t="shared" si="769"/>
        <v>2020815.5724999981</v>
      </c>
      <c r="BG190" s="107">
        <f t="shared" si="769"/>
        <v>2162384.1974999979</v>
      </c>
      <c r="BH190" s="107">
        <f t="shared" si="769"/>
        <v>2299517.2024999983</v>
      </c>
      <c r="BI190" s="107">
        <f t="shared" si="769"/>
        <v>1376190.507499998</v>
      </c>
      <c r="BJ190" s="107">
        <f t="shared" si="769"/>
        <v>1523770.6974999979</v>
      </c>
      <c r="BK190" s="107">
        <f t="shared" si="769"/>
        <v>1675737.1224999982</v>
      </c>
      <c r="BL190" s="107">
        <f t="shared" si="769"/>
        <v>1763958.0124999979</v>
      </c>
      <c r="BM190" s="107">
        <f t="shared" si="769"/>
        <v>1925298.3124999981</v>
      </c>
      <c r="BN190" s="107">
        <f t="shared" si="769"/>
        <v>2091024.8474999981</v>
      </c>
      <c r="BO190" s="126">
        <f>SUM(BO187:BO189)</f>
        <v>2091024.8474999978</v>
      </c>
      <c r="XEP190"/>
      <c r="XEQ190"/>
      <c r="XER190"/>
      <c r="XES190"/>
      <c r="XET190"/>
      <c r="XEU190"/>
      <c r="XEV190"/>
      <c r="XEW190"/>
      <c r="XEX190"/>
      <c r="XEY190"/>
      <c r="XEZ190"/>
      <c r="XFA190"/>
      <c r="XFB190"/>
      <c r="XFC190"/>
      <c r="XFD190"/>
    </row>
    <row r="191" spans="1:67 16370:16384" s="15" customFormat="1" hidden="1" outlineLevel="1" x14ac:dyDescent="0.35">
      <c r="A191" s="15" t="s">
        <v>178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84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84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84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84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84"/>
      <c r="XEP191"/>
      <c r="XEQ191"/>
      <c r="XER191"/>
      <c r="XES191"/>
      <c r="XET191"/>
      <c r="XEU191"/>
      <c r="XEV191"/>
      <c r="XEW191"/>
      <c r="XEX191"/>
      <c r="XEY191"/>
      <c r="XEZ191"/>
      <c r="XFA191"/>
      <c r="XFB191"/>
      <c r="XFC191"/>
      <c r="XFD191"/>
    </row>
    <row r="192" spans="1:67 16370:16384" s="15" customFormat="1" hidden="1" outlineLevel="1" x14ac:dyDescent="0.35">
      <c r="A192" t="s">
        <v>48</v>
      </c>
      <c r="C192" s="20">
        <f>C267</f>
        <v>393333.33333333331</v>
      </c>
      <c r="D192" s="20">
        <f t="shared" ref="D192:N192" si="770">D267</f>
        <v>386666.66666666663</v>
      </c>
      <c r="E192" s="20">
        <f t="shared" si="770"/>
        <v>380000</v>
      </c>
      <c r="F192" s="20">
        <f t="shared" si="770"/>
        <v>373333.33333333331</v>
      </c>
      <c r="G192" s="20">
        <f t="shared" si="770"/>
        <v>366666.66666666663</v>
      </c>
      <c r="H192" s="20">
        <f t="shared" si="770"/>
        <v>360000</v>
      </c>
      <c r="I192" s="20">
        <f t="shared" si="770"/>
        <v>353333.33333333331</v>
      </c>
      <c r="J192" s="20">
        <f t="shared" si="770"/>
        <v>346666.66666666663</v>
      </c>
      <c r="K192" s="20">
        <f t="shared" si="770"/>
        <v>339999.99999999994</v>
      </c>
      <c r="L192" s="20">
        <f t="shared" si="770"/>
        <v>333333.33333333326</v>
      </c>
      <c r="M192" s="20">
        <f t="shared" si="770"/>
        <v>326666.66666666663</v>
      </c>
      <c r="N192" s="20">
        <f t="shared" si="770"/>
        <v>319999.99999999994</v>
      </c>
      <c r="O192" s="94">
        <f>N192</f>
        <v>319999.99999999994</v>
      </c>
      <c r="P192" s="20">
        <f>P267</f>
        <v>313333.33333333326</v>
      </c>
      <c r="Q192" s="20">
        <f t="shared" ref="Q192:AA192" si="771">Q267</f>
        <v>306666.66666666663</v>
      </c>
      <c r="R192" s="20">
        <f t="shared" si="771"/>
        <v>299999.99999999994</v>
      </c>
      <c r="S192" s="20">
        <f t="shared" si="771"/>
        <v>293333.33333333326</v>
      </c>
      <c r="T192" s="20">
        <f t="shared" si="771"/>
        <v>286666.66666666657</v>
      </c>
      <c r="U192" s="20">
        <f t="shared" si="771"/>
        <v>279999.99999999988</v>
      </c>
      <c r="V192" s="20">
        <f t="shared" si="771"/>
        <v>273333.33333333326</v>
      </c>
      <c r="W192" s="20">
        <f t="shared" si="771"/>
        <v>266666.66666666657</v>
      </c>
      <c r="X192" s="20">
        <f t="shared" si="771"/>
        <v>259999.99999999991</v>
      </c>
      <c r="Y192" s="20">
        <f t="shared" si="771"/>
        <v>253333.33333333326</v>
      </c>
      <c r="Z192" s="20">
        <f t="shared" si="771"/>
        <v>246666.66666666657</v>
      </c>
      <c r="AA192" s="20">
        <f t="shared" si="771"/>
        <v>239999.99999999991</v>
      </c>
      <c r="AB192" s="94">
        <f>AA192</f>
        <v>239999.99999999991</v>
      </c>
      <c r="AC192" s="20">
        <f t="shared" ref="AC192:AN192" si="772">AC267</f>
        <v>233333.33333333326</v>
      </c>
      <c r="AD192" s="20">
        <f t="shared" si="772"/>
        <v>226666.66666666657</v>
      </c>
      <c r="AE192" s="20">
        <f t="shared" si="772"/>
        <v>219999.99999999991</v>
      </c>
      <c r="AF192" s="20">
        <f t="shared" si="772"/>
        <v>213333.33333333326</v>
      </c>
      <c r="AG192" s="20">
        <f t="shared" si="772"/>
        <v>206666.6666666666</v>
      </c>
      <c r="AH192" s="20">
        <f t="shared" si="772"/>
        <v>199999.99999999994</v>
      </c>
      <c r="AI192" s="20">
        <f t="shared" si="772"/>
        <v>193333.33333333326</v>
      </c>
      <c r="AJ192" s="20">
        <f t="shared" si="772"/>
        <v>186666.6666666666</v>
      </c>
      <c r="AK192" s="20">
        <f t="shared" si="772"/>
        <v>179999.99999999994</v>
      </c>
      <c r="AL192" s="20">
        <f t="shared" si="772"/>
        <v>173333.33333333326</v>
      </c>
      <c r="AM192" s="20">
        <f t="shared" si="772"/>
        <v>166666.6666666666</v>
      </c>
      <c r="AN192" s="20">
        <f t="shared" si="772"/>
        <v>159999.99999999994</v>
      </c>
      <c r="AO192" s="94">
        <f>AN192</f>
        <v>159999.99999999994</v>
      </c>
      <c r="AP192" s="20">
        <f t="shared" ref="AP192:BN192" si="773">AP267</f>
        <v>153333.33333333328</v>
      </c>
      <c r="AQ192" s="20">
        <f t="shared" si="773"/>
        <v>146666.66666666663</v>
      </c>
      <c r="AR192" s="20">
        <f t="shared" si="773"/>
        <v>139999.99999999994</v>
      </c>
      <c r="AS192" s="20">
        <f t="shared" si="773"/>
        <v>133333.33333333328</v>
      </c>
      <c r="AT192" s="20">
        <f t="shared" si="773"/>
        <v>126666.66666666661</v>
      </c>
      <c r="AU192" s="20">
        <f t="shared" si="773"/>
        <v>119999.99999999994</v>
      </c>
      <c r="AV192" s="20">
        <f t="shared" si="773"/>
        <v>113333.33333333328</v>
      </c>
      <c r="AW192" s="20">
        <f t="shared" si="773"/>
        <v>106666.66666666661</v>
      </c>
      <c r="AX192" s="20">
        <f t="shared" si="773"/>
        <v>99999.999999999942</v>
      </c>
      <c r="AY192" s="20">
        <f t="shared" si="773"/>
        <v>93333.333333333285</v>
      </c>
      <c r="AZ192" s="20">
        <f t="shared" si="773"/>
        <v>86666.666666666613</v>
      </c>
      <c r="BA192" s="20">
        <f t="shared" si="773"/>
        <v>79999.999999999942</v>
      </c>
      <c r="BB192" s="94">
        <f>BA192</f>
        <v>79999.999999999942</v>
      </c>
      <c r="BC192" s="20">
        <f t="shared" si="773"/>
        <v>73333.33333333327</v>
      </c>
      <c r="BD192" s="20">
        <f t="shared" si="773"/>
        <v>66666.666666666599</v>
      </c>
      <c r="BE192" s="20">
        <f t="shared" si="773"/>
        <v>59999.999999999942</v>
      </c>
      <c r="BF192" s="20">
        <f t="shared" si="773"/>
        <v>53333.33333333327</v>
      </c>
      <c r="BG192" s="20">
        <f t="shared" si="773"/>
        <v>46666.666666666606</v>
      </c>
      <c r="BH192" s="20">
        <f t="shared" si="773"/>
        <v>39999.999999999942</v>
      </c>
      <c r="BI192" s="20">
        <f t="shared" si="773"/>
        <v>33333.333333333278</v>
      </c>
      <c r="BJ192" s="20">
        <f t="shared" si="773"/>
        <v>26666.66666666661</v>
      </c>
      <c r="BK192" s="20">
        <f t="shared" si="773"/>
        <v>19999.999999999942</v>
      </c>
      <c r="BL192" s="20">
        <f t="shared" si="773"/>
        <v>13333.333333333274</v>
      </c>
      <c r="BM192" s="20">
        <f t="shared" si="773"/>
        <v>6666.6666666666079</v>
      </c>
      <c r="BN192" s="20">
        <f t="shared" si="773"/>
        <v>-5.8662408264353871E-11</v>
      </c>
      <c r="BO192" s="94">
        <f>BN192</f>
        <v>-5.8662408264353871E-11</v>
      </c>
      <c r="XEP192"/>
      <c r="XEQ192"/>
      <c r="XER192"/>
      <c r="XES192"/>
      <c r="XET192"/>
      <c r="XEU192"/>
      <c r="XEV192"/>
      <c r="XEW192"/>
      <c r="XEX192"/>
      <c r="XEY192"/>
      <c r="XEZ192"/>
      <c r="XFA192"/>
      <c r="XFB192"/>
      <c r="XFC192"/>
      <c r="XFD192"/>
    </row>
    <row r="193" spans="1:67 16370:16384" s="15" customFormat="1" hidden="1" outlineLevel="1" x14ac:dyDescent="0.35">
      <c r="A193" s="106" t="s">
        <v>115</v>
      </c>
      <c r="B193" s="106"/>
      <c r="C193" s="131">
        <f>SUM(C192)</f>
        <v>393333.33333333331</v>
      </c>
      <c r="D193" s="131">
        <f t="shared" ref="D193:N193" si="774">SUM(D192)</f>
        <v>386666.66666666663</v>
      </c>
      <c r="E193" s="131">
        <f t="shared" si="774"/>
        <v>380000</v>
      </c>
      <c r="F193" s="131">
        <f t="shared" si="774"/>
        <v>373333.33333333331</v>
      </c>
      <c r="G193" s="131">
        <f t="shared" si="774"/>
        <v>366666.66666666663</v>
      </c>
      <c r="H193" s="131">
        <f t="shared" si="774"/>
        <v>360000</v>
      </c>
      <c r="I193" s="131">
        <f t="shared" si="774"/>
        <v>353333.33333333331</v>
      </c>
      <c r="J193" s="131">
        <f t="shared" si="774"/>
        <v>346666.66666666663</v>
      </c>
      <c r="K193" s="131">
        <f t="shared" si="774"/>
        <v>339999.99999999994</v>
      </c>
      <c r="L193" s="131">
        <f t="shared" si="774"/>
        <v>333333.33333333326</v>
      </c>
      <c r="M193" s="131">
        <f t="shared" si="774"/>
        <v>326666.66666666663</v>
      </c>
      <c r="N193" s="131">
        <f t="shared" si="774"/>
        <v>319999.99999999994</v>
      </c>
      <c r="O193" s="108">
        <f>SUM(O192)</f>
        <v>319999.99999999994</v>
      </c>
      <c r="P193" s="131">
        <f t="shared" ref="P193:AA193" si="775">SUM(P192)</f>
        <v>313333.33333333326</v>
      </c>
      <c r="Q193" s="131">
        <f t="shared" si="775"/>
        <v>306666.66666666663</v>
      </c>
      <c r="R193" s="131">
        <f t="shared" si="775"/>
        <v>299999.99999999994</v>
      </c>
      <c r="S193" s="131">
        <f t="shared" si="775"/>
        <v>293333.33333333326</v>
      </c>
      <c r="T193" s="131">
        <f t="shared" si="775"/>
        <v>286666.66666666657</v>
      </c>
      <c r="U193" s="131">
        <f t="shared" si="775"/>
        <v>279999.99999999988</v>
      </c>
      <c r="V193" s="131">
        <f t="shared" si="775"/>
        <v>273333.33333333326</v>
      </c>
      <c r="W193" s="131">
        <f t="shared" si="775"/>
        <v>266666.66666666657</v>
      </c>
      <c r="X193" s="131">
        <f t="shared" si="775"/>
        <v>259999.99999999991</v>
      </c>
      <c r="Y193" s="131">
        <f t="shared" si="775"/>
        <v>253333.33333333326</v>
      </c>
      <c r="Z193" s="131">
        <f t="shared" si="775"/>
        <v>246666.66666666657</v>
      </c>
      <c r="AA193" s="131">
        <f t="shared" si="775"/>
        <v>239999.99999999991</v>
      </c>
      <c r="AB193" s="108">
        <f>SUM(AB192)</f>
        <v>239999.99999999991</v>
      </c>
      <c r="AC193" s="131">
        <f t="shared" ref="AC193:AN193" si="776">SUM(AC192)</f>
        <v>233333.33333333326</v>
      </c>
      <c r="AD193" s="131">
        <f t="shared" si="776"/>
        <v>226666.66666666657</v>
      </c>
      <c r="AE193" s="131">
        <f t="shared" si="776"/>
        <v>219999.99999999991</v>
      </c>
      <c r="AF193" s="131">
        <f t="shared" si="776"/>
        <v>213333.33333333326</v>
      </c>
      <c r="AG193" s="131">
        <f t="shared" si="776"/>
        <v>206666.6666666666</v>
      </c>
      <c r="AH193" s="131">
        <f t="shared" si="776"/>
        <v>199999.99999999994</v>
      </c>
      <c r="AI193" s="131">
        <f t="shared" si="776"/>
        <v>193333.33333333326</v>
      </c>
      <c r="AJ193" s="131">
        <f t="shared" si="776"/>
        <v>186666.6666666666</v>
      </c>
      <c r="AK193" s="131">
        <f t="shared" si="776"/>
        <v>179999.99999999994</v>
      </c>
      <c r="AL193" s="131">
        <f t="shared" si="776"/>
        <v>173333.33333333326</v>
      </c>
      <c r="AM193" s="131">
        <f t="shared" si="776"/>
        <v>166666.6666666666</v>
      </c>
      <c r="AN193" s="131">
        <f t="shared" si="776"/>
        <v>159999.99999999994</v>
      </c>
      <c r="AO193" s="108">
        <f>SUM(AO192)</f>
        <v>159999.99999999994</v>
      </c>
      <c r="AP193" s="131">
        <f t="shared" ref="AP193:BN193" si="777">SUM(AP192)</f>
        <v>153333.33333333328</v>
      </c>
      <c r="AQ193" s="131">
        <f t="shared" si="777"/>
        <v>146666.66666666663</v>
      </c>
      <c r="AR193" s="131">
        <f t="shared" si="777"/>
        <v>139999.99999999994</v>
      </c>
      <c r="AS193" s="131">
        <f t="shared" si="777"/>
        <v>133333.33333333328</v>
      </c>
      <c r="AT193" s="131">
        <f t="shared" si="777"/>
        <v>126666.66666666661</v>
      </c>
      <c r="AU193" s="131">
        <f t="shared" si="777"/>
        <v>119999.99999999994</v>
      </c>
      <c r="AV193" s="131">
        <f t="shared" si="777"/>
        <v>113333.33333333328</v>
      </c>
      <c r="AW193" s="131">
        <f t="shared" si="777"/>
        <v>106666.66666666661</v>
      </c>
      <c r="AX193" s="131">
        <f t="shared" si="777"/>
        <v>99999.999999999942</v>
      </c>
      <c r="AY193" s="131">
        <f t="shared" si="777"/>
        <v>93333.333333333285</v>
      </c>
      <c r="AZ193" s="131">
        <f t="shared" si="777"/>
        <v>86666.666666666613</v>
      </c>
      <c r="BA193" s="131">
        <f t="shared" si="777"/>
        <v>79999.999999999942</v>
      </c>
      <c r="BB193" s="108">
        <f>SUM(BB192)</f>
        <v>79999.999999999942</v>
      </c>
      <c r="BC193" s="131">
        <f t="shared" si="777"/>
        <v>73333.33333333327</v>
      </c>
      <c r="BD193" s="131">
        <f t="shared" si="777"/>
        <v>66666.666666666599</v>
      </c>
      <c r="BE193" s="131">
        <f t="shared" si="777"/>
        <v>59999.999999999942</v>
      </c>
      <c r="BF193" s="131">
        <f t="shared" si="777"/>
        <v>53333.33333333327</v>
      </c>
      <c r="BG193" s="131">
        <f t="shared" si="777"/>
        <v>46666.666666666606</v>
      </c>
      <c r="BH193" s="131">
        <f t="shared" si="777"/>
        <v>39999.999999999942</v>
      </c>
      <c r="BI193" s="131">
        <f t="shared" si="777"/>
        <v>33333.333333333278</v>
      </c>
      <c r="BJ193" s="131">
        <f t="shared" si="777"/>
        <v>26666.66666666661</v>
      </c>
      <c r="BK193" s="131">
        <f t="shared" si="777"/>
        <v>19999.999999999942</v>
      </c>
      <c r="BL193" s="131">
        <f t="shared" si="777"/>
        <v>13333.333333333274</v>
      </c>
      <c r="BM193" s="131">
        <f t="shared" si="777"/>
        <v>6666.6666666666079</v>
      </c>
      <c r="BN193" s="131">
        <f t="shared" si="777"/>
        <v>-5.8662408264353871E-11</v>
      </c>
      <c r="BO193" s="108">
        <f>SUM(BO192)</f>
        <v>-5.8662408264353871E-11</v>
      </c>
      <c r="XEP193"/>
      <c r="XEQ193"/>
      <c r="XER193"/>
      <c r="XES193"/>
      <c r="XET193"/>
      <c r="XEU193"/>
      <c r="XEV193"/>
      <c r="XEW193"/>
      <c r="XEX193"/>
      <c r="XEY193"/>
      <c r="XEZ193"/>
      <c r="XFA193"/>
      <c r="XFB193"/>
      <c r="XFC193"/>
      <c r="XFD193"/>
    </row>
    <row r="194" spans="1:67 16370:16384" s="15" customFormat="1" hidden="1" outlineLevel="1" x14ac:dyDescent="0.35">
      <c r="A194" s="110" t="s">
        <v>112</v>
      </c>
      <c r="B194" s="106"/>
      <c r="C194" s="131">
        <f>SUM(C190,C193)</f>
        <v>4889878.833333333</v>
      </c>
      <c r="D194" s="131">
        <f t="shared" ref="D194:N194" si="778">SUM(D190,D193)</f>
        <v>4866873.8266666671</v>
      </c>
      <c r="E194" s="131">
        <f t="shared" si="778"/>
        <v>4845506.62</v>
      </c>
      <c r="F194" s="131">
        <f t="shared" si="778"/>
        <v>4753433.2133333329</v>
      </c>
      <c r="G194" s="131">
        <f t="shared" si="778"/>
        <v>4734161.5466666669</v>
      </c>
      <c r="H194" s="131">
        <f t="shared" si="778"/>
        <v>4718034.18</v>
      </c>
      <c r="I194" s="131">
        <f t="shared" si="778"/>
        <v>4632438.3133333335</v>
      </c>
      <c r="J194" s="131">
        <f t="shared" si="778"/>
        <v>4623469.6466666674</v>
      </c>
      <c r="K194" s="131">
        <f t="shared" si="778"/>
        <v>4618081.38</v>
      </c>
      <c r="L194" s="131">
        <f t="shared" si="778"/>
        <v>4544931.2133333338</v>
      </c>
      <c r="M194" s="131">
        <f t="shared" si="778"/>
        <v>4546261.7966666678</v>
      </c>
      <c r="N194" s="131">
        <f t="shared" si="778"/>
        <v>4551033.8600000003</v>
      </c>
      <c r="O194" s="108">
        <f>SUM(O190,O193)</f>
        <v>4551033.8600000003</v>
      </c>
      <c r="P194" s="131">
        <f t="shared" ref="P194:AA194" si="779">SUM(P190,P193)</f>
        <v>4461073.2266666666</v>
      </c>
      <c r="Q194" s="131">
        <f t="shared" si="779"/>
        <v>4454354.1099999994</v>
      </c>
      <c r="R194" s="131">
        <f t="shared" si="779"/>
        <v>4448294.2599999988</v>
      </c>
      <c r="S194" s="131">
        <f t="shared" si="779"/>
        <v>4364773.8099999996</v>
      </c>
      <c r="T194" s="131">
        <f t="shared" si="779"/>
        <v>4360422.0266666664</v>
      </c>
      <c r="U194" s="131">
        <f t="shared" si="779"/>
        <v>3359111.8433333333</v>
      </c>
      <c r="V194" s="131">
        <f t="shared" si="779"/>
        <v>3285847.668333333</v>
      </c>
      <c r="W194" s="131">
        <f t="shared" si="779"/>
        <v>3284477.5516666658</v>
      </c>
      <c r="X194" s="131">
        <f t="shared" si="779"/>
        <v>3287411.129999999</v>
      </c>
      <c r="Y194" s="131">
        <f t="shared" si="779"/>
        <v>3212491.0133333318</v>
      </c>
      <c r="Z194" s="131">
        <f t="shared" si="779"/>
        <v>3215078.4516666653</v>
      </c>
      <c r="AA194" s="131">
        <f t="shared" si="779"/>
        <v>3218591.8499999992</v>
      </c>
      <c r="AB194" s="108">
        <f>SUM(AB190,AB193)</f>
        <v>3218591.85</v>
      </c>
      <c r="AC194" s="131">
        <f t="shared" ref="AC194:AN194" si="780">SUM(AC190,AC193)</f>
        <v>3137865.1583333323</v>
      </c>
      <c r="AD194" s="131">
        <f t="shared" si="780"/>
        <v>3150112.5016666651</v>
      </c>
      <c r="AE194" s="131">
        <f t="shared" si="780"/>
        <v>3162136.7849999988</v>
      </c>
      <c r="AF194" s="131">
        <f t="shared" si="780"/>
        <v>3093727.6183333322</v>
      </c>
      <c r="AG194" s="131">
        <f t="shared" si="780"/>
        <v>3112087.9736666651</v>
      </c>
      <c r="AH194" s="131">
        <f t="shared" si="780"/>
        <v>3129855.4709999985</v>
      </c>
      <c r="AI194" s="131">
        <f t="shared" si="780"/>
        <v>2070710.1243333316</v>
      </c>
      <c r="AJ194" s="131">
        <f t="shared" si="780"/>
        <v>2092967.347666665</v>
      </c>
      <c r="AK194" s="131">
        <f t="shared" si="780"/>
        <v>2116311.2779999985</v>
      </c>
      <c r="AL194" s="131">
        <f t="shared" si="780"/>
        <v>2071185.6213333316</v>
      </c>
      <c r="AM194" s="131">
        <f t="shared" si="780"/>
        <v>2104630.3186666649</v>
      </c>
      <c r="AN194" s="131">
        <f t="shared" si="780"/>
        <v>2139150.4599999981</v>
      </c>
      <c r="AO194" s="108">
        <f>SUM(AO190,AO193)</f>
        <v>2139150.459999999</v>
      </c>
      <c r="AP194" s="131">
        <f t="shared" ref="AP194:BN194" si="781">SUM(AP190,AP193)</f>
        <v>2127420.8333333316</v>
      </c>
      <c r="AQ194" s="131">
        <f t="shared" si="781"/>
        <v>2183932.319166665</v>
      </c>
      <c r="AR194" s="131">
        <f t="shared" si="781"/>
        <v>2242773.4749999982</v>
      </c>
      <c r="AS194" s="131">
        <f t="shared" si="781"/>
        <v>2239173.4833333315</v>
      </c>
      <c r="AT194" s="131">
        <f t="shared" si="781"/>
        <v>2319899.2266666642</v>
      </c>
      <c r="AU194" s="131">
        <f t="shared" si="781"/>
        <v>2386561.7899999982</v>
      </c>
      <c r="AV194" s="131">
        <f t="shared" si="781"/>
        <v>1402919.1683333314</v>
      </c>
      <c r="AW194" s="131">
        <f t="shared" si="781"/>
        <v>1479548.9791666644</v>
      </c>
      <c r="AX194" s="131">
        <f t="shared" si="781"/>
        <v>1559582.3649999981</v>
      </c>
      <c r="AY194" s="131">
        <f t="shared" si="781"/>
        <v>1580235.1883333314</v>
      </c>
      <c r="AZ194" s="131">
        <f t="shared" si="781"/>
        <v>1666107.4491666646</v>
      </c>
      <c r="BA194" s="131">
        <f t="shared" si="781"/>
        <v>1755992.652499998</v>
      </c>
      <c r="BB194" s="108">
        <f>SUM(BB190,BB193)</f>
        <v>1755992.6524999982</v>
      </c>
      <c r="BC194" s="131">
        <f t="shared" si="781"/>
        <v>1796525.3708333315</v>
      </c>
      <c r="BD194" s="131">
        <f t="shared" si="781"/>
        <v>1908411.1191666645</v>
      </c>
      <c r="BE194" s="131">
        <f t="shared" si="781"/>
        <v>2024052.2974999982</v>
      </c>
      <c r="BF194" s="131">
        <f t="shared" si="781"/>
        <v>2074148.9058333314</v>
      </c>
      <c r="BG194" s="131">
        <f t="shared" si="781"/>
        <v>2209050.8641666644</v>
      </c>
      <c r="BH194" s="131">
        <f t="shared" si="781"/>
        <v>2339517.2024999983</v>
      </c>
      <c r="BI194" s="131">
        <f t="shared" si="781"/>
        <v>1409523.8408333312</v>
      </c>
      <c r="BJ194" s="131">
        <f t="shared" si="781"/>
        <v>1550437.3641666644</v>
      </c>
      <c r="BK194" s="131">
        <f t="shared" si="781"/>
        <v>1695737.1224999982</v>
      </c>
      <c r="BL194" s="131">
        <f t="shared" si="781"/>
        <v>1777291.3458333311</v>
      </c>
      <c r="BM194" s="131">
        <f t="shared" si="781"/>
        <v>1931964.9791666646</v>
      </c>
      <c r="BN194" s="131">
        <f t="shared" si="781"/>
        <v>2091024.8474999981</v>
      </c>
      <c r="BO194" s="108">
        <f>SUM(BO190,BO193)</f>
        <v>2091024.8474999978</v>
      </c>
      <c r="XEP194"/>
      <c r="XEQ194"/>
      <c r="XER194"/>
      <c r="XES194"/>
      <c r="XET194"/>
      <c r="XEU194"/>
      <c r="XEV194"/>
      <c r="XEW194"/>
      <c r="XEX194"/>
      <c r="XEY194"/>
      <c r="XEZ194"/>
      <c r="XFA194"/>
      <c r="XFB194"/>
      <c r="XFC194"/>
      <c r="XFD194"/>
    </row>
    <row r="195" spans="1:67 16370:16384" s="15" customFormat="1" hidden="1" outlineLevel="1" x14ac:dyDescent="0.35">
      <c r="A195" s="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9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95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95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95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95"/>
      <c r="XEP195"/>
      <c r="XEQ195"/>
      <c r="XER195"/>
      <c r="XES195"/>
      <c r="XET195"/>
      <c r="XEU195"/>
      <c r="XEV195"/>
      <c r="XEW195"/>
      <c r="XEX195"/>
      <c r="XEY195"/>
      <c r="XEZ195"/>
      <c r="XFA195"/>
      <c r="XFB195"/>
      <c r="XFC195"/>
      <c r="XFD195"/>
    </row>
    <row r="196" spans="1:67 16370:16384" s="15" customFormat="1" hidden="1" outlineLevel="1" x14ac:dyDescent="0.35">
      <c r="A196" s="15" t="s">
        <v>104</v>
      </c>
      <c r="C196" s="16"/>
      <c r="D196" s="16"/>
      <c r="E196" s="16"/>
      <c r="F196" s="16"/>
      <c r="G196" s="16"/>
      <c r="O196" s="82"/>
      <c r="AB196" s="82"/>
      <c r="AO196" s="82"/>
      <c r="BB196" s="82"/>
      <c r="BO196" s="82"/>
      <c r="XEP196"/>
      <c r="XEQ196"/>
      <c r="XER196"/>
      <c r="XES196"/>
      <c r="XET196"/>
      <c r="XEU196"/>
      <c r="XEV196"/>
      <c r="XEW196"/>
      <c r="XEX196"/>
      <c r="XEY196"/>
      <c r="XEZ196"/>
      <c r="XFA196"/>
      <c r="XFB196"/>
      <c r="XFC196"/>
      <c r="XFD196"/>
    </row>
    <row r="197" spans="1:67 16370:16384" s="15" customFormat="1" hidden="1" outlineLevel="1" x14ac:dyDescent="0.35">
      <c r="A197" s="15" t="s">
        <v>179</v>
      </c>
      <c r="C197" s="16"/>
      <c r="D197" s="16"/>
      <c r="E197" s="16"/>
      <c r="F197" s="16"/>
      <c r="G197" s="16"/>
      <c r="O197" s="82"/>
      <c r="AB197" s="82"/>
      <c r="AO197" s="82"/>
      <c r="BB197" s="82"/>
      <c r="BO197" s="82"/>
      <c r="XEP197"/>
      <c r="XEQ197"/>
      <c r="XER197"/>
      <c r="XES197"/>
      <c r="XET197"/>
      <c r="XEU197"/>
      <c r="XEV197"/>
      <c r="XEW197"/>
      <c r="XEX197"/>
      <c r="XEY197"/>
      <c r="XEZ197"/>
      <c r="XFA197"/>
      <c r="XFB197"/>
      <c r="XFC197"/>
      <c r="XFD197"/>
    </row>
    <row r="198" spans="1:67 16370:16384" s="17" customFormat="1" hidden="1" outlineLevel="1" x14ac:dyDescent="0.35">
      <c r="A198" s="17" t="s">
        <v>91</v>
      </c>
      <c r="C198" s="20">
        <f t="shared" ref="C198:N198" si="782">(C123+C131)*C82/$B$110</f>
        <v>0</v>
      </c>
      <c r="D198" s="20">
        <f t="shared" si="782"/>
        <v>0</v>
      </c>
      <c r="E198" s="20">
        <f t="shared" si="782"/>
        <v>0</v>
      </c>
      <c r="F198" s="20">
        <f t="shared" si="782"/>
        <v>0</v>
      </c>
      <c r="G198" s="20">
        <f t="shared" si="782"/>
        <v>0</v>
      </c>
      <c r="H198" s="20">
        <f t="shared" si="782"/>
        <v>0</v>
      </c>
      <c r="I198" s="20">
        <f t="shared" si="782"/>
        <v>0</v>
      </c>
      <c r="J198" s="20">
        <f t="shared" si="782"/>
        <v>0</v>
      </c>
      <c r="K198" s="20">
        <f t="shared" si="782"/>
        <v>0</v>
      </c>
      <c r="L198" s="20">
        <f t="shared" si="782"/>
        <v>0</v>
      </c>
      <c r="M198" s="20">
        <f t="shared" si="782"/>
        <v>0</v>
      </c>
      <c r="N198" s="20">
        <f t="shared" si="782"/>
        <v>0</v>
      </c>
      <c r="O198" s="94">
        <f t="shared" ref="O198" si="783">SUM(C198:N198)</f>
        <v>0</v>
      </c>
      <c r="P198" s="20">
        <f t="shared" ref="P198:AA198" si="784">(P123+P131)*P82/$B$110</f>
        <v>10758.483333333334</v>
      </c>
      <c r="Q198" s="20">
        <f t="shared" si="784"/>
        <v>10758.483333333334</v>
      </c>
      <c r="R198" s="20">
        <f t="shared" si="784"/>
        <v>10878.35</v>
      </c>
      <c r="S198" s="20">
        <f t="shared" si="784"/>
        <v>10998.216666666667</v>
      </c>
      <c r="T198" s="20">
        <f t="shared" si="784"/>
        <v>11252.95</v>
      </c>
      <c r="U198" s="20">
        <f t="shared" si="784"/>
        <v>11852.283333333333</v>
      </c>
      <c r="V198" s="20">
        <f t="shared" si="784"/>
        <v>17958.225000000002</v>
      </c>
      <c r="W198" s="20">
        <f t="shared" si="784"/>
        <v>17958.225000000002</v>
      </c>
      <c r="X198" s="20">
        <f t="shared" si="784"/>
        <v>19239.325000000001</v>
      </c>
      <c r="Y198" s="20">
        <f t="shared" si="784"/>
        <v>19419.125</v>
      </c>
      <c r="Z198" s="20">
        <f t="shared" si="784"/>
        <v>19598.925000000003</v>
      </c>
      <c r="AA198" s="20">
        <f t="shared" si="784"/>
        <v>19981.025000000001</v>
      </c>
      <c r="AB198" s="94">
        <f>AA198</f>
        <v>19981.025000000001</v>
      </c>
      <c r="AC198" s="20">
        <f t="shared" ref="AC198:AN198" si="785">(AC123+AC131)*AC82/$B$110</f>
        <v>36170.43</v>
      </c>
      <c r="AD198" s="20">
        <f t="shared" si="785"/>
        <v>38674.800000000003</v>
      </c>
      <c r="AE198" s="20">
        <f t="shared" si="785"/>
        <v>39652.5</v>
      </c>
      <c r="AF198" s="20">
        <f t="shared" si="785"/>
        <v>40992.300000000003</v>
      </c>
      <c r="AG198" s="20">
        <f t="shared" si="785"/>
        <v>43990.74</v>
      </c>
      <c r="AH198" s="20">
        <f t="shared" si="785"/>
        <v>45025.68</v>
      </c>
      <c r="AI198" s="20">
        <f t="shared" si="785"/>
        <v>46748.76</v>
      </c>
      <c r="AJ198" s="20">
        <f t="shared" si="785"/>
        <v>48175.5</v>
      </c>
      <c r="AK198" s="20">
        <f t="shared" si="785"/>
        <v>49254.990000000005</v>
      </c>
      <c r="AL198" s="20">
        <f t="shared" si="785"/>
        <v>52996.68</v>
      </c>
      <c r="AM198" s="20">
        <f t="shared" si="785"/>
        <v>56229.48</v>
      </c>
      <c r="AN198" s="20">
        <f t="shared" si="785"/>
        <v>58092.960000000006</v>
      </c>
      <c r="AO198" s="94">
        <f>AN198</f>
        <v>58092.960000000006</v>
      </c>
      <c r="AP198" s="20">
        <f t="shared" ref="AP198:BA198" si="786">(AP123+AP131)*AP82/$B$110</f>
        <v>78392.025000000009</v>
      </c>
      <c r="AQ198" s="20">
        <f t="shared" si="786"/>
        <v>80093.925000000003</v>
      </c>
      <c r="AR198" s="20">
        <f t="shared" si="786"/>
        <v>81795.825000000012</v>
      </c>
      <c r="AS198" s="20">
        <f t="shared" si="786"/>
        <v>83040.75</v>
      </c>
      <c r="AT198" s="20">
        <f t="shared" si="786"/>
        <v>101419.15</v>
      </c>
      <c r="AU198" s="20">
        <f t="shared" si="786"/>
        <v>103404.7</v>
      </c>
      <c r="AV198" s="20">
        <f t="shared" si="786"/>
        <v>109747.48750000002</v>
      </c>
      <c r="AW198" s="20">
        <f t="shared" si="786"/>
        <v>111733.03750000002</v>
      </c>
      <c r="AX198" s="20">
        <f t="shared" si="786"/>
        <v>114202.72500000001</v>
      </c>
      <c r="AY198" s="20">
        <f t="shared" si="786"/>
        <v>116672.41250000001</v>
      </c>
      <c r="AZ198" s="20">
        <f t="shared" si="786"/>
        <v>119142.1</v>
      </c>
      <c r="BA198" s="20">
        <f t="shared" si="786"/>
        <v>122144.92500000002</v>
      </c>
      <c r="BB198" s="94">
        <f>BA198</f>
        <v>122144.92500000002</v>
      </c>
      <c r="BC198" s="20">
        <f t="shared" ref="BC198:BN198" si="787">(BC123+BC131)*BC82/$B$110</f>
        <v>141003.27499999999</v>
      </c>
      <c r="BD198" s="20">
        <f t="shared" si="787"/>
        <v>144159.22500000001</v>
      </c>
      <c r="BE198" s="20">
        <f t="shared" si="787"/>
        <v>147315.17499999999</v>
      </c>
      <c r="BF198" s="20">
        <f t="shared" si="787"/>
        <v>150471.125</v>
      </c>
      <c r="BG198" s="20">
        <f t="shared" si="787"/>
        <v>161818.125</v>
      </c>
      <c r="BH198" s="20">
        <f t="shared" si="787"/>
        <v>164974.07500000001</v>
      </c>
      <c r="BI198" s="20">
        <f t="shared" si="787"/>
        <v>171427.20000000001</v>
      </c>
      <c r="BJ198" s="20">
        <f t="shared" si="787"/>
        <v>175100.97500000003</v>
      </c>
      <c r="BK198" s="20">
        <f t="shared" si="787"/>
        <v>178774.75</v>
      </c>
      <c r="BL198" s="20">
        <f t="shared" si="787"/>
        <v>183015.35000000003</v>
      </c>
      <c r="BM198" s="20">
        <f t="shared" si="787"/>
        <v>186689.125</v>
      </c>
      <c r="BN198" s="20">
        <f t="shared" si="787"/>
        <v>190362.9</v>
      </c>
      <c r="BO198" s="94">
        <f>BN198</f>
        <v>190362.9</v>
      </c>
      <c r="XEP198"/>
      <c r="XEQ198"/>
      <c r="XER198"/>
      <c r="XES198"/>
      <c r="XET198"/>
      <c r="XEU198"/>
      <c r="XEV198"/>
      <c r="XEW198"/>
      <c r="XEX198"/>
      <c r="XEY198"/>
      <c r="XEZ198"/>
      <c r="XFA198"/>
      <c r="XFB198"/>
      <c r="XFC198"/>
      <c r="XFD198"/>
    </row>
    <row r="199" spans="1:67 16370:16384" s="17" customFormat="1" hidden="1" outlineLevel="1" x14ac:dyDescent="0.35">
      <c r="A199" s="106" t="s">
        <v>116</v>
      </c>
      <c r="B199" s="111"/>
      <c r="C199" s="131">
        <f t="shared" ref="C199:N199" si="788">SUM(C198)</f>
        <v>0</v>
      </c>
      <c r="D199" s="131">
        <f t="shared" si="788"/>
        <v>0</v>
      </c>
      <c r="E199" s="131">
        <f t="shared" si="788"/>
        <v>0</v>
      </c>
      <c r="F199" s="131">
        <f t="shared" si="788"/>
        <v>0</v>
      </c>
      <c r="G199" s="131">
        <f t="shared" si="788"/>
        <v>0</v>
      </c>
      <c r="H199" s="131">
        <f t="shared" si="788"/>
        <v>0</v>
      </c>
      <c r="I199" s="131">
        <f t="shared" si="788"/>
        <v>0</v>
      </c>
      <c r="J199" s="131">
        <f t="shared" si="788"/>
        <v>0</v>
      </c>
      <c r="K199" s="131">
        <f t="shared" si="788"/>
        <v>0</v>
      </c>
      <c r="L199" s="131">
        <f t="shared" si="788"/>
        <v>0</v>
      </c>
      <c r="M199" s="131">
        <f t="shared" si="788"/>
        <v>0</v>
      </c>
      <c r="N199" s="131">
        <f t="shared" si="788"/>
        <v>0</v>
      </c>
      <c r="O199" s="108">
        <f>SUM(O198)</f>
        <v>0</v>
      </c>
      <c r="P199" s="131">
        <f>SUM(P198)</f>
        <v>10758.483333333334</v>
      </c>
      <c r="Q199" s="131">
        <f>SUM(Q198)</f>
        <v>10758.483333333334</v>
      </c>
      <c r="R199" s="131">
        <f>SUM(R198)</f>
        <v>10878.35</v>
      </c>
      <c r="S199" s="131">
        <f>SUM(S198)</f>
        <v>10998.216666666667</v>
      </c>
      <c r="T199" s="131">
        <f>SUM(T198)</f>
        <v>11252.95</v>
      </c>
      <c r="U199" s="131">
        <f>SUM(U198)</f>
        <v>11852.283333333333</v>
      </c>
      <c r="V199" s="131">
        <f>SUM(V198)</f>
        <v>17958.225000000002</v>
      </c>
      <c r="W199" s="131">
        <f>SUM(W198)</f>
        <v>17958.225000000002</v>
      </c>
      <c r="X199" s="131">
        <f>SUM(X198)</f>
        <v>19239.325000000001</v>
      </c>
      <c r="Y199" s="131">
        <f>SUM(Y198)</f>
        <v>19419.125</v>
      </c>
      <c r="Z199" s="131">
        <f>SUM(Z198)</f>
        <v>19598.925000000003</v>
      </c>
      <c r="AA199" s="131">
        <f>SUM(AA198)</f>
        <v>19981.025000000001</v>
      </c>
      <c r="AB199" s="108">
        <f>SUM(AB198)</f>
        <v>19981.025000000001</v>
      </c>
      <c r="AC199" s="131">
        <f>SUM(AC198)</f>
        <v>36170.43</v>
      </c>
      <c r="AD199" s="131">
        <f>SUM(AD198)</f>
        <v>38674.800000000003</v>
      </c>
      <c r="AE199" s="131">
        <f>SUM(AE198)</f>
        <v>39652.5</v>
      </c>
      <c r="AF199" s="131">
        <f>SUM(AF198)</f>
        <v>40992.300000000003</v>
      </c>
      <c r="AG199" s="131">
        <f>SUM(AG198)</f>
        <v>43990.74</v>
      </c>
      <c r="AH199" s="131">
        <f>SUM(AH198)</f>
        <v>45025.68</v>
      </c>
      <c r="AI199" s="131">
        <f>SUM(AI198)</f>
        <v>46748.76</v>
      </c>
      <c r="AJ199" s="131">
        <f>SUM(AJ198)</f>
        <v>48175.5</v>
      </c>
      <c r="AK199" s="131">
        <f>SUM(AK198)</f>
        <v>49254.990000000005</v>
      </c>
      <c r="AL199" s="131">
        <f>SUM(AL198)</f>
        <v>52996.68</v>
      </c>
      <c r="AM199" s="131">
        <f>SUM(AM198)</f>
        <v>56229.48</v>
      </c>
      <c r="AN199" s="131">
        <f>SUM(AN198)</f>
        <v>58092.960000000006</v>
      </c>
      <c r="AO199" s="108">
        <f>SUM(AO198)</f>
        <v>58092.960000000006</v>
      </c>
      <c r="AP199" s="131">
        <f>SUM(AP198)</f>
        <v>78392.025000000009</v>
      </c>
      <c r="AQ199" s="131">
        <f>SUM(AQ198)</f>
        <v>80093.925000000003</v>
      </c>
      <c r="AR199" s="131">
        <f>SUM(AR198)</f>
        <v>81795.825000000012</v>
      </c>
      <c r="AS199" s="131">
        <f>SUM(AS198)</f>
        <v>83040.75</v>
      </c>
      <c r="AT199" s="131">
        <f>SUM(AT198)</f>
        <v>101419.15</v>
      </c>
      <c r="AU199" s="131">
        <f>SUM(AU198)</f>
        <v>103404.7</v>
      </c>
      <c r="AV199" s="131">
        <f>SUM(AV198)</f>
        <v>109747.48750000002</v>
      </c>
      <c r="AW199" s="131">
        <f>SUM(AW198)</f>
        <v>111733.03750000002</v>
      </c>
      <c r="AX199" s="131">
        <f>SUM(AX198)</f>
        <v>114202.72500000001</v>
      </c>
      <c r="AY199" s="131">
        <f>SUM(AY198)</f>
        <v>116672.41250000001</v>
      </c>
      <c r="AZ199" s="131">
        <f>SUM(AZ198)</f>
        <v>119142.1</v>
      </c>
      <c r="BA199" s="131">
        <f>SUM(BA198)</f>
        <v>122144.92500000002</v>
      </c>
      <c r="BB199" s="108">
        <f>SUM(BB198)</f>
        <v>122144.92500000002</v>
      </c>
      <c r="BC199" s="131">
        <f>SUM(BC198)</f>
        <v>141003.27499999999</v>
      </c>
      <c r="BD199" s="131">
        <f>SUM(BD198)</f>
        <v>144159.22500000001</v>
      </c>
      <c r="BE199" s="131">
        <f>SUM(BE198)</f>
        <v>147315.17499999999</v>
      </c>
      <c r="BF199" s="131">
        <f>SUM(BF198)</f>
        <v>150471.125</v>
      </c>
      <c r="BG199" s="131">
        <f>SUM(BG198)</f>
        <v>161818.125</v>
      </c>
      <c r="BH199" s="131">
        <f>SUM(BH198)</f>
        <v>164974.07500000001</v>
      </c>
      <c r="BI199" s="131">
        <f>SUM(BI198)</f>
        <v>171427.20000000001</v>
      </c>
      <c r="BJ199" s="131">
        <f>SUM(BJ198)</f>
        <v>175100.97500000003</v>
      </c>
      <c r="BK199" s="131">
        <f>SUM(BK198)</f>
        <v>178774.75</v>
      </c>
      <c r="BL199" s="131">
        <f>SUM(BL198)</f>
        <v>183015.35000000003</v>
      </c>
      <c r="BM199" s="131">
        <f>SUM(BM198)</f>
        <v>186689.125</v>
      </c>
      <c r="BN199" s="131">
        <f>SUM(BN198)</f>
        <v>190362.9</v>
      </c>
      <c r="BO199" s="108">
        <f>SUM(BO198)</f>
        <v>190362.9</v>
      </c>
      <c r="XEP199"/>
      <c r="XEQ199"/>
      <c r="XER199"/>
      <c r="XES199"/>
      <c r="XET199"/>
      <c r="XEU199"/>
      <c r="XEV199"/>
      <c r="XEW199"/>
      <c r="XEX199"/>
      <c r="XEY199"/>
      <c r="XEZ199"/>
      <c r="XFA199"/>
      <c r="XFB199"/>
      <c r="XFC199"/>
      <c r="XFD199"/>
    </row>
    <row r="200" spans="1:67 16370:16384" s="17" customFormat="1" hidden="1" outlineLevel="1" x14ac:dyDescent="0.35">
      <c r="A200" s="15" t="s">
        <v>180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94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94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94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94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94"/>
      <c r="XEP200"/>
      <c r="XEQ200"/>
      <c r="XER200"/>
      <c r="XES200"/>
      <c r="XET200"/>
      <c r="XEU200"/>
      <c r="XEV200"/>
      <c r="XEW200"/>
      <c r="XEX200"/>
      <c r="XEY200"/>
      <c r="XEZ200"/>
      <c r="XFA200"/>
      <c r="XFB200"/>
      <c r="XFC200"/>
      <c r="XFD200"/>
    </row>
    <row r="201" spans="1:67 16370:16384" s="17" customFormat="1" hidden="1" outlineLevel="1" x14ac:dyDescent="0.35">
      <c r="A201" s="17" t="s">
        <v>105</v>
      </c>
      <c r="C201" s="27">
        <f>C273</f>
        <v>4000000</v>
      </c>
      <c r="D201" s="27">
        <f t="shared" ref="D201:N201" si="789">D273</f>
        <v>4000000</v>
      </c>
      <c r="E201" s="27">
        <f t="shared" si="789"/>
        <v>4000000</v>
      </c>
      <c r="F201" s="27">
        <f t="shared" si="789"/>
        <v>4000000</v>
      </c>
      <c r="G201" s="27">
        <f t="shared" si="789"/>
        <v>4000000</v>
      </c>
      <c r="H201" s="27">
        <f t="shared" si="789"/>
        <v>4000000</v>
      </c>
      <c r="I201" s="27">
        <f t="shared" si="789"/>
        <v>4000000</v>
      </c>
      <c r="J201" s="27">
        <f t="shared" si="789"/>
        <v>4000000</v>
      </c>
      <c r="K201" s="27">
        <f t="shared" si="789"/>
        <v>4000000</v>
      </c>
      <c r="L201" s="27">
        <f t="shared" si="789"/>
        <v>4000000</v>
      </c>
      <c r="M201" s="27">
        <f t="shared" si="789"/>
        <v>4000000</v>
      </c>
      <c r="N201" s="27">
        <f t="shared" si="789"/>
        <v>4000000</v>
      </c>
      <c r="O201" s="94">
        <f>N201</f>
        <v>4000000</v>
      </c>
      <c r="P201" s="27">
        <f t="shared" ref="P201:AA201" si="790">P273</f>
        <v>4000000</v>
      </c>
      <c r="Q201" s="27">
        <f t="shared" si="790"/>
        <v>4000000</v>
      </c>
      <c r="R201" s="27">
        <f t="shared" si="790"/>
        <v>4000000</v>
      </c>
      <c r="S201" s="27">
        <f t="shared" si="790"/>
        <v>4000000</v>
      </c>
      <c r="T201" s="27">
        <f t="shared" si="790"/>
        <v>4000000</v>
      </c>
      <c r="U201" s="27">
        <f t="shared" si="790"/>
        <v>3000000</v>
      </c>
      <c r="V201" s="27">
        <f t="shared" si="790"/>
        <v>3000000</v>
      </c>
      <c r="W201" s="27">
        <f t="shared" si="790"/>
        <v>3000000</v>
      </c>
      <c r="X201" s="27">
        <f t="shared" si="790"/>
        <v>3000000</v>
      </c>
      <c r="Y201" s="27">
        <f t="shared" si="790"/>
        <v>3000000</v>
      </c>
      <c r="Z201" s="27">
        <f t="shared" si="790"/>
        <v>3000000</v>
      </c>
      <c r="AA201" s="27">
        <f t="shared" si="790"/>
        <v>3000000</v>
      </c>
      <c r="AB201" s="94">
        <f>AA201</f>
        <v>3000000</v>
      </c>
      <c r="AC201" s="27">
        <f t="shared" ref="AC201:AN201" si="791">AC273</f>
        <v>3000000</v>
      </c>
      <c r="AD201" s="27">
        <f t="shared" si="791"/>
        <v>3000000</v>
      </c>
      <c r="AE201" s="27">
        <f t="shared" si="791"/>
        <v>3000000</v>
      </c>
      <c r="AF201" s="27">
        <f t="shared" si="791"/>
        <v>3000000</v>
      </c>
      <c r="AG201" s="27">
        <f t="shared" si="791"/>
        <v>3000000</v>
      </c>
      <c r="AH201" s="27">
        <f t="shared" si="791"/>
        <v>3000000</v>
      </c>
      <c r="AI201" s="27">
        <f t="shared" si="791"/>
        <v>2000000</v>
      </c>
      <c r="AJ201" s="27">
        <f t="shared" si="791"/>
        <v>2000000</v>
      </c>
      <c r="AK201" s="27">
        <f t="shared" si="791"/>
        <v>2000000</v>
      </c>
      <c r="AL201" s="27">
        <f t="shared" si="791"/>
        <v>2000000</v>
      </c>
      <c r="AM201" s="27">
        <f t="shared" si="791"/>
        <v>2000000</v>
      </c>
      <c r="AN201" s="27">
        <f t="shared" si="791"/>
        <v>2000000</v>
      </c>
      <c r="AO201" s="94">
        <f>AN201</f>
        <v>2000000</v>
      </c>
      <c r="AP201" s="27">
        <f t="shared" ref="AP201:BN201" si="792">AP273</f>
        <v>2000000</v>
      </c>
      <c r="AQ201" s="27">
        <f t="shared" si="792"/>
        <v>2000000</v>
      </c>
      <c r="AR201" s="27">
        <f t="shared" si="792"/>
        <v>2000000</v>
      </c>
      <c r="AS201" s="27">
        <f t="shared" si="792"/>
        <v>2000000</v>
      </c>
      <c r="AT201" s="27">
        <f t="shared" si="792"/>
        <v>2000000</v>
      </c>
      <c r="AU201" s="27">
        <f t="shared" si="792"/>
        <v>2000000</v>
      </c>
      <c r="AV201" s="27">
        <f t="shared" si="792"/>
        <v>1000000</v>
      </c>
      <c r="AW201" s="27">
        <f t="shared" si="792"/>
        <v>1000000</v>
      </c>
      <c r="AX201" s="27">
        <f t="shared" si="792"/>
        <v>1000000</v>
      </c>
      <c r="AY201" s="27">
        <f t="shared" si="792"/>
        <v>1000000</v>
      </c>
      <c r="AZ201" s="27">
        <f t="shared" si="792"/>
        <v>1000000</v>
      </c>
      <c r="BA201" s="27">
        <f t="shared" si="792"/>
        <v>1000000</v>
      </c>
      <c r="BB201" s="94">
        <f>BA201</f>
        <v>1000000</v>
      </c>
      <c r="BC201" s="27">
        <f t="shared" si="792"/>
        <v>1000000</v>
      </c>
      <c r="BD201" s="27">
        <f t="shared" si="792"/>
        <v>1000000</v>
      </c>
      <c r="BE201" s="27">
        <f t="shared" si="792"/>
        <v>1000000</v>
      </c>
      <c r="BF201" s="27">
        <f t="shared" si="792"/>
        <v>1000000</v>
      </c>
      <c r="BG201" s="27">
        <f t="shared" si="792"/>
        <v>1000000</v>
      </c>
      <c r="BH201" s="27">
        <f t="shared" si="792"/>
        <v>1000000</v>
      </c>
      <c r="BI201" s="27">
        <f t="shared" si="792"/>
        <v>0</v>
      </c>
      <c r="BJ201" s="27">
        <f t="shared" si="792"/>
        <v>0</v>
      </c>
      <c r="BK201" s="27">
        <f t="shared" si="792"/>
        <v>0</v>
      </c>
      <c r="BL201" s="27">
        <f t="shared" si="792"/>
        <v>0</v>
      </c>
      <c r="BM201" s="27">
        <f t="shared" si="792"/>
        <v>0</v>
      </c>
      <c r="BN201" s="27">
        <f t="shared" si="792"/>
        <v>0</v>
      </c>
      <c r="BO201" s="94">
        <f>BN201</f>
        <v>0</v>
      </c>
      <c r="XEP201"/>
      <c r="XEQ201"/>
      <c r="XER201"/>
      <c r="XES201"/>
      <c r="XET201"/>
      <c r="XEU201"/>
      <c r="XEV201"/>
      <c r="XEW201"/>
      <c r="XEX201"/>
      <c r="XEY201"/>
      <c r="XEZ201"/>
      <c r="XFA201"/>
      <c r="XFB201"/>
      <c r="XFC201"/>
      <c r="XFD201"/>
    </row>
    <row r="202" spans="1:67 16370:16384" s="17" customFormat="1" hidden="1" outlineLevel="1" x14ac:dyDescent="0.35">
      <c r="A202" s="106" t="s">
        <v>117</v>
      </c>
      <c r="B202" s="111"/>
      <c r="C202" s="112">
        <f>SUM(C201)</f>
        <v>4000000</v>
      </c>
      <c r="D202" s="112">
        <f t="shared" ref="D202:N202" si="793">SUM(D201)</f>
        <v>4000000</v>
      </c>
      <c r="E202" s="112">
        <f t="shared" si="793"/>
        <v>4000000</v>
      </c>
      <c r="F202" s="112">
        <f t="shared" si="793"/>
        <v>4000000</v>
      </c>
      <c r="G202" s="112">
        <f t="shared" si="793"/>
        <v>4000000</v>
      </c>
      <c r="H202" s="112">
        <f t="shared" si="793"/>
        <v>4000000</v>
      </c>
      <c r="I202" s="112">
        <f t="shared" si="793"/>
        <v>4000000</v>
      </c>
      <c r="J202" s="112">
        <f t="shared" si="793"/>
        <v>4000000</v>
      </c>
      <c r="K202" s="112">
        <f t="shared" si="793"/>
        <v>4000000</v>
      </c>
      <c r="L202" s="112">
        <f t="shared" si="793"/>
        <v>4000000</v>
      </c>
      <c r="M202" s="112">
        <f t="shared" si="793"/>
        <v>4000000</v>
      </c>
      <c r="N202" s="112">
        <f t="shared" si="793"/>
        <v>4000000</v>
      </c>
      <c r="O202" s="108">
        <f>SUM(O201)</f>
        <v>4000000</v>
      </c>
      <c r="P202" s="112">
        <f t="shared" ref="P202:AA202" si="794">SUM(P201)</f>
        <v>4000000</v>
      </c>
      <c r="Q202" s="112">
        <f t="shared" si="794"/>
        <v>4000000</v>
      </c>
      <c r="R202" s="112">
        <f t="shared" si="794"/>
        <v>4000000</v>
      </c>
      <c r="S202" s="112">
        <f t="shared" si="794"/>
        <v>4000000</v>
      </c>
      <c r="T202" s="112">
        <f t="shared" si="794"/>
        <v>4000000</v>
      </c>
      <c r="U202" s="112">
        <f t="shared" si="794"/>
        <v>3000000</v>
      </c>
      <c r="V202" s="112">
        <f t="shared" si="794"/>
        <v>3000000</v>
      </c>
      <c r="W202" s="112">
        <f t="shared" si="794"/>
        <v>3000000</v>
      </c>
      <c r="X202" s="112">
        <f t="shared" si="794"/>
        <v>3000000</v>
      </c>
      <c r="Y202" s="112">
        <f t="shared" si="794"/>
        <v>3000000</v>
      </c>
      <c r="Z202" s="112">
        <f t="shared" si="794"/>
        <v>3000000</v>
      </c>
      <c r="AA202" s="112">
        <f t="shared" si="794"/>
        <v>3000000</v>
      </c>
      <c r="AB202" s="108">
        <f>SUM(AB201)</f>
        <v>3000000</v>
      </c>
      <c r="AC202" s="112">
        <f t="shared" ref="AC202:AN202" si="795">SUM(AC201)</f>
        <v>3000000</v>
      </c>
      <c r="AD202" s="112">
        <f t="shared" si="795"/>
        <v>3000000</v>
      </c>
      <c r="AE202" s="112">
        <f t="shared" si="795"/>
        <v>3000000</v>
      </c>
      <c r="AF202" s="112">
        <f t="shared" si="795"/>
        <v>3000000</v>
      </c>
      <c r="AG202" s="112">
        <f t="shared" si="795"/>
        <v>3000000</v>
      </c>
      <c r="AH202" s="112">
        <f t="shared" si="795"/>
        <v>3000000</v>
      </c>
      <c r="AI202" s="112">
        <f t="shared" si="795"/>
        <v>2000000</v>
      </c>
      <c r="AJ202" s="112">
        <f t="shared" si="795"/>
        <v>2000000</v>
      </c>
      <c r="AK202" s="112">
        <f t="shared" si="795"/>
        <v>2000000</v>
      </c>
      <c r="AL202" s="112">
        <f t="shared" si="795"/>
        <v>2000000</v>
      </c>
      <c r="AM202" s="112">
        <f t="shared" si="795"/>
        <v>2000000</v>
      </c>
      <c r="AN202" s="112">
        <f t="shared" si="795"/>
        <v>2000000</v>
      </c>
      <c r="AO202" s="108">
        <f>SUM(AO201)</f>
        <v>2000000</v>
      </c>
      <c r="AP202" s="112">
        <f t="shared" ref="AP202:BN202" si="796">SUM(AP201)</f>
        <v>2000000</v>
      </c>
      <c r="AQ202" s="112">
        <f t="shared" si="796"/>
        <v>2000000</v>
      </c>
      <c r="AR202" s="112">
        <f t="shared" si="796"/>
        <v>2000000</v>
      </c>
      <c r="AS202" s="112">
        <f t="shared" si="796"/>
        <v>2000000</v>
      </c>
      <c r="AT202" s="112">
        <f t="shared" si="796"/>
        <v>2000000</v>
      </c>
      <c r="AU202" s="112">
        <f t="shared" si="796"/>
        <v>2000000</v>
      </c>
      <c r="AV202" s="112">
        <f t="shared" si="796"/>
        <v>1000000</v>
      </c>
      <c r="AW202" s="112">
        <f t="shared" si="796"/>
        <v>1000000</v>
      </c>
      <c r="AX202" s="112">
        <f t="shared" si="796"/>
        <v>1000000</v>
      </c>
      <c r="AY202" s="112">
        <f t="shared" si="796"/>
        <v>1000000</v>
      </c>
      <c r="AZ202" s="112">
        <f t="shared" si="796"/>
        <v>1000000</v>
      </c>
      <c r="BA202" s="112">
        <f t="shared" si="796"/>
        <v>1000000</v>
      </c>
      <c r="BB202" s="108">
        <f>SUM(BB201)</f>
        <v>1000000</v>
      </c>
      <c r="BC202" s="112">
        <f t="shared" si="796"/>
        <v>1000000</v>
      </c>
      <c r="BD202" s="112">
        <f t="shared" si="796"/>
        <v>1000000</v>
      </c>
      <c r="BE202" s="112">
        <f t="shared" si="796"/>
        <v>1000000</v>
      </c>
      <c r="BF202" s="112">
        <f t="shared" si="796"/>
        <v>1000000</v>
      </c>
      <c r="BG202" s="112">
        <f t="shared" si="796"/>
        <v>1000000</v>
      </c>
      <c r="BH202" s="112">
        <f t="shared" si="796"/>
        <v>1000000</v>
      </c>
      <c r="BI202" s="112">
        <f t="shared" si="796"/>
        <v>0</v>
      </c>
      <c r="BJ202" s="112">
        <f t="shared" si="796"/>
        <v>0</v>
      </c>
      <c r="BK202" s="112">
        <f t="shared" si="796"/>
        <v>0</v>
      </c>
      <c r="BL202" s="112">
        <f t="shared" si="796"/>
        <v>0</v>
      </c>
      <c r="BM202" s="112">
        <f t="shared" si="796"/>
        <v>0</v>
      </c>
      <c r="BN202" s="112">
        <f t="shared" si="796"/>
        <v>0</v>
      </c>
      <c r="BO202" s="108">
        <f>SUM(BO201)</f>
        <v>0</v>
      </c>
      <c r="XEP202"/>
      <c r="XEQ202"/>
      <c r="XER202"/>
      <c r="XES202"/>
      <c r="XET202"/>
      <c r="XEU202"/>
      <c r="XEV202"/>
      <c r="XEW202"/>
      <c r="XEX202"/>
      <c r="XEY202"/>
      <c r="XEZ202"/>
      <c r="XFA202"/>
      <c r="XFB202"/>
      <c r="XFC202"/>
      <c r="XFD202"/>
    </row>
    <row r="203" spans="1:67 16370:16384" s="17" customFormat="1" hidden="1" outlineLevel="1" x14ac:dyDescent="0.35">
      <c r="A203" s="110" t="s">
        <v>111</v>
      </c>
      <c r="B203" s="111"/>
      <c r="C203" s="112">
        <f>SUM(C199,C202)</f>
        <v>4000000</v>
      </c>
      <c r="D203" s="112">
        <f>SUM(D199,D202)</f>
        <v>4000000</v>
      </c>
      <c r="E203" s="112">
        <f>SUM(E199,E202)</f>
        <v>4000000</v>
      </c>
      <c r="F203" s="112">
        <f>SUM(F199,F202)</f>
        <v>4000000</v>
      </c>
      <c r="G203" s="112">
        <f>SUM(G199,G202)</f>
        <v>4000000</v>
      </c>
      <c r="H203" s="112">
        <f>SUM(H199,H202)</f>
        <v>4000000</v>
      </c>
      <c r="I203" s="112">
        <f>SUM(I199,I202)</f>
        <v>4000000</v>
      </c>
      <c r="J203" s="112">
        <f>SUM(J199,J202)</f>
        <v>4000000</v>
      </c>
      <c r="K203" s="112">
        <f>SUM(K199,K202)</f>
        <v>4000000</v>
      </c>
      <c r="L203" s="112">
        <f>SUM(L199,L202)</f>
        <v>4000000</v>
      </c>
      <c r="M203" s="112">
        <f>SUM(M199,M202)</f>
        <v>4000000</v>
      </c>
      <c r="N203" s="112">
        <f>SUM(N199,N202)</f>
        <v>4000000</v>
      </c>
      <c r="O203" s="108">
        <f>SUM(O199,O202)</f>
        <v>4000000</v>
      </c>
      <c r="P203" s="112">
        <f>SUM(P199,P202)</f>
        <v>4010758.4833333334</v>
      </c>
      <c r="Q203" s="112">
        <f>SUM(Q199,Q202)</f>
        <v>4010758.4833333334</v>
      </c>
      <c r="R203" s="112">
        <f>SUM(R199,R202)</f>
        <v>4010878.35</v>
      </c>
      <c r="S203" s="112">
        <f>SUM(S199,S202)</f>
        <v>4010998.2166666668</v>
      </c>
      <c r="T203" s="112">
        <f>SUM(T199,T202)</f>
        <v>4011252.95</v>
      </c>
      <c r="U203" s="112">
        <f>SUM(U199,U202)</f>
        <v>3011852.2833333332</v>
      </c>
      <c r="V203" s="112">
        <f>SUM(V199,V202)</f>
        <v>3017958.2250000001</v>
      </c>
      <c r="W203" s="112">
        <f>SUM(W199,W202)</f>
        <v>3017958.2250000001</v>
      </c>
      <c r="X203" s="112">
        <f>SUM(X199,X202)</f>
        <v>3019239.3250000002</v>
      </c>
      <c r="Y203" s="112">
        <f>SUM(Y199,Y202)</f>
        <v>3019419.125</v>
      </c>
      <c r="Z203" s="112">
        <f>SUM(Z199,Z202)</f>
        <v>3019598.9249999998</v>
      </c>
      <c r="AA203" s="112">
        <f>SUM(AA199,AA202)</f>
        <v>3019981.0249999999</v>
      </c>
      <c r="AB203" s="108">
        <f>SUM(AB199,AB202)</f>
        <v>3019981.0249999999</v>
      </c>
      <c r="AC203" s="112">
        <f>SUM(AC199,AC202)</f>
        <v>3036170.43</v>
      </c>
      <c r="AD203" s="112">
        <f>SUM(AD199,AD202)</f>
        <v>3038674.8</v>
      </c>
      <c r="AE203" s="112">
        <f>SUM(AE199,AE202)</f>
        <v>3039652.5</v>
      </c>
      <c r="AF203" s="112">
        <f>SUM(AF199,AF202)</f>
        <v>3040992.3</v>
      </c>
      <c r="AG203" s="112">
        <f>SUM(AG199,AG202)</f>
        <v>3043990.74</v>
      </c>
      <c r="AH203" s="112">
        <f>SUM(AH199,AH202)</f>
        <v>3045025.68</v>
      </c>
      <c r="AI203" s="112">
        <f>SUM(AI199,AI202)</f>
        <v>2046748.76</v>
      </c>
      <c r="AJ203" s="112">
        <f>SUM(AJ199,AJ202)</f>
        <v>2048175.5</v>
      </c>
      <c r="AK203" s="112">
        <f>SUM(AK199,AK202)</f>
        <v>2049254.99</v>
      </c>
      <c r="AL203" s="112">
        <f>SUM(AL199,AL202)</f>
        <v>2052996.68</v>
      </c>
      <c r="AM203" s="112">
        <f>SUM(AM199,AM202)</f>
        <v>2056229.48</v>
      </c>
      <c r="AN203" s="112">
        <f>SUM(AN199,AN202)</f>
        <v>2058092.96</v>
      </c>
      <c r="AO203" s="108">
        <f>SUM(AO199,AO202)</f>
        <v>2058092.96</v>
      </c>
      <c r="AP203" s="112">
        <f>SUM(AP199,AP202)</f>
        <v>2078392.0249999999</v>
      </c>
      <c r="AQ203" s="112">
        <f>SUM(AQ199,AQ202)</f>
        <v>2080093.925</v>
      </c>
      <c r="AR203" s="112">
        <f>SUM(AR199,AR202)</f>
        <v>2081795.825</v>
      </c>
      <c r="AS203" s="112">
        <f>SUM(AS199,AS202)</f>
        <v>2083040.75</v>
      </c>
      <c r="AT203" s="112">
        <f>SUM(AT199,AT202)</f>
        <v>2101419.15</v>
      </c>
      <c r="AU203" s="112">
        <f>SUM(AU199,AU202)</f>
        <v>2103404.7000000002</v>
      </c>
      <c r="AV203" s="112">
        <f>SUM(AV199,AV202)</f>
        <v>1109747.4875</v>
      </c>
      <c r="AW203" s="112">
        <f>SUM(AW199,AW202)</f>
        <v>1111733.0375000001</v>
      </c>
      <c r="AX203" s="112">
        <f>SUM(AX199,AX202)</f>
        <v>1114202.7250000001</v>
      </c>
      <c r="AY203" s="112">
        <f>SUM(AY199,AY202)</f>
        <v>1116672.4125000001</v>
      </c>
      <c r="AZ203" s="112">
        <f>SUM(AZ199,AZ202)</f>
        <v>1119142.1000000001</v>
      </c>
      <c r="BA203" s="112">
        <f>SUM(BA199,BA202)</f>
        <v>1122144.925</v>
      </c>
      <c r="BB203" s="108">
        <f>SUM(BB199,BB202)</f>
        <v>1122144.925</v>
      </c>
      <c r="BC203" s="112">
        <f>SUM(BC199,BC202)</f>
        <v>1141003.2749999999</v>
      </c>
      <c r="BD203" s="112">
        <f>SUM(BD199,BD202)</f>
        <v>1144159.2250000001</v>
      </c>
      <c r="BE203" s="112">
        <f>SUM(BE199,BE202)</f>
        <v>1147315.175</v>
      </c>
      <c r="BF203" s="112">
        <f>SUM(BF199,BF202)</f>
        <v>1150471.125</v>
      </c>
      <c r="BG203" s="112">
        <f>SUM(BG199,BG202)</f>
        <v>1161818.125</v>
      </c>
      <c r="BH203" s="112">
        <f>SUM(BH199,BH202)</f>
        <v>1164974.075</v>
      </c>
      <c r="BI203" s="112">
        <f>SUM(BI199,BI202)</f>
        <v>171427.20000000001</v>
      </c>
      <c r="BJ203" s="112">
        <f>SUM(BJ199,BJ202)</f>
        <v>175100.97500000003</v>
      </c>
      <c r="BK203" s="112">
        <f>SUM(BK199,BK202)</f>
        <v>178774.75</v>
      </c>
      <c r="BL203" s="112">
        <f>SUM(BL199,BL202)</f>
        <v>183015.35000000003</v>
      </c>
      <c r="BM203" s="112">
        <f>SUM(BM199,BM202)</f>
        <v>186689.125</v>
      </c>
      <c r="BN203" s="112">
        <f>SUM(BN199,BN202)</f>
        <v>190362.9</v>
      </c>
      <c r="BO203" s="108">
        <f>SUM(BO199,BO202)</f>
        <v>190362.9</v>
      </c>
      <c r="XEP203"/>
      <c r="XEQ203"/>
      <c r="XER203"/>
      <c r="XES203"/>
      <c r="XET203"/>
      <c r="XEU203"/>
      <c r="XEV203"/>
      <c r="XEW203"/>
      <c r="XEX203"/>
      <c r="XEY203"/>
      <c r="XEZ203"/>
      <c r="XFA203"/>
      <c r="XFB203"/>
      <c r="XFC203"/>
      <c r="XFD203"/>
    </row>
    <row r="204" spans="1:67 16370:16384" s="17" customFormat="1" hidden="1" outlineLevel="1" x14ac:dyDescent="0.35">
      <c r="A204" s="5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95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95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95"/>
      <c r="AP204" s="130"/>
      <c r="AQ204" s="130"/>
      <c r="AR204" s="130"/>
      <c r="AS204" s="130"/>
      <c r="AT204" s="130"/>
      <c r="AU204" s="130"/>
      <c r="AV204" s="130"/>
      <c r="AW204" s="130"/>
      <c r="AX204" s="130"/>
      <c r="AY204" s="130"/>
      <c r="AZ204" s="130"/>
      <c r="BA204" s="130"/>
      <c r="BB204" s="95"/>
      <c r="BC204" s="130"/>
      <c r="BD204" s="130"/>
      <c r="BE204" s="130"/>
      <c r="BF204" s="130"/>
      <c r="BG204" s="130"/>
      <c r="BH204" s="130"/>
      <c r="BI204" s="130"/>
      <c r="BJ204" s="130"/>
      <c r="BK204" s="130"/>
      <c r="BL204" s="130"/>
      <c r="BM204" s="130"/>
      <c r="BN204" s="130"/>
      <c r="BO204" s="95"/>
      <c r="XEP204"/>
      <c r="XEQ204"/>
      <c r="XER204"/>
      <c r="XES204"/>
      <c r="XET204"/>
      <c r="XEU204"/>
      <c r="XEV204"/>
      <c r="XEW204"/>
      <c r="XEX204"/>
      <c r="XEY204"/>
      <c r="XEZ204"/>
      <c r="XFA204"/>
      <c r="XFB204"/>
      <c r="XFC204"/>
      <c r="XFD204"/>
    </row>
    <row r="205" spans="1:67 16370:16384" s="17" customFormat="1" hidden="1" outlineLevel="1" x14ac:dyDescent="0.35">
      <c r="A205" s="15" t="s">
        <v>106</v>
      </c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94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94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94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94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94"/>
      <c r="XEP205"/>
      <c r="XEQ205"/>
      <c r="XER205"/>
      <c r="XES205"/>
      <c r="XET205"/>
      <c r="XEU205"/>
      <c r="XEV205"/>
      <c r="XEW205"/>
      <c r="XEX205"/>
      <c r="XEY205"/>
      <c r="XEZ205"/>
      <c r="XFA205"/>
      <c r="XFB205"/>
      <c r="XFC205"/>
      <c r="XFD205"/>
    </row>
    <row r="206" spans="1:67 16370:16384" s="17" customFormat="1" hidden="1" outlineLevel="1" x14ac:dyDescent="0.35">
      <c r="A206" s="17" t="s">
        <v>107</v>
      </c>
      <c r="C206" s="27">
        <f t="shared" ref="C206:N206" si="797">B206+C101</f>
        <v>1000000</v>
      </c>
      <c r="D206" s="27">
        <f t="shared" si="797"/>
        <v>1000000</v>
      </c>
      <c r="E206" s="27">
        <f t="shared" si="797"/>
        <v>1000000</v>
      </c>
      <c r="F206" s="27">
        <f t="shared" si="797"/>
        <v>1000000</v>
      </c>
      <c r="G206" s="27">
        <f t="shared" si="797"/>
        <v>1000000</v>
      </c>
      <c r="H206" s="27">
        <f t="shared" si="797"/>
        <v>1000000</v>
      </c>
      <c r="I206" s="27">
        <f t="shared" si="797"/>
        <v>1000000</v>
      </c>
      <c r="J206" s="27">
        <f t="shared" si="797"/>
        <v>1000000</v>
      </c>
      <c r="K206" s="27">
        <f t="shared" si="797"/>
        <v>1000000</v>
      </c>
      <c r="L206" s="27">
        <f t="shared" si="797"/>
        <v>1000000</v>
      </c>
      <c r="M206" s="27">
        <f t="shared" si="797"/>
        <v>1000000</v>
      </c>
      <c r="N206" s="27">
        <f t="shared" si="797"/>
        <v>1000000</v>
      </c>
      <c r="O206" s="94">
        <f>N206</f>
        <v>1000000</v>
      </c>
      <c r="P206" s="27">
        <f>N206+P101</f>
        <v>1000000</v>
      </c>
      <c r="Q206" s="27">
        <f t="shared" ref="Q206:AA206" si="798">P206+Q101</f>
        <v>1000000</v>
      </c>
      <c r="R206" s="27">
        <f t="shared" si="798"/>
        <v>1000000</v>
      </c>
      <c r="S206" s="27">
        <f t="shared" si="798"/>
        <v>1000000</v>
      </c>
      <c r="T206" s="27">
        <f t="shared" si="798"/>
        <v>1000000</v>
      </c>
      <c r="U206" s="27">
        <f t="shared" si="798"/>
        <v>1000000</v>
      </c>
      <c r="V206" s="27">
        <f t="shared" si="798"/>
        <v>1000000</v>
      </c>
      <c r="W206" s="27">
        <f t="shared" si="798"/>
        <v>1000000</v>
      </c>
      <c r="X206" s="27">
        <f t="shared" si="798"/>
        <v>1000000</v>
      </c>
      <c r="Y206" s="27">
        <f t="shared" si="798"/>
        <v>1000000</v>
      </c>
      <c r="Z206" s="27">
        <f t="shared" si="798"/>
        <v>1000000</v>
      </c>
      <c r="AA206" s="27">
        <f t="shared" si="798"/>
        <v>1000000</v>
      </c>
      <c r="AB206" s="94">
        <f>AA206</f>
        <v>1000000</v>
      </c>
      <c r="AC206" s="27">
        <f>AA206+AC101</f>
        <v>1000000</v>
      </c>
      <c r="AD206" s="27">
        <f t="shared" ref="AD206:AN206" si="799">AC206+AD101</f>
        <v>1000000</v>
      </c>
      <c r="AE206" s="27">
        <f t="shared" si="799"/>
        <v>1000000</v>
      </c>
      <c r="AF206" s="27">
        <f t="shared" si="799"/>
        <v>1000000</v>
      </c>
      <c r="AG206" s="27">
        <f t="shared" si="799"/>
        <v>1000000</v>
      </c>
      <c r="AH206" s="27">
        <f t="shared" si="799"/>
        <v>1000000</v>
      </c>
      <c r="AI206" s="27">
        <f t="shared" si="799"/>
        <v>1000000</v>
      </c>
      <c r="AJ206" s="27">
        <f t="shared" si="799"/>
        <v>1000000</v>
      </c>
      <c r="AK206" s="27">
        <f t="shared" si="799"/>
        <v>1000000</v>
      </c>
      <c r="AL206" s="27">
        <f t="shared" si="799"/>
        <v>1000000</v>
      </c>
      <c r="AM206" s="27">
        <f t="shared" si="799"/>
        <v>1000000</v>
      </c>
      <c r="AN206" s="27">
        <f t="shared" si="799"/>
        <v>1000000</v>
      </c>
      <c r="AO206" s="94">
        <f>AN206</f>
        <v>1000000</v>
      </c>
      <c r="AP206" s="27">
        <f>AN206+AP101</f>
        <v>1000000</v>
      </c>
      <c r="AQ206" s="27">
        <f t="shared" ref="AQ206:BA206" si="800">AP206+AQ101</f>
        <v>1000000</v>
      </c>
      <c r="AR206" s="27">
        <f t="shared" si="800"/>
        <v>1000000</v>
      </c>
      <c r="AS206" s="27">
        <f t="shared" si="800"/>
        <v>1000000</v>
      </c>
      <c r="AT206" s="27">
        <f t="shared" si="800"/>
        <v>1000000</v>
      </c>
      <c r="AU206" s="27">
        <f t="shared" si="800"/>
        <v>1000000</v>
      </c>
      <c r="AV206" s="27">
        <f t="shared" si="800"/>
        <v>1000000</v>
      </c>
      <c r="AW206" s="27">
        <f t="shared" si="800"/>
        <v>1000000</v>
      </c>
      <c r="AX206" s="27">
        <f t="shared" si="800"/>
        <v>1000000</v>
      </c>
      <c r="AY206" s="27">
        <f t="shared" si="800"/>
        <v>1000000</v>
      </c>
      <c r="AZ206" s="27">
        <f t="shared" si="800"/>
        <v>1000000</v>
      </c>
      <c r="BA206" s="27">
        <f t="shared" si="800"/>
        <v>1000000</v>
      </c>
      <c r="BB206" s="94">
        <f>BA206</f>
        <v>1000000</v>
      </c>
      <c r="BC206" s="27">
        <f>BA206+BC101</f>
        <v>1000000</v>
      </c>
      <c r="BD206" s="27">
        <f t="shared" ref="BD206:BN206" si="801">BC206+BD101</f>
        <v>1000000</v>
      </c>
      <c r="BE206" s="27">
        <f t="shared" si="801"/>
        <v>1000000</v>
      </c>
      <c r="BF206" s="27">
        <f t="shared" si="801"/>
        <v>1000000</v>
      </c>
      <c r="BG206" s="27">
        <f t="shared" si="801"/>
        <v>1000000</v>
      </c>
      <c r="BH206" s="27">
        <f t="shared" si="801"/>
        <v>1000000</v>
      </c>
      <c r="BI206" s="27">
        <f t="shared" si="801"/>
        <v>1000000</v>
      </c>
      <c r="BJ206" s="27">
        <f t="shared" si="801"/>
        <v>1000000</v>
      </c>
      <c r="BK206" s="27">
        <f t="shared" si="801"/>
        <v>1000000</v>
      </c>
      <c r="BL206" s="27">
        <f t="shared" si="801"/>
        <v>1000000</v>
      </c>
      <c r="BM206" s="27">
        <f t="shared" si="801"/>
        <v>1000000</v>
      </c>
      <c r="BN206" s="27">
        <f t="shared" si="801"/>
        <v>1000000</v>
      </c>
      <c r="BO206" s="94">
        <f>BN206</f>
        <v>1000000</v>
      </c>
      <c r="XEP206"/>
      <c r="XEQ206"/>
      <c r="XER206"/>
      <c r="XES206"/>
      <c r="XET206"/>
      <c r="XEU206"/>
      <c r="XEV206"/>
      <c r="XEW206"/>
      <c r="XEX206"/>
      <c r="XEY206"/>
      <c r="XEZ206"/>
      <c r="XFA206"/>
      <c r="XFB206"/>
      <c r="XFC206"/>
      <c r="XFD206"/>
    </row>
    <row r="207" spans="1:67 16370:16384" s="17" customFormat="1" hidden="1" outlineLevel="1" x14ac:dyDescent="0.35">
      <c r="A207" s="17" t="s">
        <v>108</v>
      </c>
      <c r="C207" s="27">
        <f t="shared" ref="C207:N207" si="802">C152+B207</f>
        <v>-110121.16666666667</v>
      </c>
      <c r="D207" s="27">
        <f t="shared" si="802"/>
        <v>-133126.17333333334</v>
      </c>
      <c r="E207" s="27">
        <f t="shared" si="802"/>
        <v>-154493.38</v>
      </c>
      <c r="F207" s="27">
        <f t="shared" si="802"/>
        <v>-246566.78666666668</v>
      </c>
      <c r="G207" s="27">
        <f t="shared" si="802"/>
        <v>-265838.45333333337</v>
      </c>
      <c r="H207" s="27">
        <f t="shared" si="802"/>
        <v>-281965.82000000007</v>
      </c>
      <c r="I207" s="27">
        <f t="shared" si="802"/>
        <v>-367561.68666666676</v>
      </c>
      <c r="J207" s="27">
        <f t="shared" si="802"/>
        <v>-376530.35333333345</v>
      </c>
      <c r="K207" s="27">
        <f t="shared" si="802"/>
        <v>-381918.62000000011</v>
      </c>
      <c r="L207" s="27">
        <f t="shared" si="802"/>
        <v>-455068.7866666668</v>
      </c>
      <c r="M207" s="27">
        <f t="shared" si="802"/>
        <v>-453738.20333333348</v>
      </c>
      <c r="N207" s="27">
        <f t="shared" si="802"/>
        <v>-448966.14000000013</v>
      </c>
      <c r="O207" s="94">
        <f>N207</f>
        <v>-448966.14000000013</v>
      </c>
      <c r="P207" s="27">
        <f t="shared" ref="P207:AA207" si="803">P152+O207</f>
        <v>-549685.25666666683</v>
      </c>
      <c r="Q207" s="27">
        <f t="shared" si="803"/>
        <v>-556404.37333333353</v>
      </c>
      <c r="R207" s="27">
        <f t="shared" si="803"/>
        <v>-562584.0900000002</v>
      </c>
      <c r="S207" s="27">
        <f t="shared" si="803"/>
        <v>-646224.40666666685</v>
      </c>
      <c r="T207" s="27">
        <f t="shared" si="803"/>
        <v>-650830.92333333357</v>
      </c>
      <c r="U207" s="27">
        <f t="shared" si="803"/>
        <v>-652740.44000000029</v>
      </c>
      <c r="V207" s="27">
        <f t="shared" si="803"/>
        <v>-732110.55666666699</v>
      </c>
      <c r="W207" s="27">
        <f t="shared" si="803"/>
        <v>-733480.67333333369</v>
      </c>
      <c r="X207" s="27">
        <f t="shared" si="803"/>
        <v>-731828.19500000041</v>
      </c>
      <c r="Y207" s="27">
        <f t="shared" si="803"/>
        <v>-806928.11166666704</v>
      </c>
      <c r="Z207" s="27">
        <f t="shared" si="803"/>
        <v>-804520.47333333374</v>
      </c>
      <c r="AA207" s="27">
        <f t="shared" si="803"/>
        <v>-801389.1750000004</v>
      </c>
      <c r="AB207" s="94">
        <f>AA207</f>
        <v>-801389.1750000004</v>
      </c>
      <c r="AC207" s="27">
        <f t="shared" ref="AC207:AN207" si="804">AC152+AB207</f>
        <v>-898305.27166666707</v>
      </c>
      <c r="AD207" s="27">
        <f t="shared" si="804"/>
        <v>-888562.29833333369</v>
      </c>
      <c r="AE207" s="27">
        <f t="shared" si="804"/>
        <v>-877515.71500000032</v>
      </c>
      <c r="AF207" s="27">
        <f t="shared" si="804"/>
        <v>-947264.68166666699</v>
      </c>
      <c r="AG207" s="27">
        <f t="shared" si="804"/>
        <v>-931902.76633333368</v>
      </c>
      <c r="AH207" s="27">
        <f t="shared" si="804"/>
        <v>-915170.20900000038</v>
      </c>
      <c r="AI207" s="27">
        <f t="shared" si="804"/>
        <v>-976038.63566666702</v>
      </c>
      <c r="AJ207" s="27">
        <f t="shared" si="804"/>
        <v>-955208.15233333374</v>
      </c>
      <c r="AK207" s="27">
        <f t="shared" si="804"/>
        <v>-932943.71200000041</v>
      </c>
      <c r="AL207" s="27">
        <f t="shared" si="804"/>
        <v>-981811.05866666709</v>
      </c>
      <c r="AM207" s="27">
        <f t="shared" si="804"/>
        <v>-951599.1613333337</v>
      </c>
      <c r="AN207" s="27">
        <f t="shared" si="804"/>
        <v>-918942.50000000035</v>
      </c>
      <c r="AO207" s="94">
        <f>AN207</f>
        <v>-918942.50000000035</v>
      </c>
      <c r="AP207" s="27">
        <f t="shared" ref="AP207:BA207" si="805">AP152+AO207</f>
        <v>-950971.191666667</v>
      </c>
      <c r="AQ207" s="27">
        <f t="shared" si="805"/>
        <v>-896161.60583333368</v>
      </c>
      <c r="AR207" s="27">
        <f t="shared" si="805"/>
        <v>-839022.35000000033</v>
      </c>
      <c r="AS207" s="27">
        <f t="shared" si="805"/>
        <v>-843867.26666666695</v>
      </c>
      <c r="AT207" s="27">
        <f t="shared" si="805"/>
        <v>-781519.92333333357</v>
      </c>
      <c r="AU207" s="27">
        <f t="shared" si="805"/>
        <v>-716842.91000000027</v>
      </c>
      <c r="AV207" s="27">
        <f t="shared" si="805"/>
        <v>-706828.31916666694</v>
      </c>
      <c r="AW207" s="27">
        <f t="shared" si="805"/>
        <v>-632184.05833333358</v>
      </c>
      <c r="AX207" s="27">
        <f t="shared" si="805"/>
        <v>-554620.36000000022</v>
      </c>
      <c r="AY207" s="27">
        <f t="shared" si="805"/>
        <v>-536437.22416666686</v>
      </c>
      <c r="AZ207" s="27">
        <f t="shared" si="805"/>
        <v>-453034.65083333349</v>
      </c>
      <c r="BA207" s="27">
        <f t="shared" si="805"/>
        <v>-366152.2725000002</v>
      </c>
      <c r="BB207" s="94">
        <f>BA207</f>
        <v>-366152.2725000002</v>
      </c>
      <c r="BC207" s="27">
        <f t="shared" ref="BC207:BN207" si="806">BC152+BB207</f>
        <v>-344477.90416666685</v>
      </c>
      <c r="BD207" s="27">
        <f t="shared" si="806"/>
        <v>-235748.10583333351</v>
      </c>
      <c r="BE207" s="27">
        <f t="shared" si="806"/>
        <v>-123262.87750000018</v>
      </c>
      <c r="BF207" s="27">
        <f t="shared" si="806"/>
        <v>-76322.219166666851</v>
      </c>
      <c r="BG207" s="27">
        <f t="shared" si="806"/>
        <v>47232.739166666492</v>
      </c>
      <c r="BH207" s="27">
        <f t="shared" si="806"/>
        <v>174543.12749999983</v>
      </c>
      <c r="BI207" s="27">
        <f t="shared" si="806"/>
        <v>238096.64083333319</v>
      </c>
      <c r="BJ207" s="27">
        <f t="shared" si="806"/>
        <v>375336.38916666649</v>
      </c>
      <c r="BK207" s="27">
        <f t="shared" si="806"/>
        <v>516962.37249999982</v>
      </c>
      <c r="BL207" s="27">
        <f t="shared" si="806"/>
        <v>594275.99583333312</v>
      </c>
      <c r="BM207" s="27">
        <f t="shared" si="806"/>
        <v>745275.85416666651</v>
      </c>
      <c r="BN207" s="27">
        <f t="shared" si="806"/>
        <v>900661.94749999978</v>
      </c>
      <c r="BO207" s="94">
        <f>BN207</f>
        <v>900661.94749999978</v>
      </c>
      <c r="XEP207"/>
      <c r="XEQ207"/>
      <c r="XER207"/>
      <c r="XES207"/>
      <c r="XET207"/>
      <c r="XEU207"/>
      <c r="XEV207"/>
      <c r="XEW207"/>
      <c r="XEX207"/>
      <c r="XEY207"/>
      <c r="XEZ207"/>
      <c r="XFA207"/>
      <c r="XFB207"/>
      <c r="XFC207"/>
      <c r="XFD207"/>
    </row>
    <row r="208" spans="1:67 16370:16384" hidden="1" outlineLevel="1" x14ac:dyDescent="0.35">
      <c r="A208" s="110" t="s">
        <v>110</v>
      </c>
      <c r="B208" s="109"/>
      <c r="C208" s="113">
        <f t="shared" ref="C208:N208" si="807">SUM(C206:C207)</f>
        <v>889878.83333333337</v>
      </c>
      <c r="D208" s="113">
        <f t="shared" si="807"/>
        <v>866873.82666666666</v>
      </c>
      <c r="E208" s="113">
        <f t="shared" si="807"/>
        <v>845506.62</v>
      </c>
      <c r="F208" s="113">
        <f t="shared" si="807"/>
        <v>753433.21333333338</v>
      </c>
      <c r="G208" s="113">
        <f t="shared" si="807"/>
        <v>734161.54666666663</v>
      </c>
      <c r="H208" s="113">
        <f t="shared" si="807"/>
        <v>718034.17999999993</v>
      </c>
      <c r="I208" s="113">
        <f t="shared" si="807"/>
        <v>632438.31333333324</v>
      </c>
      <c r="J208" s="113">
        <f t="shared" si="807"/>
        <v>623469.64666666649</v>
      </c>
      <c r="K208" s="113">
        <f t="shared" si="807"/>
        <v>618081.37999999989</v>
      </c>
      <c r="L208" s="113">
        <f t="shared" si="807"/>
        <v>544931.21333333314</v>
      </c>
      <c r="M208" s="113">
        <f t="shared" si="807"/>
        <v>546261.79666666652</v>
      </c>
      <c r="N208" s="113">
        <f t="shared" si="807"/>
        <v>551033.85999999987</v>
      </c>
      <c r="O208" s="108">
        <f>SUM(O207,O206)</f>
        <v>551033.85999999987</v>
      </c>
      <c r="P208" s="112">
        <f t="shared" ref="P208:AA208" si="808">SUM(P206:P207)</f>
        <v>450314.74333333317</v>
      </c>
      <c r="Q208" s="112">
        <f t="shared" si="808"/>
        <v>443595.62666666647</v>
      </c>
      <c r="R208" s="112">
        <f t="shared" si="808"/>
        <v>437415.9099999998</v>
      </c>
      <c r="S208" s="112">
        <f t="shared" si="808"/>
        <v>353775.59333333315</v>
      </c>
      <c r="T208" s="112">
        <f t="shared" si="808"/>
        <v>349169.07666666643</v>
      </c>
      <c r="U208" s="112">
        <f t="shared" si="808"/>
        <v>347259.55999999971</v>
      </c>
      <c r="V208" s="112">
        <f t="shared" si="808"/>
        <v>267889.44333333301</v>
      </c>
      <c r="W208" s="112">
        <f t="shared" si="808"/>
        <v>266519.32666666631</v>
      </c>
      <c r="X208" s="112">
        <f t="shared" si="808"/>
        <v>268171.80499999959</v>
      </c>
      <c r="Y208" s="112">
        <f t="shared" si="808"/>
        <v>193071.88833333296</v>
      </c>
      <c r="Z208" s="112">
        <f t="shared" si="808"/>
        <v>195479.52666666626</v>
      </c>
      <c r="AA208" s="112">
        <f t="shared" si="808"/>
        <v>198610.8249999996</v>
      </c>
      <c r="AB208" s="108">
        <f>SUM(AB207,AB206)</f>
        <v>198610.8249999996</v>
      </c>
      <c r="AC208" s="112">
        <f t="shared" ref="AC208:AN208" si="809">SUM(AC206:AC207)</f>
        <v>101694.72833333293</v>
      </c>
      <c r="AD208" s="112">
        <f t="shared" si="809"/>
        <v>111437.70166666631</v>
      </c>
      <c r="AE208" s="112">
        <f t="shared" si="809"/>
        <v>122484.28499999968</v>
      </c>
      <c r="AF208" s="112">
        <f t="shared" si="809"/>
        <v>52735.318333333009</v>
      </c>
      <c r="AG208" s="112">
        <f t="shared" si="809"/>
        <v>68097.233666666318</v>
      </c>
      <c r="AH208" s="112">
        <f t="shared" si="809"/>
        <v>84829.790999999619</v>
      </c>
      <c r="AI208" s="112">
        <f t="shared" si="809"/>
        <v>23961.364333332982</v>
      </c>
      <c r="AJ208" s="112">
        <f t="shared" si="809"/>
        <v>44791.847666666261</v>
      </c>
      <c r="AK208" s="112">
        <f t="shared" si="809"/>
        <v>67056.287999999593</v>
      </c>
      <c r="AL208" s="112">
        <f t="shared" si="809"/>
        <v>18188.941333332914</v>
      </c>
      <c r="AM208" s="112">
        <f t="shared" si="809"/>
        <v>48400.838666666299</v>
      </c>
      <c r="AN208" s="112">
        <f t="shared" si="809"/>
        <v>81057.499999999651</v>
      </c>
      <c r="AO208" s="108">
        <f>SUM(AO207,AO206)</f>
        <v>81057.499999999651</v>
      </c>
      <c r="AP208" s="112">
        <f t="shared" ref="AP208:BA208" si="810">SUM(AP206:AP207)</f>
        <v>49028.808333333</v>
      </c>
      <c r="AQ208" s="112">
        <f t="shared" si="810"/>
        <v>103838.39416666632</v>
      </c>
      <c r="AR208" s="112">
        <f t="shared" si="810"/>
        <v>160977.64999999967</v>
      </c>
      <c r="AS208" s="112">
        <f t="shared" si="810"/>
        <v>156132.73333333305</v>
      </c>
      <c r="AT208" s="112">
        <f t="shared" si="810"/>
        <v>218480.07666666643</v>
      </c>
      <c r="AU208" s="112">
        <f t="shared" si="810"/>
        <v>283157.08999999973</v>
      </c>
      <c r="AV208" s="112">
        <f t="shared" si="810"/>
        <v>293171.68083333306</v>
      </c>
      <c r="AW208" s="112">
        <f t="shared" si="810"/>
        <v>367815.94166666642</v>
      </c>
      <c r="AX208" s="112">
        <f t="shared" si="810"/>
        <v>445379.63999999978</v>
      </c>
      <c r="AY208" s="112">
        <f t="shared" si="810"/>
        <v>463562.77583333314</v>
      </c>
      <c r="AZ208" s="112">
        <f t="shared" si="810"/>
        <v>546965.34916666651</v>
      </c>
      <c r="BA208" s="112">
        <f t="shared" si="810"/>
        <v>633847.7274999998</v>
      </c>
      <c r="BB208" s="108">
        <f>SUM(BB207,BB206)</f>
        <v>633847.7274999998</v>
      </c>
      <c r="BC208" s="112">
        <f t="shared" ref="BC208:BN208" si="811">SUM(BC206:BC207)</f>
        <v>655522.09583333321</v>
      </c>
      <c r="BD208" s="112">
        <f t="shared" si="811"/>
        <v>764251.89416666655</v>
      </c>
      <c r="BE208" s="112">
        <f t="shared" si="811"/>
        <v>876737.12249999982</v>
      </c>
      <c r="BF208" s="112">
        <f t="shared" si="811"/>
        <v>923677.78083333315</v>
      </c>
      <c r="BG208" s="112">
        <f t="shared" si="811"/>
        <v>1047232.7391666665</v>
      </c>
      <c r="BH208" s="112">
        <f t="shared" si="811"/>
        <v>1174543.1274999999</v>
      </c>
      <c r="BI208" s="112">
        <f t="shared" si="811"/>
        <v>1238096.6408333331</v>
      </c>
      <c r="BJ208" s="112">
        <f t="shared" si="811"/>
        <v>1375336.3891666664</v>
      </c>
      <c r="BK208" s="112">
        <f t="shared" si="811"/>
        <v>1516962.3724999998</v>
      </c>
      <c r="BL208" s="112">
        <f t="shared" si="811"/>
        <v>1594275.9958333331</v>
      </c>
      <c r="BM208" s="112">
        <f t="shared" si="811"/>
        <v>1745275.8541666665</v>
      </c>
      <c r="BN208" s="112">
        <f t="shared" si="811"/>
        <v>1900661.9474999998</v>
      </c>
      <c r="BO208" s="108">
        <f>SUM(BO207,BO206)</f>
        <v>1900661.9474999998</v>
      </c>
    </row>
    <row r="209" spans="1:67 16370:16384" s="17" customFormat="1" hidden="1" outlineLevel="1" x14ac:dyDescent="0.35">
      <c r="A209" s="15" t="s">
        <v>109</v>
      </c>
      <c r="C209" s="28">
        <f t="shared" ref="C209:N209" si="812">SUM(C203,C208)</f>
        <v>4889878.833333333</v>
      </c>
      <c r="D209" s="28">
        <f t="shared" si="812"/>
        <v>4866873.8266666662</v>
      </c>
      <c r="E209" s="28">
        <f t="shared" si="812"/>
        <v>4845506.62</v>
      </c>
      <c r="F209" s="28">
        <f t="shared" si="812"/>
        <v>4753433.2133333329</v>
      </c>
      <c r="G209" s="28">
        <f t="shared" si="812"/>
        <v>4734161.5466666669</v>
      </c>
      <c r="H209" s="28">
        <f t="shared" si="812"/>
        <v>4718034.18</v>
      </c>
      <c r="I209" s="28">
        <f t="shared" si="812"/>
        <v>4632438.3133333335</v>
      </c>
      <c r="J209" s="28">
        <f t="shared" si="812"/>
        <v>4623469.6466666665</v>
      </c>
      <c r="K209" s="28">
        <f t="shared" si="812"/>
        <v>4618081.38</v>
      </c>
      <c r="L209" s="28">
        <f t="shared" si="812"/>
        <v>4544931.2133333329</v>
      </c>
      <c r="M209" s="28">
        <f t="shared" si="812"/>
        <v>4546261.7966666669</v>
      </c>
      <c r="N209" s="28">
        <f t="shared" si="812"/>
        <v>4551033.8599999994</v>
      </c>
      <c r="O209" s="95">
        <f>SUM(O208,O203)</f>
        <v>4551033.8599999994</v>
      </c>
      <c r="P209" s="28">
        <f t="shared" ref="P209:AA209" si="813">SUM(P203,P208)</f>
        <v>4461073.2266666666</v>
      </c>
      <c r="Q209" s="28">
        <f t="shared" si="813"/>
        <v>4454354.1099999994</v>
      </c>
      <c r="R209" s="28">
        <f t="shared" si="813"/>
        <v>4448294.26</v>
      </c>
      <c r="S209" s="28">
        <f t="shared" si="813"/>
        <v>4364773.8099999996</v>
      </c>
      <c r="T209" s="28">
        <f t="shared" si="813"/>
        <v>4360422.0266666664</v>
      </c>
      <c r="U209" s="28">
        <f t="shared" si="813"/>
        <v>3359111.8433333328</v>
      </c>
      <c r="V209" s="28">
        <f t="shared" si="813"/>
        <v>3285847.668333333</v>
      </c>
      <c r="W209" s="28">
        <f t="shared" si="813"/>
        <v>3284477.5516666663</v>
      </c>
      <c r="X209" s="28">
        <f t="shared" si="813"/>
        <v>3287411.13</v>
      </c>
      <c r="Y209" s="28">
        <f t="shared" si="813"/>
        <v>3212491.0133333327</v>
      </c>
      <c r="Z209" s="28">
        <f t="shared" si="813"/>
        <v>3215078.4516666662</v>
      </c>
      <c r="AA209" s="28">
        <f t="shared" si="813"/>
        <v>3218591.8499999996</v>
      </c>
      <c r="AB209" s="95">
        <f>SUM(AB208,AB203)</f>
        <v>3218591.8499999996</v>
      </c>
      <c r="AC209" s="28">
        <f t="shared" ref="AC209:AN209" si="814">SUM(AC203,AC208)</f>
        <v>3137865.1583333332</v>
      </c>
      <c r="AD209" s="28">
        <f t="shared" si="814"/>
        <v>3150112.501666666</v>
      </c>
      <c r="AE209" s="28">
        <f t="shared" si="814"/>
        <v>3162136.7849999997</v>
      </c>
      <c r="AF209" s="28">
        <f t="shared" si="814"/>
        <v>3093727.6183333327</v>
      </c>
      <c r="AG209" s="28">
        <f t="shared" si="814"/>
        <v>3112087.9736666665</v>
      </c>
      <c r="AH209" s="28">
        <f t="shared" si="814"/>
        <v>3129855.4709999999</v>
      </c>
      <c r="AI209" s="28">
        <f t="shared" si="814"/>
        <v>2070710.124333333</v>
      </c>
      <c r="AJ209" s="28">
        <f t="shared" si="814"/>
        <v>2092967.3476666664</v>
      </c>
      <c r="AK209" s="28">
        <f t="shared" si="814"/>
        <v>2116311.2779999995</v>
      </c>
      <c r="AL209" s="28">
        <f t="shared" si="814"/>
        <v>2071185.6213333327</v>
      </c>
      <c r="AM209" s="28">
        <f t="shared" si="814"/>
        <v>2104630.3186666663</v>
      </c>
      <c r="AN209" s="28">
        <f t="shared" si="814"/>
        <v>2139150.4599999995</v>
      </c>
      <c r="AO209" s="95">
        <f>SUM(AO208,AO203)</f>
        <v>2139150.4599999995</v>
      </c>
      <c r="AP209" s="28">
        <f t="shared" ref="AP209:BA209" si="815">SUM(AP203,AP208)</f>
        <v>2127420.833333333</v>
      </c>
      <c r="AQ209" s="28">
        <f t="shared" si="815"/>
        <v>2183932.3191666664</v>
      </c>
      <c r="AR209" s="28">
        <f t="shared" si="815"/>
        <v>2242773.4749999996</v>
      </c>
      <c r="AS209" s="28">
        <f t="shared" si="815"/>
        <v>2239173.4833333329</v>
      </c>
      <c r="AT209" s="28">
        <f t="shared" si="815"/>
        <v>2319899.2266666666</v>
      </c>
      <c r="AU209" s="28">
        <f t="shared" si="815"/>
        <v>2386561.79</v>
      </c>
      <c r="AV209" s="28">
        <f t="shared" si="815"/>
        <v>1402919.168333333</v>
      </c>
      <c r="AW209" s="28">
        <f t="shared" si="815"/>
        <v>1479548.9791666665</v>
      </c>
      <c r="AX209" s="28">
        <f t="shared" si="815"/>
        <v>1559582.3649999998</v>
      </c>
      <c r="AY209" s="28">
        <f t="shared" si="815"/>
        <v>1580235.1883333332</v>
      </c>
      <c r="AZ209" s="28">
        <f t="shared" si="815"/>
        <v>1666107.4491666667</v>
      </c>
      <c r="BA209" s="28">
        <f t="shared" si="815"/>
        <v>1755992.6524999999</v>
      </c>
      <c r="BB209" s="95">
        <f>SUM(BB208,BB203)</f>
        <v>1755992.6524999999</v>
      </c>
      <c r="BC209" s="28">
        <f t="shared" ref="BC209:BN209" si="816">SUM(BC203,BC208)</f>
        <v>1796525.3708333331</v>
      </c>
      <c r="BD209" s="28">
        <f t="shared" si="816"/>
        <v>1908411.1191666666</v>
      </c>
      <c r="BE209" s="28">
        <f t="shared" si="816"/>
        <v>2024052.2974999999</v>
      </c>
      <c r="BF209" s="28">
        <f t="shared" si="816"/>
        <v>2074148.9058333333</v>
      </c>
      <c r="BG209" s="28">
        <f t="shared" si="816"/>
        <v>2209050.8641666668</v>
      </c>
      <c r="BH209" s="28">
        <f t="shared" si="816"/>
        <v>2339517.2024999997</v>
      </c>
      <c r="BI209" s="28">
        <f t="shared" si="816"/>
        <v>1409523.8408333331</v>
      </c>
      <c r="BJ209" s="28">
        <f t="shared" si="816"/>
        <v>1550437.3641666665</v>
      </c>
      <c r="BK209" s="28">
        <f t="shared" si="816"/>
        <v>1695737.1224999998</v>
      </c>
      <c r="BL209" s="28">
        <f t="shared" si="816"/>
        <v>1777291.3458333332</v>
      </c>
      <c r="BM209" s="28">
        <f t="shared" si="816"/>
        <v>1931964.9791666665</v>
      </c>
      <c r="BN209" s="28">
        <f t="shared" si="816"/>
        <v>2091024.8474999997</v>
      </c>
      <c r="BO209" s="95">
        <f>SUM(BO208,BO203)</f>
        <v>2091024.8474999997</v>
      </c>
      <c r="XEP209"/>
      <c r="XEQ209"/>
      <c r="XER209"/>
      <c r="XES209"/>
      <c r="XET209"/>
      <c r="XEU209"/>
      <c r="XEV209"/>
      <c r="XEW209"/>
      <c r="XEX209"/>
      <c r="XEY209"/>
      <c r="XEZ209"/>
      <c r="XFA209"/>
      <c r="XFB209"/>
      <c r="XFC209"/>
      <c r="XFD209"/>
    </row>
    <row r="210" spans="1:67 16370:16384" s="17" customFormat="1" hidden="1" outlineLevel="1" x14ac:dyDescent="0.35">
      <c r="A210" s="15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9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9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9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9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98"/>
      <c r="XEP210"/>
      <c r="XEQ210"/>
      <c r="XER210"/>
      <c r="XES210"/>
      <c r="XET210"/>
      <c r="XEU210"/>
      <c r="XEV210"/>
      <c r="XEW210"/>
      <c r="XEX210"/>
      <c r="XEY210"/>
      <c r="XEZ210"/>
      <c r="XFA210"/>
      <c r="XFB210"/>
      <c r="XFC210"/>
      <c r="XFD210"/>
    </row>
    <row r="211" spans="1:67 16370:16384" s="17" customFormat="1" hidden="1" outlineLevel="1" x14ac:dyDescent="0.35">
      <c r="A211" s="15" t="s">
        <v>121</v>
      </c>
      <c r="C211" s="18">
        <f>C194-C209</f>
        <v>0</v>
      </c>
      <c r="D211" s="18">
        <f>D194-D209</f>
        <v>0</v>
      </c>
      <c r="E211" s="18">
        <f>E194-E209</f>
        <v>0</v>
      </c>
      <c r="F211" s="18">
        <f>F194-F209</f>
        <v>0</v>
      </c>
      <c r="G211" s="18">
        <f>G194-G209</f>
        <v>0</v>
      </c>
      <c r="H211" s="18">
        <f>H194-H209</f>
        <v>0</v>
      </c>
      <c r="I211" s="18">
        <f>I194-I209</f>
        <v>0</v>
      </c>
      <c r="J211" s="18">
        <f>J194-J209</f>
        <v>0</v>
      </c>
      <c r="K211" s="18">
        <f>K194-K209</f>
        <v>0</v>
      </c>
      <c r="L211" s="18">
        <f>L194-L209</f>
        <v>0</v>
      </c>
      <c r="M211" s="18">
        <f>M194-M209</f>
        <v>0</v>
      </c>
      <c r="N211" s="18">
        <f>N194-N209</f>
        <v>0</v>
      </c>
      <c r="O211" s="98">
        <f>O194-O209</f>
        <v>0</v>
      </c>
      <c r="P211" s="18">
        <f>P194-P209</f>
        <v>0</v>
      </c>
      <c r="Q211" s="18">
        <f>Q194-Q209</f>
        <v>0</v>
      </c>
      <c r="R211" s="18">
        <f>R194-R209</f>
        <v>0</v>
      </c>
      <c r="S211" s="18">
        <f>S194-S209</f>
        <v>0</v>
      </c>
      <c r="T211" s="18">
        <f>T194-T209</f>
        <v>0</v>
      </c>
      <c r="U211" s="18">
        <f>U194-U209</f>
        <v>0</v>
      </c>
      <c r="V211" s="18">
        <f>V194-V209</f>
        <v>0</v>
      </c>
      <c r="W211" s="18">
        <f>W194-W209</f>
        <v>0</v>
      </c>
      <c r="X211" s="18">
        <f>X194-X209</f>
        <v>0</v>
      </c>
      <c r="Y211" s="18">
        <f>Y194-Y209</f>
        <v>0</v>
      </c>
      <c r="Z211" s="18">
        <f>Z194-Z209</f>
        <v>0</v>
      </c>
      <c r="AA211" s="18">
        <f>AA194-AA209</f>
        <v>0</v>
      </c>
      <c r="AB211" s="98">
        <f>AB194-AB209</f>
        <v>0</v>
      </c>
      <c r="AC211" s="18">
        <f>AC194-AC209</f>
        <v>0</v>
      </c>
      <c r="AD211" s="18">
        <f>AD194-AD209</f>
        <v>0</v>
      </c>
      <c r="AE211" s="18">
        <f>AE194-AE209</f>
        <v>0</v>
      </c>
      <c r="AF211" s="18">
        <f>AF194-AF209</f>
        <v>0</v>
      </c>
      <c r="AG211" s="18">
        <f>AG194-AG209</f>
        <v>0</v>
      </c>
      <c r="AH211" s="18">
        <f>AH194-AH209</f>
        <v>0</v>
      </c>
      <c r="AI211" s="18">
        <f>AI194-AI209</f>
        <v>0</v>
      </c>
      <c r="AJ211" s="18">
        <f>AJ194-AJ209</f>
        <v>0</v>
      </c>
      <c r="AK211" s="18">
        <f>AK194-AK209</f>
        <v>0</v>
      </c>
      <c r="AL211" s="18">
        <f>AL194-AL209</f>
        <v>0</v>
      </c>
      <c r="AM211" s="18">
        <f>AM194-AM209</f>
        <v>0</v>
      </c>
      <c r="AN211" s="18">
        <f>AN194-AN209</f>
        <v>0</v>
      </c>
      <c r="AO211" s="98">
        <f>AO194-AO209</f>
        <v>0</v>
      </c>
      <c r="AP211" s="18">
        <f>AP194-AP209</f>
        <v>0</v>
      </c>
      <c r="AQ211" s="18">
        <f>AQ194-AQ209</f>
        <v>0</v>
      </c>
      <c r="AR211" s="18">
        <f>AR194-AR209</f>
        <v>0</v>
      </c>
      <c r="AS211" s="18">
        <f>AS194-AS209</f>
        <v>0</v>
      </c>
      <c r="AT211" s="18">
        <f>AT194-AT209</f>
        <v>0</v>
      </c>
      <c r="AU211" s="18">
        <f>AU194-AU209</f>
        <v>0</v>
      </c>
      <c r="AV211" s="18">
        <f>AV194-AV209</f>
        <v>0</v>
      </c>
      <c r="AW211" s="18">
        <f>AW194-AW209</f>
        <v>-2.0954757928848267E-9</v>
      </c>
      <c r="AX211" s="18">
        <f>AX194-AX209</f>
        <v>0</v>
      </c>
      <c r="AY211" s="18">
        <f>AY194-AY209</f>
        <v>-1.862645149230957E-9</v>
      </c>
      <c r="AZ211" s="18">
        <f>AZ194-AZ209</f>
        <v>-2.0954757928848267E-9</v>
      </c>
      <c r="BA211" s="18">
        <f>BA194-BA209</f>
        <v>-1.862645149230957E-9</v>
      </c>
      <c r="BB211" s="98">
        <f>BB194-BB209</f>
        <v>0</v>
      </c>
      <c r="BC211" s="18">
        <f>BC194-BC209</f>
        <v>0</v>
      </c>
      <c r="BD211" s="18">
        <f>BD194-BD209</f>
        <v>-2.0954757928848267E-9</v>
      </c>
      <c r="BE211" s="18">
        <f>BE194-BE209</f>
        <v>0</v>
      </c>
      <c r="BF211" s="18">
        <f>BF194-BF209</f>
        <v>-1.862645149230957E-9</v>
      </c>
      <c r="BG211" s="18">
        <f>BG194-BG209</f>
        <v>0</v>
      </c>
      <c r="BH211" s="18">
        <f>BH194-BH209</f>
        <v>0</v>
      </c>
      <c r="BI211" s="18">
        <f>BI194-BI209</f>
        <v>-1.862645149230957E-9</v>
      </c>
      <c r="BJ211" s="18">
        <f>BJ194-BJ209</f>
        <v>-2.0954757928848267E-9</v>
      </c>
      <c r="BK211" s="18">
        <f>BK194-BK209</f>
        <v>0</v>
      </c>
      <c r="BL211" s="18">
        <f>BL194-BL209</f>
        <v>-2.0954757928848267E-9</v>
      </c>
      <c r="BM211" s="18">
        <f>BM194-BM209</f>
        <v>-1.862645149230957E-9</v>
      </c>
      <c r="BN211" s="18">
        <f>BN194-BN209</f>
        <v>0</v>
      </c>
      <c r="BO211" s="98">
        <f>BO194-BO209</f>
        <v>-1.862645149230957E-9</v>
      </c>
      <c r="XEP211"/>
      <c r="XEQ211"/>
      <c r="XER211"/>
      <c r="XES211"/>
      <c r="XET211"/>
      <c r="XEU211"/>
      <c r="XEV211"/>
      <c r="XEW211"/>
      <c r="XEX211"/>
      <c r="XEY211"/>
      <c r="XEZ211"/>
      <c r="XFA211"/>
      <c r="XFB211"/>
      <c r="XFC211"/>
      <c r="XFD211"/>
    </row>
    <row r="212" spans="1:67 16370:16384" s="17" customFormat="1" collapsed="1" x14ac:dyDescent="0.35">
      <c r="A212" s="15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9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9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9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9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98"/>
      <c r="XEP212"/>
      <c r="XEQ212"/>
      <c r="XER212"/>
      <c r="XES212"/>
      <c r="XET212"/>
      <c r="XEU212"/>
      <c r="XEV212"/>
      <c r="XEW212"/>
      <c r="XEX212"/>
      <c r="XEY212"/>
      <c r="XEZ212"/>
      <c r="XFA212"/>
      <c r="XFB212"/>
      <c r="XFC212"/>
      <c r="XFD212"/>
    </row>
    <row r="213" spans="1:67 16370:16384" s="17" customFormat="1" x14ac:dyDescent="0.35">
      <c r="A213" s="15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9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9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9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9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98"/>
      <c r="XEP213"/>
      <c r="XEQ213"/>
      <c r="XER213"/>
      <c r="XES213"/>
      <c r="XET213"/>
      <c r="XEU213"/>
      <c r="XEV213"/>
      <c r="XEW213"/>
      <c r="XEX213"/>
      <c r="XEY213"/>
      <c r="XEZ213"/>
      <c r="XFA213"/>
      <c r="XFB213"/>
      <c r="XFC213"/>
      <c r="XFD213"/>
    </row>
    <row r="214" spans="1:67 16370:16384" s="1" customFormat="1" x14ac:dyDescent="0.35">
      <c r="A214" s="1" t="s">
        <v>45</v>
      </c>
      <c r="C214" s="2"/>
      <c r="D214" s="2"/>
      <c r="E214" s="2"/>
      <c r="F214" s="2"/>
      <c r="G214" s="2"/>
      <c r="O214" s="80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0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0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0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0"/>
      <c r="XEP214"/>
      <c r="XEQ214"/>
      <c r="XER214"/>
      <c r="XES214"/>
      <c r="XET214"/>
      <c r="XEU214"/>
      <c r="XEV214"/>
      <c r="XEW214"/>
      <c r="XEX214"/>
      <c r="XEY214"/>
      <c r="XEZ214"/>
      <c r="XFA214"/>
      <c r="XFB214"/>
      <c r="XFC214"/>
      <c r="XFD214"/>
    </row>
    <row r="215" spans="1:67 16370:16384" hidden="1" outlineLevel="1" x14ac:dyDescent="0.35">
      <c r="A215" s="5" t="s">
        <v>74</v>
      </c>
      <c r="O215" s="83"/>
      <c r="AB215" s="83"/>
      <c r="AO215" s="83"/>
      <c r="BB215" s="83"/>
      <c r="BO215" s="83"/>
    </row>
    <row r="216" spans="1:67 16370:16384" hidden="1" outlineLevel="1" x14ac:dyDescent="0.35">
      <c r="A216" s="5" t="s">
        <v>46</v>
      </c>
      <c r="O216" s="83"/>
      <c r="AB216" s="83"/>
      <c r="AO216" s="83"/>
      <c r="BB216" s="83"/>
      <c r="BO216" s="83"/>
    </row>
    <row r="217" spans="1:67 16370:16384" hidden="1" outlineLevel="1" x14ac:dyDescent="0.35">
      <c r="A217" t="s">
        <v>191</v>
      </c>
      <c r="C217" s="24">
        <f>B265</f>
        <v>0</v>
      </c>
      <c r="D217" s="24">
        <f>C265</f>
        <v>295000</v>
      </c>
      <c r="E217" s="24">
        <f t="shared" ref="E217:N217" si="817">D265</f>
        <v>290000</v>
      </c>
      <c r="F217" s="24">
        <f t="shared" si="817"/>
        <v>285000</v>
      </c>
      <c r="G217" s="24">
        <f t="shared" si="817"/>
        <v>280000</v>
      </c>
      <c r="H217" s="24">
        <f t="shared" si="817"/>
        <v>275000</v>
      </c>
      <c r="I217" s="24">
        <f t="shared" si="817"/>
        <v>270000</v>
      </c>
      <c r="J217" s="24">
        <f t="shared" si="817"/>
        <v>265000</v>
      </c>
      <c r="K217" s="24">
        <f t="shared" si="817"/>
        <v>260000</v>
      </c>
      <c r="L217" s="24">
        <f t="shared" si="817"/>
        <v>255000</v>
      </c>
      <c r="M217" s="24">
        <f t="shared" si="817"/>
        <v>250000</v>
      </c>
      <c r="N217" s="24">
        <f t="shared" si="817"/>
        <v>245000</v>
      </c>
      <c r="O217" s="94"/>
      <c r="P217" s="27">
        <f t="shared" ref="P217:P218" si="818">N265</f>
        <v>240000</v>
      </c>
      <c r="Q217" s="27">
        <f>P265</f>
        <v>235000</v>
      </c>
      <c r="R217" s="27">
        <f t="shared" ref="R217:R218" si="819">Q265</f>
        <v>230000</v>
      </c>
      <c r="S217" s="27">
        <f t="shared" ref="S217:S218" si="820">R265</f>
        <v>225000</v>
      </c>
      <c r="T217" s="27">
        <f t="shared" ref="T217:T218" si="821">S265</f>
        <v>220000</v>
      </c>
      <c r="U217" s="27">
        <f t="shared" ref="U217:U218" si="822">T265</f>
        <v>215000</v>
      </c>
      <c r="V217" s="27">
        <f t="shared" ref="V217:V218" si="823">U265</f>
        <v>210000</v>
      </c>
      <c r="W217" s="27">
        <f t="shared" ref="W217:W218" si="824">V265</f>
        <v>205000</v>
      </c>
      <c r="X217" s="27">
        <f t="shared" ref="X217:X218" si="825">W265</f>
        <v>200000</v>
      </c>
      <c r="Y217" s="27">
        <f t="shared" ref="Y217:Y218" si="826">X265</f>
        <v>195000</v>
      </c>
      <c r="Z217" s="27">
        <f t="shared" ref="Z217:Z218" si="827">Y265</f>
        <v>190000</v>
      </c>
      <c r="AA217" s="27">
        <f t="shared" ref="AA217:AA218" si="828">Z265</f>
        <v>185000</v>
      </c>
      <c r="AB217" s="94"/>
      <c r="AC217" s="27">
        <f t="shared" ref="AC217:AC218" si="829">AA265</f>
        <v>180000</v>
      </c>
      <c r="AD217" s="27">
        <f t="shared" ref="AD217:AD218" si="830">AC265</f>
        <v>175000</v>
      </c>
      <c r="AE217" s="27">
        <f t="shared" ref="AE217:AE218" si="831">AD265</f>
        <v>170000</v>
      </c>
      <c r="AF217" s="27">
        <f t="shared" ref="AF217:AF218" si="832">AE265</f>
        <v>165000</v>
      </c>
      <c r="AG217" s="27">
        <f t="shared" ref="AG217:AG218" si="833">AF265</f>
        <v>160000</v>
      </c>
      <c r="AH217" s="27">
        <f t="shared" ref="AH217:AH218" si="834">AG265</f>
        <v>155000</v>
      </c>
      <c r="AI217" s="27">
        <f t="shared" ref="AI217:AI218" si="835">AH265</f>
        <v>150000</v>
      </c>
      <c r="AJ217" s="27">
        <f t="shared" ref="AJ217:AJ218" si="836">AI265</f>
        <v>145000</v>
      </c>
      <c r="AK217" s="27">
        <f t="shared" ref="AK217:AK218" si="837">AJ265</f>
        <v>140000</v>
      </c>
      <c r="AL217" s="27">
        <f t="shared" ref="AL217:AL218" si="838">AK265</f>
        <v>135000</v>
      </c>
      <c r="AM217" s="27">
        <f t="shared" ref="AM217:AM218" si="839">AL265</f>
        <v>130000</v>
      </c>
      <c r="AN217" s="27">
        <f t="shared" ref="AN217:AN218" si="840">AM265</f>
        <v>125000</v>
      </c>
      <c r="AO217" s="94"/>
      <c r="AP217" s="27">
        <f t="shared" ref="AP217:AP218" si="841">AN265</f>
        <v>120000</v>
      </c>
      <c r="AQ217" s="27">
        <f t="shared" ref="AQ217:AQ218" si="842">AP265</f>
        <v>115000</v>
      </c>
      <c r="AR217" s="27">
        <f t="shared" ref="AR217:AR218" si="843">AQ265</f>
        <v>110000</v>
      </c>
      <c r="AS217" s="27">
        <f t="shared" ref="AS217:AS218" si="844">AR265</f>
        <v>105000</v>
      </c>
      <c r="AT217" s="27">
        <f t="shared" ref="AT217:AT218" si="845">AS265</f>
        <v>100000</v>
      </c>
      <c r="AU217" s="27">
        <f t="shared" ref="AU217:AU218" si="846">AT265</f>
        <v>95000</v>
      </c>
      <c r="AV217" s="27">
        <f t="shared" ref="AV217:AV218" si="847">AU265</f>
        <v>90000</v>
      </c>
      <c r="AW217" s="27">
        <f t="shared" ref="AW217:AW218" si="848">AV265</f>
        <v>85000</v>
      </c>
      <c r="AX217" s="27">
        <f t="shared" ref="AX217:AX218" si="849">AW265</f>
        <v>80000</v>
      </c>
      <c r="AY217" s="27">
        <f t="shared" ref="AY217:AY218" si="850">AX265</f>
        <v>75000</v>
      </c>
      <c r="AZ217" s="27">
        <f t="shared" ref="AZ217:AZ218" si="851">AY265</f>
        <v>70000</v>
      </c>
      <c r="BA217" s="27">
        <f t="shared" ref="BA217:BA218" si="852">AZ265</f>
        <v>65000</v>
      </c>
      <c r="BB217" s="94"/>
      <c r="BC217" s="27">
        <f t="shared" ref="BC217:BC218" si="853">BA265</f>
        <v>60000</v>
      </c>
      <c r="BD217" s="27">
        <f t="shared" ref="BD217:BD218" si="854">BC265</f>
        <v>55000</v>
      </c>
      <c r="BE217" s="27">
        <f t="shared" ref="BE217:BE218" si="855">BD265</f>
        <v>50000</v>
      </c>
      <c r="BF217" s="27">
        <f t="shared" ref="BF217:BF218" si="856">BE265</f>
        <v>45000</v>
      </c>
      <c r="BG217" s="27">
        <f t="shared" ref="BG217:BG218" si="857">BF265</f>
        <v>40000</v>
      </c>
      <c r="BH217" s="27">
        <f t="shared" ref="BH217:BH218" si="858">BG265</f>
        <v>35000</v>
      </c>
      <c r="BI217" s="27">
        <f t="shared" ref="BI217:BI218" si="859">BH265</f>
        <v>30000</v>
      </c>
      <c r="BJ217" s="27">
        <f t="shared" ref="BJ217:BJ218" si="860">BI265</f>
        <v>25000</v>
      </c>
      <c r="BK217" s="27">
        <f t="shared" ref="BK217:BK218" si="861">BJ265</f>
        <v>20000</v>
      </c>
      <c r="BL217" s="27">
        <f t="shared" ref="BL217:BL218" si="862">BK265</f>
        <v>15000</v>
      </c>
      <c r="BM217" s="27">
        <f t="shared" ref="BM217:BM218" si="863">BL265</f>
        <v>10000</v>
      </c>
      <c r="BN217" s="27">
        <f t="shared" ref="BN217:BN218" si="864">BM265</f>
        <v>5000</v>
      </c>
      <c r="BO217" s="83"/>
    </row>
    <row r="218" spans="1:67 16370:16384" hidden="1" outlineLevel="1" x14ac:dyDescent="0.35">
      <c r="A218" t="s">
        <v>37</v>
      </c>
      <c r="C218" s="24">
        <f>B266</f>
        <v>0</v>
      </c>
      <c r="D218" s="24">
        <f t="shared" ref="D218:N218" si="865">C266</f>
        <v>98333.333333333328</v>
      </c>
      <c r="E218" s="24">
        <f t="shared" si="865"/>
        <v>96666.666666666657</v>
      </c>
      <c r="F218" s="24">
        <f t="shared" si="865"/>
        <v>94999.999999999985</v>
      </c>
      <c r="G218" s="24">
        <f t="shared" si="865"/>
        <v>93333.333333333314</v>
      </c>
      <c r="H218" s="24">
        <f t="shared" si="865"/>
        <v>91666.666666666642</v>
      </c>
      <c r="I218" s="24">
        <f t="shared" si="865"/>
        <v>89999.999999999971</v>
      </c>
      <c r="J218" s="24">
        <f t="shared" si="865"/>
        <v>88333.333333333299</v>
      </c>
      <c r="K218" s="24">
        <f t="shared" si="865"/>
        <v>86666.666666666628</v>
      </c>
      <c r="L218" s="24">
        <f t="shared" si="865"/>
        <v>84999.999999999956</v>
      </c>
      <c r="M218" s="24">
        <f t="shared" si="865"/>
        <v>83333.333333333285</v>
      </c>
      <c r="N218" s="24">
        <f t="shared" si="865"/>
        <v>81666.666666666613</v>
      </c>
      <c r="O218" s="94"/>
      <c r="P218" s="27">
        <f t="shared" si="818"/>
        <v>79999.999999999942</v>
      </c>
      <c r="Q218" s="27">
        <f t="shared" ref="Q218" si="866">P266</f>
        <v>78333.33333333327</v>
      </c>
      <c r="R218" s="27">
        <f t="shared" si="819"/>
        <v>76666.666666666599</v>
      </c>
      <c r="S218" s="27">
        <f t="shared" si="820"/>
        <v>74999.999999999927</v>
      </c>
      <c r="T218" s="27">
        <f t="shared" si="821"/>
        <v>73333.333333333256</v>
      </c>
      <c r="U218" s="27">
        <f t="shared" si="822"/>
        <v>71666.666666666584</v>
      </c>
      <c r="V218" s="27">
        <f t="shared" si="823"/>
        <v>69999.999999999913</v>
      </c>
      <c r="W218" s="27">
        <f t="shared" si="824"/>
        <v>68333.333333333241</v>
      </c>
      <c r="X218" s="27">
        <f t="shared" si="825"/>
        <v>66666.66666666657</v>
      </c>
      <c r="Y218" s="27">
        <f t="shared" si="826"/>
        <v>64999.999999999905</v>
      </c>
      <c r="Z218" s="27">
        <f t="shared" si="827"/>
        <v>63333.333333333241</v>
      </c>
      <c r="AA218" s="27">
        <f t="shared" si="828"/>
        <v>61666.666666666577</v>
      </c>
      <c r="AB218" s="94"/>
      <c r="AC218" s="27">
        <f t="shared" si="829"/>
        <v>59999.999999999913</v>
      </c>
      <c r="AD218" s="27">
        <f t="shared" si="830"/>
        <v>58333.333333333248</v>
      </c>
      <c r="AE218" s="27">
        <f t="shared" si="831"/>
        <v>56666.666666666584</v>
      </c>
      <c r="AF218" s="27">
        <f t="shared" si="832"/>
        <v>54999.99999999992</v>
      </c>
      <c r="AG218" s="27">
        <f t="shared" si="833"/>
        <v>53333.333333333256</v>
      </c>
      <c r="AH218" s="27">
        <f t="shared" si="834"/>
        <v>51666.666666666591</v>
      </c>
      <c r="AI218" s="27">
        <f t="shared" si="835"/>
        <v>49999.999999999927</v>
      </c>
      <c r="AJ218" s="27">
        <f t="shared" si="836"/>
        <v>48333.333333333263</v>
      </c>
      <c r="AK218" s="27">
        <f t="shared" si="837"/>
        <v>46666.666666666599</v>
      </c>
      <c r="AL218" s="27">
        <f t="shared" si="838"/>
        <v>44999.999999999935</v>
      </c>
      <c r="AM218" s="27">
        <f t="shared" si="839"/>
        <v>43333.33333333327</v>
      </c>
      <c r="AN218" s="27">
        <f t="shared" si="840"/>
        <v>41666.666666666606</v>
      </c>
      <c r="AO218" s="94"/>
      <c r="AP218" s="27">
        <f t="shared" si="841"/>
        <v>39999.999999999942</v>
      </c>
      <c r="AQ218" s="27">
        <f t="shared" si="842"/>
        <v>38333.333333333278</v>
      </c>
      <c r="AR218" s="27">
        <f t="shared" si="843"/>
        <v>36666.666666666613</v>
      </c>
      <c r="AS218" s="27">
        <f t="shared" si="844"/>
        <v>34999.999999999949</v>
      </c>
      <c r="AT218" s="27">
        <f t="shared" si="845"/>
        <v>33333.333333333285</v>
      </c>
      <c r="AU218" s="27">
        <f t="shared" si="846"/>
        <v>31666.666666666617</v>
      </c>
      <c r="AV218" s="27">
        <f t="shared" si="847"/>
        <v>29999.999999999949</v>
      </c>
      <c r="AW218" s="27">
        <f t="shared" si="848"/>
        <v>28333.333333333281</v>
      </c>
      <c r="AX218" s="27">
        <f t="shared" si="849"/>
        <v>26666.666666666613</v>
      </c>
      <c r="AY218" s="27">
        <f t="shared" si="850"/>
        <v>24999.999999999945</v>
      </c>
      <c r="AZ218" s="27">
        <f t="shared" si="851"/>
        <v>23333.333333333278</v>
      </c>
      <c r="BA218" s="27">
        <f t="shared" si="852"/>
        <v>21666.66666666661</v>
      </c>
      <c r="BB218" s="94"/>
      <c r="BC218" s="27">
        <f t="shared" si="853"/>
        <v>19999.999999999942</v>
      </c>
      <c r="BD218" s="27">
        <f t="shared" si="854"/>
        <v>18333.333333333274</v>
      </c>
      <c r="BE218" s="27">
        <f t="shared" si="855"/>
        <v>16666.666666666606</v>
      </c>
      <c r="BF218" s="27">
        <f t="shared" si="856"/>
        <v>14999.99999999994</v>
      </c>
      <c r="BG218" s="27">
        <f t="shared" si="857"/>
        <v>13333.333333333274</v>
      </c>
      <c r="BH218" s="27">
        <f t="shared" si="858"/>
        <v>11666.666666666608</v>
      </c>
      <c r="BI218" s="27">
        <f t="shared" si="859"/>
        <v>9999.9999999999418</v>
      </c>
      <c r="BJ218" s="27">
        <f t="shared" si="860"/>
        <v>8333.3333333332757</v>
      </c>
      <c r="BK218" s="27">
        <f t="shared" si="861"/>
        <v>6666.6666666666088</v>
      </c>
      <c r="BL218" s="27">
        <f t="shared" si="862"/>
        <v>4999.9999999999418</v>
      </c>
      <c r="BM218" s="27">
        <f t="shared" si="863"/>
        <v>3333.3333333332748</v>
      </c>
      <c r="BN218" s="27">
        <f t="shared" si="864"/>
        <v>1666.6666666666081</v>
      </c>
      <c r="BO218" s="83"/>
    </row>
    <row r="219" spans="1:67 16370:16384" s="5" customFormat="1" hidden="1" outlineLevel="1" x14ac:dyDescent="0.35">
      <c r="A219" s="5" t="s">
        <v>31</v>
      </c>
      <c r="C219" s="23">
        <f>SUM(C217:C218)</f>
        <v>0</v>
      </c>
      <c r="D219" s="23">
        <f t="shared" ref="D219:N219" si="867">SUM(D217:D218)</f>
        <v>393333.33333333331</v>
      </c>
      <c r="E219" s="23">
        <f t="shared" si="867"/>
        <v>386666.66666666663</v>
      </c>
      <c r="F219" s="23">
        <f t="shared" si="867"/>
        <v>380000</v>
      </c>
      <c r="G219" s="23">
        <f t="shared" si="867"/>
        <v>373333.33333333331</v>
      </c>
      <c r="H219" s="23">
        <f t="shared" si="867"/>
        <v>366666.66666666663</v>
      </c>
      <c r="I219" s="23">
        <f t="shared" si="867"/>
        <v>360000</v>
      </c>
      <c r="J219" s="23">
        <f t="shared" si="867"/>
        <v>353333.33333333331</v>
      </c>
      <c r="K219" s="23">
        <f t="shared" si="867"/>
        <v>346666.66666666663</v>
      </c>
      <c r="L219" s="23">
        <f t="shared" si="867"/>
        <v>339999.99999999994</v>
      </c>
      <c r="M219" s="23">
        <f t="shared" si="867"/>
        <v>333333.33333333326</v>
      </c>
      <c r="N219" s="23">
        <f t="shared" si="867"/>
        <v>326666.66666666663</v>
      </c>
      <c r="O219" s="95"/>
      <c r="P219" s="28">
        <f t="shared" ref="P219:AA219" si="868">SUM(P217:P218)</f>
        <v>319999.99999999994</v>
      </c>
      <c r="Q219" s="28">
        <f t="shared" si="868"/>
        <v>313333.33333333326</v>
      </c>
      <c r="R219" s="28">
        <f t="shared" si="868"/>
        <v>306666.66666666663</v>
      </c>
      <c r="S219" s="28">
        <f t="shared" si="868"/>
        <v>299999.99999999994</v>
      </c>
      <c r="T219" s="28">
        <f t="shared" si="868"/>
        <v>293333.33333333326</v>
      </c>
      <c r="U219" s="28">
        <f t="shared" si="868"/>
        <v>286666.66666666657</v>
      </c>
      <c r="V219" s="28">
        <f t="shared" si="868"/>
        <v>279999.99999999988</v>
      </c>
      <c r="W219" s="28">
        <f t="shared" si="868"/>
        <v>273333.33333333326</v>
      </c>
      <c r="X219" s="28">
        <f t="shared" si="868"/>
        <v>266666.66666666657</v>
      </c>
      <c r="Y219" s="28">
        <f t="shared" si="868"/>
        <v>259999.99999999991</v>
      </c>
      <c r="Z219" s="28">
        <f t="shared" si="868"/>
        <v>253333.33333333326</v>
      </c>
      <c r="AA219" s="28">
        <f t="shared" si="868"/>
        <v>246666.66666666657</v>
      </c>
      <c r="AB219" s="95"/>
      <c r="AC219" s="28">
        <f t="shared" ref="AC219:AN219" si="869">SUM(AC217:AC218)</f>
        <v>239999.99999999991</v>
      </c>
      <c r="AD219" s="28">
        <f t="shared" si="869"/>
        <v>233333.33333333326</v>
      </c>
      <c r="AE219" s="28">
        <f t="shared" si="869"/>
        <v>226666.66666666657</v>
      </c>
      <c r="AF219" s="28">
        <f t="shared" si="869"/>
        <v>219999.99999999991</v>
      </c>
      <c r="AG219" s="28">
        <f t="shared" si="869"/>
        <v>213333.33333333326</v>
      </c>
      <c r="AH219" s="28">
        <f t="shared" si="869"/>
        <v>206666.6666666666</v>
      </c>
      <c r="AI219" s="28">
        <f t="shared" si="869"/>
        <v>199999.99999999994</v>
      </c>
      <c r="AJ219" s="28">
        <f t="shared" si="869"/>
        <v>193333.33333333326</v>
      </c>
      <c r="AK219" s="28">
        <f t="shared" si="869"/>
        <v>186666.6666666666</v>
      </c>
      <c r="AL219" s="28">
        <f t="shared" si="869"/>
        <v>179999.99999999994</v>
      </c>
      <c r="AM219" s="28">
        <f t="shared" si="869"/>
        <v>173333.33333333326</v>
      </c>
      <c r="AN219" s="28">
        <f t="shared" si="869"/>
        <v>166666.6666666666</v>
      </c>
      <c r="AO219" s="95"/>
      <c r="AP219" s="28">
        <f t="shared" ref="AP219:BN219" si="870">SUM(AP217:AP218)</f>
        <v>159999.99999999994</v>
      </c>
      <c r="AQ219" s="28">
        <f t="shared" si="870"/>
        <v>153333.33333333328</v>
      </c>
      <c r="AR219" s="28">
        <f t="shared" si="870"/>
        <v>146666.66666666663</v>
      </c>
      <c r="AS219" s="28">
        <f t="shared" si="870"/>
        <v>139999.99999999994</v>
      </c>
      <c r="AT219" s="28">
        <f t="shared" si="870"/>
        <v>133333.33333333328</v>
      </c>
      <c r="AU219" s="28">
        <f t="shared" si="870"/>
        <v>126666.66666666661</v>
      </c>
      <c r="AV219" s="28">
        <f t="shared" si="870"/>
        <v>119999.99999999994</v>
      </c>
      <c r="AW219" s="28">
        <f t="shared" si="870"/>
        <v>113333.33333333328</v>
      </c>
      <c r="AX219" s="28">
        <f t="shared" si="870"/>
        <v>106666.66666666661</v>
      </c>
      <c r="AY219" s="28">
        <f t="shared" si="870"/>
        <v>99999.999999999942</v>
      </c>
      <c r="AZ219" s="28">
        <f t="shared" si="870"/>
        <v>93333.333333333285</v>
      </c>
      <c r="BA219" s="28">
        <f t="shared" si="870"/>
        <v>86666.666666666613</v>
      </c>
      <c r="BB219" s="95"/>
      <c r="BC219" s="28">
        <f t="shared" si="870"/>
        <v>79999.999999999942</v>
      </c>
      <c r="BD219" s="28">
        <f t="shared" si="870"/>
        <v>73333.33333333327</v>
      </c>
      <c r="BE219" s="28">
        <f t="shared" si="870"/>
        <v>66666.666666666599</v>
      </c>
      <c r="BF219" s="28">
        <f t="shared" si="870"/>
        <v>59999.999999999942</v>
      </c>
      <c r="BG219" s="28">
        <f t="shared" si="870"/>
        <v>53333.33333333327</v>
      </c>
      <c r="BH219" s="28">
        <f t="shared" si="870"/>
        <v>46666.666666666606</v>
      </c>
      <c r="BI219" s="28">
        <f t="shared" si="870"/>
        <v>39999.999999999942</v>
      </c>
      <c r="BJ219" s="28">
        <f t="shared" si="870"/>
        <v>33333.333333333278</v>
      </c>
      <c r="BK219" s="28">
        <f t="shared" si="870"/>
        <v>26666.66666666661</v>
      </c>
      <c r="BL219" s="28">
        <f t="shared" si="870"/>
        <v>19999.999999999942</v>
      </c>
      <c r="BM219" s="28">
        <f t="shared" si="870"/>
        <v>13333.333333333274</v>
      </c>
      <c r="BN219" s="28">
        <f t="shared" si="870"/>
        <v>6666.6666666666079</v>
      </c>
      <c r="BO219" s="82"/>
      <c r="XEP219"/>
      <c r="XEQ219"/>
      <c r="XER219"/>
      <c r="XES219"/>
      <c r="XET219"/>
      <c r="XEU219"/>
      <c r="XEV219"/>
      <c r="XEW219"/>
      <c r="XEX219"/>
      <c r="XEY219"/>
      <c r="XEZ219"/>
      <c r="XFA219"/>
      <c r="XFB219"/>
      <c r="XFC219"/>
      <c r="XFD219"/>
    </row>
    <row r="220" spans="1:67 16370:16384" hidden="1" outlineLevel="1" x14ac:dyDescent="0.3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94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94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94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94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83"/>
    </row>
    <row r="221" spans="1:67 16370:16384" s="5" customFormat="1" hidden="1" outlineLevel="1" x14ac:dyDescent="0.35">
      <c r="A221" s="5" t="s">
        <v>190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95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95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95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95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82"/>
      <c r="XEP221"/>
      <c r="XEQ221"/>
      <c r="XER221"/>
      <c r="XES221"/>
      <c r="XET221"/>
      <c r="XEU221"/>
      <c r="XEV221"/>
      <c r="XEW221"/>
      <c r="XEX221"/>
      <c r="XEY221"/>
      <c r="XEZ221"/>
      <c r="XFA221"/>
      <c r="XFB221"/>
      <c r="XFC221"/>
      <c r="XFD221"/>
    </row>
    <row r="222" spans="1:67 16370:16384" hidden="1" outlineLevel="1" x14ac:dyDescent="0.35">
      <c r="A222" t="s">
        <v>191</v>
      </c>
      <c r="C222" s="24">
        <f>SUM(C85,C86,C87,C88,C89)</f>
        <v>300000</v>
      </c>
      <c r="D222" s="24">
        <f t="shared" ref="D222:N222" si="871">SUM(Q85,D86,D87,D88,D89)</f>
        <v>0</v>
      </c>
      <c r="E222" s="24">
        <f t="shared" si="871"/>
        <v>0</v>
      </c>
      <c r="F222" s="24">
        <f t="shared" si="871"/>
        <v>0</v>
      </c>
      <c r="G222" s="24">
        <f t="shared" si="871"/>
        <v>0</v>
      </c>
      <c r="H222" s="24">
        <f t="shared" si="871"/>
        <v>0</v>
      </c>
      <c r="I222" s="24">
        <f t="shared" si="871"/>
        <v>0</v>
      </c>
      <c r="J222" s="24">
        <f t="shared" si="871"/>
        <v>0</v>
      </c>
      <c r="K222" s="24">
        <f t="shared" si="871"/>
        <v>0</v>
      </c>
      <c r="L222" s="24">
        <f t="shared" si="871"/>
        <v>0</v>
      </c>
      <c r="M222" s="24">
        <f t="shared" si="871"/>
        <v>0</v>
      </c>
      <c r="N222" s="24">
        <f t="shared" si="871"/>
        <v>0</v>
      </c>
      <c r="O222" s="94"/>
      <c r="P222" s="24">
        <f t="shared" ref="P222:AA222" si="872">SUM(P85:P89)</f>
        <v>0</v>
      </c>
      <c r="Q222" s="24">
        <f t="shared" si="872"/>
        <v>0</v>
      </c>
      <c r="R222" s="24">
        <f t="shared" si="872"/>
        <v>0</v>
      </c>
      <c r="S222" s="24">
        <f t="shared" si="872"/>
        <v>0</v>
      </c>
      <c r="T222" s="24">
        <f t="shared" si="872"/>
        <v>0</v>
      </c>
      <c r="U222" s="24">
        <f t="shared" si="872"/>
        <v>0</v>
      </c>
      <c r="V222" s="24">
        <f t="shared" si="872"/>
        <v>0</v>
      </c>
      <c r="W222" s="24">
        <f t="shared" si="872"/>
        <v>0</v>
      </c>
      <c r="X222" s="24">
        <f t="shared" si="872"/>
        <v>0</v>
      </c>
      <c r="Y222" s="24">
        <f t="shared" si="872"/>
        <v>0</v>
      </c>
      <c r="Z222" s="24">
        <f t="shared" si="872"/>
        <v>0</v>
      </c>
      <c r="AA222" s="24">
        <f t="shared" si="872"/>
        <v>0</v>
      </c>
      <c r="AB222" s="94"/>
      <c r="AC222" s="24">
        <f t="shared" ref="AC222:AN222" si="873">SUM(AC85:AC89)</f>
        <v>0</v>
      </c>
      <c r="AD222" s="24">
        <f t="shared" si="873"/>
        <v>0</v>
      </c>
      <c r="AE222" s="24">
        <f t="shared" si="873"/>
        <v>0</v>
      </c>
      <c r="AF222" s="24">
        <f t="shared" si="873"/>
        <v>0</v>
      </c>
      <c r="AG222" s="24">
        <f t="shared" si="873"/>
        <v>0</v>
      </c>
      <c r="AH222" s="24">
        <f t="shared" si="873"/>
        <v>0</v>
      </c>
      <c r="AI222" s="24">
        <f t="shared" si="873"/>
        <v>0</v>
      </c>
      <c r="AJ222" s="24">
        <f t="shared" si="873"/>
        <v>0</v>
      </c>
      <c r="AK222" s="24">
        <f t="shared" si="873"/>
        <v>0</v>
      </c>
      <c r="AL222" s="24">
        <f t="shared" si="873"/>
        <v>0</v>
      </c>
      <c r="AM222" s="24">
        <f t="shared" si="873"/>
        <v>0</v>
      </c>
      <c r="AN222" s="24">
        <f t="shared" si="873"/>
        <v>0</v>
      </c>
      <c r="AO222" s="94"/>
      <c r="AP222" s="24">
        <f t="shared" ref="AP222:BA222" si="874">SUM(AP85:AP89)</f>
        <v>0</v>
      </c>
      <c r="AQ222" s="24">
        <f t="shared" si="874"/>
        <v>0</v>
      </c>
      <c r="AR222" s="24">
        <f t="shared" si="874"/>
        <v>0</v>
      </c>
      <c r="AS222" s="24">
        <f t="shared" si="874"/>
        <v>0</v>
      </c>
      <c r="AT222" s="24">
        <f t="shared" si="874"/>
        <v>0</v>
      </c>
      <c r="AU222" s="24">
        <f t="shared" si="874"/>
        <v>0</v>
      </c>
      <c r="AV222" s="24">
        <f t="shared" si="874"/>
        <v>0</v>
      </c>
      <c r="AW222" s="24">
        <f t="shared" si="874"/>
        <v>0</v>
      </c>
      <c r="AX222" s="24">
        <f t="shared" si="874"/>
        <v>0</v>
      </c>
      <c r="AY222" s="24">
        <f t="shared" si="874"/>
        <v>0</v>
      </c>
      <c r="AZ222" s="24">
        <f t="shared" si="874"/>
        <v>0</v>
      </c>
      <c r="BA222" s="24">
        <f t="shared" si="874"/>
        <v>0</v>
      </c>
      <c r="BB222" s="94"/>
      <c r="BC222" s="24">
        <f t="shared" ref="BC222:BN222" si="875">SUM(BC85:BC89)</f>
        <v>0</v>
      </c>
      <c r="BD222" s="24">
        <f t="shared" si="875"/>
        <v>0</v>
      </c>
      <c r="BE222" s="24">
        <f t="shared" si="875"/>
        <v>0</v>
      </c>
      <c r="BF222" s="24">
        <f t="shared" si="875"/>
        <v>0</v>
      </c>
      <c r="BG222" s="24">
        <f t="shared" si="875"/>
        <v>0</v>
      </c>
      <c r="BH222" s="24">
        <f t="shared" si="875"/>
        <v>0</v>
      </c>
      <c r="BI222" s="24">
        <f t="shared" si="875"/>
        <v>0</v>
      </c>
      <c r="BJ222" s="24">
        <f t="shared" si="875"/>
        <v>0</v>
      </c>
      <c r="BK222" s="24">
        <f t="shared" si="875"/>
        <v>0</v>
      </c>
      <c r="BL222" s="24">
        <f t="shared" si="875"/>
        <v>0</v>
      </c>
      <c r="BM222" s="24">
        <f t="shared" si="875"/>
        <v>0</v>
      </c>
      <c r="BN222" s="24">
        <f t="shared" si="875"/>
        <v>0</v>
      </c>
      <c r="BO222" s="83"/>
    </row>
    <row r="223" spans="1:67 16370:16384" hidden="1" outlineLevel="1" x14ac:dyDescent="0.35">
      <c r="A223" t="s">
        <v>37</v>
      </c>
      <c r="C223" s="24">
        <f t="shared" ref="C223:N223" si="876">C90</f>
        <v>100000</v>
      </c>
      <c r="D223" s="24">
        <f t="shared" si="876"/>
        <v>0</v>
      </c>
      <c r="E223" s="24">
        <f t="shared" si="876"/>
        <v>0</v>
      </c>
      <c r="F223" s="24">
        <f t="shared" si="876"/>
        <v>0</v>
      </c>
      <c r="G223" s="24">
        <f t="shared" si="876"/>
        <v>0</v>
      </c>
      <c r="H223" s="24">
        <f t="shared" si="876"/>
        <v>0</v>
      </c>
      <c r="I223" s="24">
        <f t="shared" si="876"/>
        <v>0</v>
      </c>
      <c r="J223" s="24">
        <f t="shared" si="876"/>
        <v>0</v>
      </c>
      <c r="K223" s="24">
        <f t="shared" si="876"/>
        <v>0</v>
      </c>
      <c r="L223" s="24">
        <f t="shared" si="876"/>
        <v>0</v>
      </c>
      <c r="M223" s="24">
        <f t="shared" si="876"/>
        <v>0</v>
      </c>
      <c r="N223" s="24">
        <f t="shared" si="876"/>
        <v>0</v>
      </c>
      <c r="O223" s="94"/>
      <c r="P223" s="27">
        <f t="shared" ref="P223:AA223" si="877">P90</f>
        <v>0</v>
      </c>
      <c r="Q223" s="27">
        <f t="shared" si="877"/>
        <v>0</v>
      </c>
      <c r="R223" s="27">
        <f t="shared" si="877"/>
        <v>0</v>
      </c>
      <c r="S223" s="27">
        <f t="shared" si="877"/>
        <v>0</v>
      </c>
      <c r="T223" s="27">
        <f t="shared" si="877"/>
        <v>0</v>
      </c>
      <c r="U223" s="27">
        <f t="shared" si="877"/>
        <v>0</v>
      </c>
      <c r="V223" s="27">
        <f t="shared" si="877"/>
        <v>0</v>
      </c>
      <c r="W223" s="27">
        <f t="shared" si="877"/>
        <v>0</v>
      </c>
      <c r="X223" s="27">
        <f t="shared" si="877"/>
        <v>0</v>
      </c>
      <c r="Y223" s="27">
        <f t="shared" si="877"/>
        <v>0</v>
      </c>
      <c r="Z223" s="27">
        <f t="shared" si="877"/>
        <v>0</v>
      </c>
      <c r="AA223" s="27">
        <f t="shared" si="877"/>
        <v>0</v>
      </c>
      <c r="AB223" s="94"/>
      <c r="AC223" s="27">
        <f t="shared" ref="AC223:AN223" si="878">AC90</f>
        <v>0</v>
      </c>
      <c r="AD223" s="27">
        <f t="shared" si="878"/>
        <v>0</v>
      </c>
      <c r="AE223" s="27">
        <f t="shared" si="878"/>
        <v>0</v>
      </c>
      <c r="AF223" s="27">
        <f t="shared" si="878"/>
        <v>0</v>
      </c>
      <c r="AG223" s="27">
        <f t="shared" si="878"/>
        <v>0</v>
      </c>
      <c r="AH223" s="27">
        <f t="shared" si="878"/>
        <v>0</v>
      </c>
      <c r="AI223" s="27">
        <f t="shared" si="878"/>
        <v>0</v>
      </c>
      <c r="AJ223" s="27">
        <f t="shared" si="878"/>
        <v>0</v>
      </c>
      <c r="AK223" s="27">
        <f t="shared" si="878"/>
        <v>0</v>
      </c>
      <c r="AL223" s="27">
        <f t="shared" si="878"/>
        <v>0</v>
      </c>
      <c r="AM223" s="27">
        <f t="shared" si="878"/>
        <v>0</v>
      </c>
      <c r="AN223" s="27">
        <f t="shared" si="878"/>
        <v>0</v>
      </c>
      <c r="AO223" s="94"/>
      <c r="AP223" s="27">
        <f t="shared" ref="AP223:BA223" si="879">AP90</f>
        <v>0</v>
      </c>
      <c r="AQ223" s="27">
        <f t="shared" si="879"/>
        <v>0</v>
      </c>
      <c r="AR223" s="27">
        <f t="shared" si="879"/>
        <v>0</v>
      </c>
      <c r="AS223" s="27">
        <f t="shared" si="879"/>
        <v>0</v>
      </c>
      <c r="AT223" s="27">
        <f t="shared" si="879"/>
        <v>0</v>
      </c>
      <c r="AU223" s="27">
        <f t="shared" si="879"/>
        <v>0</v>
      </c>
      <c r="AV223" s="27">
        <f t="shared" si="879"/>
        <v>0</v>
      </c>
      <c r="AW223" s="27">
        <f t="shared" si="879"/>
        <v>0</v>
      </c>
      <c r="AX223" s="27">
        <f t="shared" si="879"/>
        <v>0</v>
      </c>
      <c r="AY223" s="27">
        <f t="shared" si="879"/>
        <v>0</v>
      </c>
      <c r="AZ223" s="27">
        <f t="shared" si="879"/>
        <v>0</v>
      </c>
      <c r="BA223" s="27">
        <f t="shared" si="879"/>
        <v>0</v>
      </c>
      <c r="BB223" s="94"/>
      <c r="BC223" s="27">
        <f t="shared" ref="BC223:BN223" si="880">BC90</f>
        <v>0</v>
      </c>
      <c r="BD223" s="27">
        <f t="shared" si="880"/>
        <v>0</v>
      </c>
      <c r="BE223" s="27">
        <f t="shared" si="880"/>
        <v>0</v>
      </c>
      <c r="BF223" s="27">
        <f t="shared" si="880"/>
        <v>0</v>
      </c>
      <c r="BG223" s="27">
        <f t="shared" si="880"/>
        <v>0</v>
      </c>
      <c r="BH223" s="27">
        <f t="shared" si="880"/>
        <v>0</v>
      </c>
      <c r="BI223" s="27">
        <f t="shared" si="880"/>
        <v>0</v>
      </c>
      <c r="BJ223" s="27">
        <f t="shared" si="880"/>
        <v>0</v>
      </c>
      <c r="BK223" s="27">
        <f t="shared" si="880"/>
        <v>0</v>
      </c>
      <c r="BL223" s="27">
        <f t="shared" si="880"/>
        <v>0</v>
      </c>
      <c r="BM223" s="27">
        <f t="shared" si="880"/>
        <v>0</v>
      </c>
      <c r="BN223" s="27">
        <f t="shared" si="880"/>
        <v>0</v>
      </c>
      <c r="BO223" s="83"/>
    </row>
    <row r="224" spans="1:67 16370:16384" s="5" customFormat="1" hidden="1" outlineLevel="1" x14ac:dyDescent="0.35">
      <c r="A224" s="5" t="s">
        <v>31</v>
      </c>
      <c r="C224" s="23">
        <f>SUM(C222:C223)</f>
        <v>400000</v>
      </c>
      <c r="D224" s="23">
        <f t="shared" ref="D224:N224" si="881">SUM(D222:D223)</f>
        <v>0</v>
      </c>
      <c r="E224" s="23">
        <f t="shared" si="881"/>
        <v>0</v>
      </c>
      <c r="F224" s="23">
        <f t="shared" si="881"/>
        <v>0</v>
      </c>
      <c r="G224" s="23">
        <f t="shared" si="881"/>
        <v>0</v>
      </c>
      <c r="H224" s="23">
        <f t="shared" si="881"/>
        <v>0</v>
      </c>
      <c r="I224" s="23">
        <f t="shared" si="881"/>
        <v>0</v>
      </c>
      <c r="J224" s="23">
        <f t="shared" si="881"/>
        <v>0</v>
      </c>
      <c r="K224" s="23">
        <f t="shared" si="881"/>
        <v>0</v>
      </c>
      <c r="L224" s="23">
        <f t="shared" si="881"/>
        <v>0</v>
      </c>
      <c r="M224" s="23">
        <f t="shared" si="881"/>
        <v>0</v>
      </c>
      <c r="N224" s="23">
        <f t="shared" si="881"/>
        <v>0</v>
      </c>
      <c r="O224" s="95"/>
      <c r="P224" s="28">
        <f t="shared" ref="P224:AA224" si="882">SUM(P222:P223)</f>
        <v>0</v>
      </c>
      <c r="Q224" s="28">
        <f t="shared" si="882"/>
        <v>0</v>
      </c>
      <c r="R224" s="28">
        <f t="shared" si="882"/>
        <v>0</v>
      </c>
      <c r="S224" s="28">
        <f t="shared" si="882"/>
        <v>0</v>
      </c>
      <c r="T224" s="28">
        <f t="shared" si="882"/>
        <v>0</v>
      </c>
      <c r="U224" s="28">
        <f t="shared" si="882"/>
        <v>0</v>
      </c>
      <c r="V224" s="28">
        <f t="shared" si="882"/>
        <v>0</v>
      </c>
      <c r="W224" s="28">
        <f t="shared" si="882"/>
        <v>0</v>
      </c>
      <c r="X224" s="28">
        <f t="shared" si="882"/>
        <v>0</v>
      </c>
      <c r="Y224" s="28">
        <f t="shared" si="882"/>
        <v>0</v>
      </c>
      <c r="Z224" s="28">
        <f t="shared" si="882"/>
        <v>0</v>
      </c>
      <c r="AA224" s="28">
        <f t="shared" si="882"/>
        <v>0</v>
      </c>
      <c r="AB224" s="95"/>
      <c r="AC224" s="28">
        <f t="shared" ref="AC224:AN224" si="883">SUM(AC222:AC223)</f>
        <v>0</v>
      </c>
      <c r="AD224" s="28">
        <f t="shared" si="883"/>
        <v>0</v>
      </c>
      <c r="AE224" s="28">
        <f t="shared" si="883"/>
        <v>0</v>
      </c>
      <c r="AF224" s="28">
        <f t="shared" si="883"/>
        <v>0</v>
      </c>
      <c r="AG224" s="28">
        <f t="shared" si="883"/>
        <v>0</v>
      </c>
      <c r="AH224" s="28">
        <f t="shared" si="883"/>
        <v>0</v>
      </c>
      <c r="AI224" s="28">
        <f t="shared" si="883"/>
        <v>0</v>
      </c>
      <c r="AJ224" s="28">
        <f t="shared" si="883"/>
        <v>0</v>
      </c>
      <c r="AK224" s="28">
        <f t="shared" si="883"/>
        <v>0</v>
      </c>
      <c r="AL224" s="28">
        <f t="shared" si="883"/>
        <v>0</v>
      </c>
      <c r="AM224" s="28">
        <f t="shared" si="883"/>
        <v>0</v>
      </c>
      <c r="AN224" s="28">
        <f t="shared" si="883"/>
        <v>0</v>
      </c>
      <c r="AO224" s="95"/>
      <c r="AP224" s="28">
        <f t="shared" ref="AP224:BN224" si="884">SUM(AP222:AP223)</f>
        <v>0</v>
      </c>
      <c r="AQ224" s="28">
        <f t="shared" si="884"/>
        <v>0</v>
      </c>
      <c r="AR224" s="28">
        <f t="shared" si="884"/>
        <v>0</v>
      </c>
      <c r="AS224" s="28">
        <f t="shared" si="884"/>
        <v>0</v>
      </c>
      <c r="AT224" s="28">
        <f t="shared" si="884"/>
        <v>0</v>
      </c>
      <c r="AU224" s="28">
        <f t="shared" si="884"/>
        <v>0</v>
      </c>
      <c r="AV224" s="28">
        <f t="shared" si="884"/>
        <v>0</v>
      </c>
      <c r="AW224" s="28">
        <f t="shared" si="884"/>
        <v>0</v>
      </c>
      <c r="AX224" s="28">
        <f t="shared" si="884"/>
        <v>0</v>
      </c>
      <c r="AY224" s="28">
        <f t="shared" si="884"/>
        <v>0</v>
      </c>
      <c r="AZ224" s="28">
        <f t="shared" si="884"/>
        <v>0</v>
      </c>
      <c r="BA224" s="28">
        <f t="shared" si="884"/>
        <v>0</v>
      </c>
      <c r="BB224" s="95"/>
      <c r="BC224" s="28">
        <f t="shared" si="884"/>
        <v>0</v>
      </c>
      <c r="BD224" s="28">
        <f t="shared" si="884"/>
        <v>0</v>
      </c>
      <c r="BE224" s="28">
        <f t="shared" si="884"/>
        <v>0</v>
      </c>
      <c r="BF224" s="28">
        <f t="shared" si="884"/>
        <v>0</v>
      </c>
      <c r="BG224" s="28">
        <f t="shared" si="884"/>
        <v>0</v>
      </c>
      <c r="BH224" s="28">
        <f t="shared" si="884"/>
        <v>0</v>
      </c>
      <c r="BI224" s="28">
        <f t="shared" si="884"/>
        <v>0</v>
      </c>
      <c r="BJ224" s="28">
        <f t="shared" si="884"/>
        <v>0</v>
      </c>
      <c r="BK224" s="28">
        <f t="shared" si="884"/>
        <v>0</v>
      </c>
      <c r="BL224" s="28">
        <f t="shared" si="884"/>
        <v>0</v>
      </c>
      <c r="BM224" s="28">
        <f t="shared" si="884"/>
        <v>0</v>
      </c>
      <c r="BN224" s="28">
        <f t="shared" si="884"/>
        <v>0</v>
      </c>
      <c r="BO224" s="82"/>
      <c r="XEP224"/>
      <c r="XEQ224"/>
      <c r="XER224"/>
      <c r="XES224"/>
      <c r="XET224"/>
      <c r="XEU224"/>
      <c r="XEV224"/>
      <c r="XEW224"/>
      <c r="XEX224"/>
      <c r="XEY224"/>
      <c r="XEZ224"/>
      <c r="XFA224"/>
      <c r="XFB224"/>
      <c r="XFC224"/>
      <c r="XFD224"/>
    </row>
    <row r="225" spans="1:67 16370:16384" hidden="1" outlineLevel="1" x14ac:dyDescent="0.3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94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94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94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94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83"/>
    </row>
    <row r="226" spans="1:67 16370:16384" s="5" customFormat="1" hidden="1" outlineLevel="1" x14ac:dyDescent="0.35">
      <c r="A226" s="5" t="s">
        <v>47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95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95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95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95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82"/>
      <c r="XEP226"/>
      <c r="XEQ226"/>
      <c r="XER226"/>
      <c r="XES226"/>
      <c r="XET226"/>
      <c r="XEU226"/>
      <c r="XEV226"/>
      <c r="XEW226"/>
      <c r="XEX226"/>
      <c r="XEY226"/>
      <c r="XEZ226"/>
      <c r="XFA226"/>
      <c r="XFB226"/>
      <c r="XFC226"/>
      <c r="XFD226"/>
    </row>
    <row r="227" spans="1:67 16370:16384" hidden="1" outlineLevel="1" x14ac:dyDescent="0.35">
      <c r="A227" t="s">
        <v>191</v>
      </c>
      <c r="C227" s="24">
        <f t="shared" ref="C227:AA227" si="885">SUM(C217,C222)</f>
        <v>300000</v>
      </c>
      <c r="D227" s="24">
        <f t="shared" si="885"/>
        <v>295000</v>
      </c>
      <c r="E227" s="24">
        <f t="shared" si="885"/>
        <v>290000</v>
      </c>
      <c r="F227" s="24">
        <f t="shared" si="885"/>
        <v>285000</v>
      </c>
      <c r="G227" s="24">
        <f t="shared" si="885"/>
        <v>280000</v>
      </c>
      <c r="H227" s="24">
        <f t="shared" si="885"/>
        <v>275000</v>
      </c>
      <c r="I227" s="24">
        <f t="shared" si="885"/>
        <v>270000</v>
      </c>
      <c r="J227" s="24">
        <f t="shared" si="885"/>
        <v>265000</v>
      </c>
      <c r="K227" s="24">
        <f t="shared" si="885"/>
        <v>260000</v>
      </c>
      <c r="L227" s="24">
        <f t="shared" si="885"/>
        <v>255000</v>
      </c>
      <c r="M227" s="24">
        <f t="shared" si="885"/>
        <v>250000</v>
      </c>
      <c r="N227" s="24">
        <f t="shared" si="885"/>
        <v>245000</v>
      </c>
      <c r="O227" s="94"/>
      <c r="P227" s="27">
        <f t="shared" si="885"/>
        <v>240000</v>
      </c>
      <c r="Q227" s="27">
        <f>SUM(Q217,Q222)</f>
        <v>235000</v>
      </c>
      <c r="R227" s="27">
        <f t="shared" si="885"/>
        <v>230000</v>
      </c>
      <c r="S227" s="27">
        <f t="shared" si="885"/>
        <v>225000</v>
      </c>
      <c r="T227" s="27">
        <f t="shared" si="885"/>
        <v>220000</v>
      </c>
      <c r="U227" s="27">
        <f t="shared" si="885"/>
        <v>215000</v>
      </c>
      <c r="V227" s="27">
        <f t="shared" si="885"/>
        <v>210000</v>
      </c>
      <c r="W227" s="27">
        <f t="shared" si="885"/>
        <v>205000</v>
      </c>
      <c r="X227" s="27">
        <f t="shared" si="885"/>
        <v>200000</v>
      </c>
      <c r="Y227" s="27">
        <f t="shared" si="885"/>
        <v>195000</v>
      </c>
      <c r="Z227" s="27">
        <f t="shared" si="885"/>
        <v>190000</v>
      </c>
      <c r="AA227" s="27">
        <f t="shared" si="885"/>
        <v>185000</v>
      </c>
      <c r="AB227" s="94"/>
      <c r="AC227" s="27">
        <f t="shared" ref="AC227:AN227" si="886">SUM(AC217,AC222)</f>
        <v>180000</v>
      </c>
      <c r="AD227" s="27">
        <f t="shared" si="886"/>
        <v>175000</v>
      </c>
      <c r="AE227" s="27">
        <f t="shared" si="886"/>
        <v>170000</v>
      </c>
      <c r="AF227" s="27">
        <f t="shared" si="886"/>
        <v>165000</v>
      </c>
      <c r="AG227" s="27">
        <f t="shared" si="886"/>
        <v>160000</v>
      </c>
      <c r="AH227" s="27">
        <f t="shared" si="886"/>
        <v>155000</v>
      </c>
      <c r="AI227" s="27">
        <f t="shared" si="886"/>
        <v>150000</v>
      </c>
      <c r="AJ227" s="27">
        <f t="shared" si="886"/>
        <v>145000</v>
      </c>
      <c r="AK227" s="27">
        <f t="shared" si="886"/>
        <v>140000</v>
      </c>
      <c r="AL227" s="27">
        <f t="shared" si="886"/>
        <v>135000</v>
      </c>
      <c r="AM227" s="27">
        <f t="shared" si="886"/>
        <v>130000</v>
      </c>
      <c r="AN227" s="27">
        <f t="shared" si="886"/>
        <v>125000</v>
      </c>
      <c r="AO227" s="94"/>
      <c r="AP227" s="27">
        <f t="shared" ref="AP227:BN227" si="887">SUM(AP217,AP222)</f>
        <v>120000</v>
      </c>
      <c r="AQ227" s="27">
        <f t="shared" si="887"/>
        <v>115000</v>
      </c>
      <c r="AR227" s="27">
        <f t="shared" si="887"/>
        <v>110000</v>
      </c>
      <c r="AS227" s="27">
        <f t="shared" si="887"/>
        <v>105000</v>
      </c>
      <c r="AT227" s="27">
        <f t="shared" si="887"/>
        <v>100000</v>
      </c>
      <c r="AU227" s="27">
        <f t="shared" si="887"/>
        <v>95000</v>
      </c>
      <c r="AV227" s="27">
        <f t="shared" si="887"/>
        <v>90000</v>
      </c>
      <c r="AW227" s="27">
        <f t="shared" si="887"/>
        <v>85000</v>
      </c>
      <c r="AX227" s="27">
        <f t="shared" si="887"/>
        <v>80000</v>
      </c>
      <c r="AY227" s="27">
        <f t="shared" si="887"/>
        <v>75000</v>
      </c>
      <c r="AZ227" s="27">
        <f t="shared" si="887"/>
        <v>70000</v>
      </c>
      <c r="BA227" s="27">
        <f t="shared" si="887"/>
        <v>65000</v>
      </c>
      <c r="BB227" s="94"/>
      <c r="BC227" s="27">
        <f t="shared" si="887"/>
        <v>60000</v>
      </c>
      <c r="BD227" s="27">
        <f t="shared" si="887"/>
        <v>55000</v>
      </c>
      <c r="BE227" s="27">
        <f t="shared" si="887"/>
        <v>50000</v>
      </c>
      <c r="BF227" s="27">
        <f t="shared" si="887"/>
        <v>45000</v>
      </c>
      <c r="BG227" s="27">
        <f t="shared" si="887"/>
        <v>40000</v>
      </c>
      <c r="BH227" s="27">
        <f t="shared" si="887"/>
        <v>35000</v>
      </c>
      <c r="BI227" s="27">
        <f t="shared" si="887"/>
        <v>30000</v>
      </c>
      <c r="BJ227" s="27">
        <f t="shared" si="887"/>
        <v>25000</v>
      </c>
      <c r="BK227" s="27">
        <f t="shared" si="887"/>
        <v>20000</v>
      </c>
      <c r="BL227" s="27">
        <f t="shared" si="887"/>
        <v>15000</v>
      </c>
      <c r="BM227" s="27">
        <f t="shared" si="887"/>
        <v>10000</v>
      </c>
      <c r="BN227" s="27">
        <f t="shared" si="887"/>
        <v>5000</v>
      </c>
      <c r="BO227" s="83"/>
    </row>
    <row r="228" spans="1:67 16370:16384" hidden="1" outlineLevel="1" x14ac:dyDescent="0.35">
      <c r="A228" t="s">
        <v>37</v>
      </c>
      <c r="C228" s="24">
        <f t="shared" ref="C228:AA228" si="888">SUM(C218,C223)</f>
        <v>100000</v>
      </c>
      <c r="D228" s="24">
        <f t="shared" si="888"/>
        <v>98333.333333333328</v>
      </c>
      <c r="E228" s="24">
        <f t="shared" si="888"/>
        <v>96666.666666666657</v>
      </c>
      <c r="F228" s="24">
        <f t="shared" si="888"/>
        <v>94999.999999999985</v>
      </c>
      <c r="G228" s="24">
        <f t="shared" si="888"/>
        <v>93333.333333333314</v>
      </c>
      <c r="H228" s="24">
        <f t="shared" si="888"/>
        <v>91666.666666666642</v>
      </c>
      <c r="I228" s="24">
        <f t="shared" si="888"/>
        <v>89999.999999999971</v>
      </c>
      <c r="J228" s="24">
        <f t="shared" si="888"/>
        <v>88333.333333333299</v>
      </c>
      <c r="K228" s="24">
        <f t="shared" si="888"/>
        <v>86666.666666666628</v>
      </c>
      <c r="L228" s="24">
        <f t="shared" si="888"/>
        <v>84999.999999999956</v>
      </c>
      <c r="M228" s="24">
        <f t="shared" si="888"/>
        <v>83333.333333333285</v>
      </c>
      <c r="N228" s="24">
        <f t="shared" si="888"/>
        <v>81666.666666666613</v>
      </c>
      <c r="O228" s="94"/>
      <c r="P228" s="27">
        <f t="shared" si="888"/>
        <v>79999.999999999942</v>
      </c>
      <c r="Q228" s="27">
        <f t="shared" si="888"/>
        <v>78333.33333333327</v>
      </c>
      <c r="R228" s="27">
        <f t="shared" si="888"/>
        <v>76666.666666666599</v>
      </c>
      <c r="S228" s="27">
        <f t="shared" si="888"/>
        <v>74999.999999999927</v>
      </c>
      <c r="T228" s="27">
        <f t="shared" si="888"/>
        <v>73333.333333333256</v>
      </c>
      <c r="U228" s="27">
        <f t="shared" si="888"/>
        <v>71666.666666666584</v>
      </c>
      <c r="V228" s="27">
        <f t="shared" si="888"/>
        <v>69999.999999999913</v>
      </c>
      <c r="W228" s="27">
        <f t="shared" si="888"/>
        <v>68333.333333333241</v>
      </c>
      <c r="X228" s="27">
        <f t="shared" si="888"/>
        <v>66666.66666666657</v>
      </c>
      <c r="Y228" s="27">
        <f t="shared" si="888"/>
        <v>64999.999999999905</v>
      </c>
      <c r="Z228" s="27">
        <f t="shared" si="888"/>
        <v>63333.333333333241</v>
      </c>
      <c r="AA228" s="27">
        <f t="shared" si="888"/>
        <v>61666.666666666577</v>
      </c>
      <c r="AB228" s="94"/>
      <c r="AC228" s="27">
        <f t="shared" ref="AC228:AN228" si="889">SUM(AC218,AC223)</f>
        <v>59999.999999999913</v>
      </c>
      <c r="AD228" s="27">
        <f t="shared" si="889"/>
        <v>58333.333333333248</v>
      </c>
      <c r="AE228" s="27">
        <f t="shared" si="889"/>
        <v>56666.666666666584</v>
      </c>
      <c r="AF228" s="27">
        <f t="shared" si="889"/>
        <v>54999.99999999992</v>
      </c>
      <c r="AG228" s="27">
        <f t="shared" si="889"/>
        <v>53333.333333333256</v>
      </c>
      <c r="AH228" s="27">
        <f t="shared" si="889"/>
        <v>51666.666666666591</v>
      </c>
      <c r="AI228" s="27">
        <f t="shared" si="889"/>
        <v>49999.999999999927</v>
      </c>
      <c r="AJ228" s="27">
        <f t="shared" si="889"/>
        <v>48333.333333333263</v>
      </c>
      <c r="AK228" s="27">
        <f t="shared" si="889"/>
        <v>46666.666666666599</v>
      </c>
      <c r="AL228" s="27">
        <f t="shared" si="889"/>
        <v>44999.999999999935</v>
      </c>
      <c r="AM228" s="27">
        <f t="shared" si="889"/>
        <v>43333.33333333327</v>
      </c>
      <c r="AN228" s="27">
        <f t="shared" si="889"/>
        <v>41666.666666666606</v>
      </c>
      <c r="AO228" s="94"/>
      <c r="AP228" s="27">
        <f t="shared" ref="AP228:BN228" si="890">SUM(AP218,AP223)</f>
        <v>39999.999999999942</v>
      </c>
      <c r="AQ228" s="27">
        <f t="shared" si="890"/>
        <v>38333.333333333278</v>
      </c>
      <c r="AR228" s="27">
        <f t="shared" si="890"/>
        <v>36666.666666666613</v>
      </c>
      <c r="AS228" s="27">
        <f t="shared" si="890"/>
        <v>34999.999999999949</v>
      </c>
      <c r="AT228" s="27">
        <f t="shared" si="890"/>
        <v>33333.333333333285</v>
      </c>
      <c r="AU228" s="27">
        <f t="shared" si="890"/>
        <v>31666.666666666617</v>
      </c>
      <c r="AV228" s="27">
        <f t="shared" si="890"/>
        <v>29999.999999999949</v>
      </c>
      <c r="AW228" s="27">
        <f t="shared" si="890"/>
        <v>28333.333333333281</v>
      </c>
      <c r="AX228" s="27">
        <f t="shared" si="890"/>
        <v>26666.666666666613</v>
      </c>
      <c r="AY228" s="27">
        <f t="shared" si="890"/>
        <v>24999.999999999945</v>
      </c>
      <c r="AZ228" s="27">
        <f t="shared" si="890"/>
        <v>23333.333333333278</v>
      </c>
      <c r="BA228" s="27">
        <f t="shared" si="890"/>
        <v>21666.66666666661</v>
      </c>
      <c r="BB228" s="94"/>
      <c r="BC228" s="27">
        <f t="shared" si="890"/>
        <v>19999.999999999942</v>
      </c>
      <c r="BD228" s="27">
        <f t="shared" si="890"/>
        <v>18333.333333333274</v>
      </c>
      <c r="BE228" s="27">
        <f t="shared" si="890"/>
        <v>16666.666666666606</v>
      </c>
      <c r="BF228" s="27">
        <f t="shared" si="890"/>
        <v>14999.99999999994</v>
      </c>
      <c r="BG228" s="27">
        <f t="shared" si="890"/>
        <v>13333.333333333274</v>
      </c>
      <c r="BH228" s="27">
        <f t="shared" si="890"/>
        <v>11666.666666666608</v>
      </c>
      <c r="BI228" s="27">
        <f t="shared" si="890"/>
        <v>9999.9999999999418</v>
      </c>
      <c r="BJ228" s="27">
        <f t="shared" si="890"/>
        <v>8333.3333333332757</v>
      </c>
      <c r="BK228" s="27">
        <f t="shared" si="890"/>
        <v>6666.6666666666088</v>
      </c>
      <c r="BL228" s="27">
        <f t="shared" si="890"/>
        <v>4999.9999999999418</v>
      </c>
      <c r="BM228" s="27">
        <f t="shared" si="890"/>
        <v>3333.3333333332748</v>
      </c>
      <c r="BN228" s="27">
        <f t="shared" si="890"/>
        <v>1666.6666666666081</v>
      </c>
      <c r="BO228" s="83"/>
    </row>
    <row r="229" spans="1:67 16370:16384" s="5" customFormat="1" hidden="1" outlineLevel="1" x14ac:dyDescent="0.35">
      <c r="A229" s="5" t="s">
        <v>31</v>
      </c>
      <c r="C229" s="23">
        <f>SUM(C227:C228)</f>
        <v>400000</v>
      </c>
      <c r="D229" s="23">
        <f t="shared" ref="D229:N229" si="891">SUM(D227:D228)</f>
        <v>393333.33333333331</v>
      </c>
      <c r="E229" s="23">
        <f t="shared" si="891"/>
        <v>386666.66666666663</v>
      </c>
      <c r="F229" s="23">
        <f t="shared" si="891"/>
        <v>380000</v>
      </c>
      <c r="G229" s="23">
        <f t="shared" si="891"/>
        <v>373333.33333333331</v>
      </c>
      <c r="H229" s="23">
        <f t="shared" si="891"/>
        <v>366666.66666666663</v>
      </c>
      <c r="I229" s="23">
        <f t="shared" si="891"/>
        <v>360000</v>
      </c>
      <c r="J229" s="23">
        <f t="shared" si="891"/>
        <v>353333.33333333331</v>
      </c>
      <c r="K229" s="23">
        <f t="shared" si="891"/>
        <v>346666.66666666663</v>
      </c>
      <c r="L229" s="23">
        <f t="shared" si="891"/>
        <v>339999.99999999994</v>
      </c>
      <c r="M229" s="23">
        <f t="shared" si="891"/>
        <v>333333.33333333326</v>
      </c>
      <c r="N229" s="23">
        <f t="shared" si="891"/>
        <v>326666.66666666663</v>
      </c>
      <c r="O229" s="95"/>
      <c r="P229" s="28">
        <f t="shared" ref="P229:AA229" si="892">SUM(P227:P228)</f>
        <v>319999.99999999994</v>
      </c>
      <c r="Q229" s="28">
        <f t="shared" si="892"/>
        <v>313333.33333333326</v>
      </c>
      <c r="R229" s="28">
        <f t="shared" si="892"/>
        <v>306666.66666666663</v>
      </c>
      <c r="S229" s="28">
        <f t="shared" si="892"/>
        <v>299999.99999999994</v>
      </c>
      <c r="T229" s="28">
        <f t="shared" si="892"/>
        <v>293333.33333333326</v>
      </c>
      <c r="U229" s="28">
        <f t="shared" si="892"/>
        <v>286666.66666666657</v>
      </c>
      <c r="V229" s="28">
        <f t="shared" si="892"/>
        <v>279999.99999999988</v>
      </c>
      <c r="W229" s="28">
        <f t="shared" si="892"/>
        <v>273333.33333333326</v>
      </c>
      <c r="X229" s="28">
        <f t="shared" si="892"/>
        <v>266666.66666666657</v>
      </c>
      <c r="Y229" s="28">
        <f t="shared" si="892"/>
        <v>259999.99999999991</v>
      </c>
      <c r="Z229" s="28">
        <f t="shared" si="892"/>
        <v>253333.33333333326</v>
      </c>
      <c r="AA229" s="28">
        <f t="shared" si="892"/>
        <v>246666.66666666657</v>
      </c>
      <c r="AB229" s="95"/>
      <c r="AC229" s="28">
        <f t="shared" ref="AC229:AN229" si="893">SUM(AC227:AC228)</f>
        <v>239999.99999999991</v>
      </c>
      <c r="AD229" s="28">
        <f t="shared" si="893"/>
        <v>233333.33333333326</v>
      </c>
      <c r="AE229" s="28">
        <f t="shared" si="893"/>
        <v>226666.66666666657</v>
      </c>
      <c r="AF229" s="28">
        <f t="shared" si="893"/>
        <v>219999.99999999991</v>
      </c>
      <c r="AG229" s="28">
        <f t="shared" si="893"/>
        <v>213333.33333333326</v>
      </c>
      <c r="AH229" s="28">
        <f t="shared" si="893"/>
        <v>206666.6666666666</v>
      </c>
      <c r="AI229" s="28">
        <f t="shared" si="893"/>
        <v>199999.99999999994</v>
      </c>
      <c r="AJ229" s="28">
        <f t="shared" si="893"/>
        <v>193333.33333333326</v>
      </c>
      <c r="AK229" s="28">
        <f t="shared" si="893"/>
        <v>186666.6666666666</v>
      </c>
      <c r="AL229" s="28">
        <f t="shared" si="893"/>
        <v>179999.99999999994</v>
      </c>
      <c r="AM229" s="28">
        <f t="shared" si="893"/>
        <v>173333.33333333326</v>
      </c>
      <c r="AN229" s="28">
        <f t="shared" si="893"/>
        <v>166666.6666666666</v>
      </c>
      <c r="AO229" s="95"/>
      <c r="AP229" s="28">
        <f t="shared" ref="AP229:BN229" si="894">SUM(AP227:AP228)</f>
        <v>159999.99999999994</v>
      </c>
      <c r="AQ229" s="28">
        <f t="shared" si="894"/>
        <v>153333.33333333328</v>
      </c>
      <c r="AR229" s="28">
        <f t="shared" si="894"/>
        <v>146666.66666666663</v>
      </c>
      <c r="AS229" s="28">
        <f t="shared" si="894"/>
        <v>139999.99999999994</v>
      </c>
      <c r="AT229" s="28">
        <f t="shared" si="894"/>
        <v>133333.33333333328</v>
      </c>
      <c r="AU229" s="28">
        <f t="shared" si="894"/>
        <v>126666.66666666661</v>
      </c>
      <c r="AV229" s="28">
        <f t="shared" si="894"/>
        <v>119999.99999999994</v>
      </c>
      <c r="AW229" s="28">
        <f t="shared" si="894"/>
        <v>113333.33333333328</v>
      </c>
      <c r="AX229" s="28">
        <f t="shared" si="894"/>
        <v>106666.66666666661</v>
      </c>
      <c r="AY229" s="28">
        <f t="shared" si="894"/>
        <v>99999.999999999942</v>
      </c>
      <c r="AZ229" s="28">
        <f t="shared" si="894"/>
        <v>93333.333333333285</v>
      </c>
      <c r="BA229" s="28">
        <f t="shared" si="894"/>
        <v>86666.666666666613</v>
      </c>
      <c r="BB229" s="95"/>
      <c r="BC229" s="28">
        <f t="shared" si="894"/>
        <v>79999.999999999942</v>
      </c>
      <c r="BD229" s="28">
        <f t="shared" si="894"/>
        <v>73333.33333333327</v>
      </c>
      <c r="BE229" s="28">
        <f t="shared" si="894"/>
        <v>66666.666666666599</v>
      </c>
      <c r="BF229" s="28">
        <f t="shared" si="894"/>
        <v>59999.999999999942</v>
      </c>
      <c r="BG229" s="28">
        <f t="shared" si="894"/>
        <v>53333.33333333327</v>
      </c>
      <c r="BH229" s="28">
        <f t="shared" si="894"/>
        <v>46666.666666666606</v>
      </c>
      <c r="BI229" s="28">
        <f t="shared" si="894"/>
        <v>39999.999999999942</v>
      </c>
      <c r="BJ229" s="28">
        <f t="shared" si="894"/>
        <v>33333.333333333278</v>
      </c>
      <c r="BK229" s="28">
        <f t="shared" si="894"/>
        <v>26666.66666666661</v>
      </c>
      <c r="BL229" s="28">
        <f t="shared" si="894"/>
        <v>19999.999999999942</v>
      </c>
      <c r="BM229" s="28">
        <f t="shared" si="894"/>
        <v>13333.333333333274</v>
      </c>
      <c r="BN229" s="28">
        <f t="shared" si="894"/>
        <v>6666.6666666666079</v>
      </c>
      <c r="BO229" s="82"/>
      <c r="XEP229"/>
      <c r="XEQ229"/>
      <c r="XER229"/>
      <c r="XES229"/>
      <c r="XET229"/>
      <c r="XEU229"/>
      <c r="XEV229"/>
      <c r="XEW229"/>
      <c r="XEX229"/>
      <c r="XEY229"/>
      <c r="XEZ229"/>
      <c r="XFA229"/>
      <c r="XFB229"/>
      <c r="XFC229"/>
      <c r="XFD229"/>
    </row>
    <row r="230" spans="1:67 16370:16384" hidden="1" outlineLevel="1" x14ac:dyDescent="0.3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94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94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94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94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83"/>
    </row>
    <row r="231" spans="1:67 16370:16384" s="5" customFormat="1" hidden="1" outlineLevel="1" x14ac:dyDescent="0.35">
      <c r="A231" s="5" t="s">
        <v>192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95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95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95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95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82"/>
      <c r="XEP231"/>
      <c r="XEQ231"/>
      <c r="XER231"/>
      <c r="XES231"/>
      <c r="XET231"/>
      <c r="XEU231"/>
      <c r="XEV231"/>
      <c r="XEW231"/>
      <c r="XEX231"/>
      <c r="XEY231"/>
      <c r="XEZ231"/>
      <c r="XFA231"/>
      <c r="XFB231"/>
      <c r="XFC231"/>
      <c r="XFD231"/>
    </row>
    <row r="232" spans="1:67 16370:16384" s="5" customFormat="1" hidden="1" outlineLevel="1" x14ac:dyDescent="0.35">
      <c r="A232" s="5" t="s">
        <v>193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95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95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95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95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82"/>
      <c r="XEP232"/>
      <c r="XEQ232"/>
      <c r="XER232"/>
      <c r="XES232"/>
      <c r="XET232"/>
      <c r="XEU232"/>
      <c r="XEV232"/>
      <c r="XEW232"/>
      <c r="XEX232"/>
      <c r="XEY232"/>
      <c r="XEZ232"/>
      <c r="XFA232"/>
      <c r="XFB232"/>
      <c r="XFC232"/>
      <c r="XFD232"/>
    </row>
    <row r="233" spans="1:67 16370:16384" hidden="1" outlineLevel="1" x14ac:dyDescent="0.35">
      <c r="A233" t="s">
        <v>0</v>
      </c>
      <c r="C233" s="24">
        <f t="shared" ref="C233:N233" si="895">SUM($C$85:$C$89)/C94/$B$109</f>
        <v>5000</v>
      </c>
      <c r="D233" s="24">
        <f t="shared" si="895"/>
        <v>5000</v>
      </c>
      <c r="E233" s="24">
        <f t="shared" si="895"/>
        <v>5000</v>
      </c>
      <c r="F233" s="24">
        <f t="shared" si="895"/>
        <v>5000</v>
      </c>
      <c r="G233" s="24">
        <f t="shared" si="895"/>
        <v>5000</v>
      </c>
      <c r="H233" s="24">
        <f t="shared" si="895"/>
        <v>5000</v>
      </c>
      <c r="I233" s="24">
        <f t="shared" si="895"/>
        <v>5000</v>
      </c>
      <c r="J233" s="24">
        <f t="shared" si="895"/>
        <v>5000</v>
      </c>
      <c r="K233" s="24">
        <f t="shared" si="895"/>
        <v>5000</v>
      </c>
      <c r="L233" s="24">
        <f t="shared" si="895"/>
        <v>5000</v>
      </c>
      <c r="M233" s="24">
        <f t="shared" si="895"/>
        <v>5000</v>
      </c>
      <c r="N233" s="24">
        <f t="shared" si="895"/>
        <v>5000</v>
      </c>
      <c r="O233" s="94"/>
      <c r="P233" s="24">
        <f t="shared" ref="P233:AA233" si="896">SUM($C$85:$C$89)/P94/$B$109</f>
        <v>5000</v>
      </c>
      <c r="Q233" s="24">
        <f t="shared" si="896"/>
        <v>5000</v>
      </c>
      <c r="R233" s="24">
        <f t="shared" si="896"/>
        <v>5000</v>
      </c>
      <c r="S233" s="24">
        <f t="shared" si="896"/>
        <v>5000</v>
      </c>
      <c r="T233" s="24">
        <f t="shared" si="896"/>
        <v>5000</v>
      </c>
      <c r="U233" s="24">
        <f t="shared" si="896"/>
        <v>5000</v>
      </c>
      <c r="V233" s="24">
        <f t="shared" si="896"/>
        <v>5000</v>
      </c>
      <c r="W233" s="24">
        <f t="shared" si="896"/>
        <v>5000</v>
      </c>
      <c r="X233" s="24">
        <f t="shared" si="896"/>
        <v>5000</v>
      </c>
      <c r="Y233" s="24">
        <f t="shared" si="896"/>
        <v>5000</v>
      </c>
      <c r="Z233" s="24">
        <f t="shared" si="896"/>
        <v>5000</v>
      </c>
      <c r="AA233" s="24">
        <f t="shared" si="896"/>
        <v>5000</v>
      </c>
      <c r="AB233" s="94"/>
      <c r="AC233" s="24">
        <f t="shared" ref="AC233:AN233" si="897">SUM($C$85:$C$89)/AC94/$B$109</f>
        <v>5000</v>
      </c>
      <c r="AD233" s="24">
        <f t="shared" si="897"/>
        <v>5000</v>
      </c>
      <c r="AE233" s="24">
        <f t="shared" si="897"/>
        <v>5000</v>
      </c>
      <c r="AF233" s="24">
        <f t="shared" si="897"/>
        <v>5000</v>
      </c>
      <c r="AG233" s="24">
        <f t="shared" si="897"/>
        <v>5000</v>
      </c>
      <c r="AH233" s="24">
        <f t="shared" si="897"/>
        <v>5000</v>
      </c>
      <c r="AI233" s="24">
        <f t="shared" si="897"/>
        <v>5000</v>
      </c>
      <c r="AJ233" s="24">
        <f t="shared" si="897"/>
        <v>5000</v>
      </c>
      <c r="AK233" s="24">
        <f t="shared" si="897"/>
        <v>5000</v>
      </c>
      <c r="AL233" s="24">
        <f t="shared" si="897"/>
        <v>5000</v>
      </c>
      <c r="AM233" s="24">
        <f t="shared" si="897"/>
        <v>5000</v>
      </c>
      <c r="AN233" s="24">
        <f t="shared" si="897"/>
        <v>5000</v>
      </c>
      <c r="AO233" s="94"/>
      <c r="AP233" s="24">
        <f t="shared" ref="AP233:BA233" si="898">SUM($C$85:$C$89)/AP94/$B$109</f>
        <v>5000</v>
      </c>
      <c r="AQ233" s="24">
        <f t="shared" si="898"/>
        <v>5000</v>
      </c>
      <c r="AR233" s="24">
        <f t="shared" si="898"/>
        <v>5000</v>
      </c>
      <c r="AS233" s="24">
        <f t="shared" si="898"/>
        <v>5000</v>
      </c>
      <c r="AT233" s="24">
        <f t="shared" si="898"/>
        <v>5000</v>
      </c>
      <c r="AU233" s="24">
        <f t="shared" si="898"/>
        <v>5000</v>
      </c>
      <c r="AV233" s="24">
        <f t="shared" si="898"/>
        <v>5000</v>
      </c>
      <c r="AW233" s="24">
        <f t="shared" si="898"/>
        <v>5000</v>
      </c>
      <c r="AX233" s="24">
        <f t="shared" si="898"/>
        <v>5000</v>
      </c>
      <c r="AY233" s="24">
        <f t="shared" si="898"/>
        <v>5000</v>
      </c>
      <c r="AZ233" s="24">
        <f t="shared" si="898"/>
        <v>5000</v>
      </c>
      <c r="BA233" s="24">
        <f t="shared" si="898"/>
        <v>5000</v>
      </c>
      <c r="BB233" s="94"/>
      <c r="BC233" s="24">
        <f t="shared" ref="BC233:BN233" si="899">SUM($C$85:$C$89)/BC94/$B$109</f>
        <v>5000</v>
      </c>
      <c r="BD233" s="24">
        <f t="shared" si="899"/>
        <v>5000</v>
      </c>
      <c r="BE233" s="24">
        <f t="shared" si="899"/>
        <v>5000</v>
      </c>
      <c r="BF233" s="24">
        <f t="shared" si="899"/>
        <v>5000</v>
      </c>
      <c r="BG233" s="24">
        <f t="shared" si="899"/>
        <v>5000</v>
      </c>
      <c r="BH233" s="24">
        <f t="shared" si="899"/>
        <v>5000</v>
      </c>
      <c r="BI233" s="24">
        <f t="shared" si="899"/>
        <v>5000</v>
      </c>
      <c r="BJ233" s="24">
        <f t="shared" si="899"/>
        <v>5000</v>
      </c>
      <c r="BK233" s="24">
        <f t="shared" si="899"/>
        <v>5000</v>
      </c>
      <c r="BL233" s="24">
        <f t="shared" si="899"/>
        <v>5000</v>
      </c>
      <c r="BM233" s="24">
        <f t="shared" si="899"/>
        <v>5000</v>
      </c>
      <c r="BN233" s="24">
        <f t="shared" si="899"/>
        <v>5000</v>
      </c>
      <c r="BO233" s="83"/>
    </row>
    <row r="234" spans="1:67 16370:16384" hidden="1" outlineLevel="1" x14ac:dyDescent="0.35">
      <c r="A234" t="s">
        <v>1</v>
      </c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94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94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94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94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83"/>
    </row>
    <row r="235" spans="1:67 16370:16384" hidden="1" outlineLevel="1" x14ac:dyDescent="0.35">
      <c r="A235" t="s">
        <v>2</v>
      </c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94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94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94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94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83"/>
    </row>
    <row r="236" spans="1:67 16370:16384" hidden="1" outlineLevel="1" x14ac:dyDescent="0.35">
      <c r="A236" t="s">
        <v>3</v>
      </c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94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94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94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94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83"/>
    </row>
    <row r="237" spans="1:67 16370:16384" hidden="1" outlineLevel="1" x14ac:dyDescent="0.35">
      <c r="A237" t="s">
        <v>4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94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94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94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94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83"/>
    </row>
    <row r="238" spans="1:67 16370:16384" hidden="1" outlineLevel="1" x14ac:dyDescent="0.35">
      <c r="A238" t="s">
        <v>5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94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94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94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94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83"/>
    </row>
    <row r="239" spans="1:67 16370:16384" hidden="1" outlineLevel="1" x14ac:dyDescent="0.35">
      <c r="A239" t="s">
        <v>6</v>
      </c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94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94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94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94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83"/>
    </row>
    <row r="240" spans="1:67 16370:16384" hidden="1" outlineLevel="1" x14ac:dyDescent="0.35">
      <c r="A240" t="s">
        <v>7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94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94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94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94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83"/>
    </row>
    <row r="241" spans="1:67 16370:16384" hidden="1" outlineLevel="1" x14ac:dyDescent="0.35">
      <c r="A241" t="s">
        <v>8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94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94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94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94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83"/>
    </row>
    <row r="242" spans="1:67 16370:16384" hidden="1" outlineLevel="1" x14ac:dyDescent="0.35">
      <c r="A242" t="s">
        <v>9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94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94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94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94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83"/>
    </row>
    <row r="243" spans="1:67 16370:16384" hidden="1" outlineLevel="1" x14ac:dyDescent="0.35">
      <c r="A243" t="s">
        <v>10</v>
      </c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94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94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94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94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83"/>
    </row>
    <row r="244" spans="1:67 16370:16384" hidden="1" outlineLevel="1" x14ac:dyDescent="0.35">
      <c r="A244" t="s">
        <v>11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94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94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94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94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83"/>
    </row>
    <row r="245" spans="1:67 16370:16384" s="5" customFormat="1" hidden="1" outlineLevel="1" x14ac:dyDescent="0.35">
      <c r="A245" s="4" t="s">
        <v>47</v>
      </c>
      <c r="C245" s="23">
        <f>SUM(C233:C244)</f>
        <v>5000</v>
      </c>
      <c r="D245" s="23">
        <f t="shared" ref="D245:N245" si="900">SUM(D233:D244)</f>
        <v>5000</v>
      </c>
      <c r="E245" s="23">
        <f t="shared" si="900"/>
        <v>5000</v>
      </c>
      <c r="F245" s="23">
        <f t="shared" si="900"/>
        <v>5000</v>
      </c>
      <c r="G245" s="23">
        <f t="shared" si="900"/>
        <v>5000</v>
      </c>
      <c r="H245" s="23">
        <f t="shared" si="900"/>
        <v>5000</v>
      </c>
      <c r="I245" s="23">
        <f t="shared" si="900"/>
        <v>5000</v>
      </c>
      <c r="J245" s="23">
        <f t="shared" si="900"/>
        <v>5000</v>
      </c>
      <c r="K245" s="23">
        <f t="shared" si="900"/>
        <v>5000</v>
      </c>
      <c r="L245" s="23">
        <f t="shared" si="900"/>
        <v>5000</v>
      </c>
      <c r="M245" s="23">
        <f t="shared" si="900"/>
        <v>5000</v>
      </c>
      <c r="N245" s="23">
        <f t="shared" si="900"/>
        <v>5000</v>
      </c>
      <c r="O245" s="95"/>
      <c r="P245" s="28">
        <f t="shared" ref="P245:AA245" si="901">SUM(P233:P244)</f>
        <v>5000</v>
      </c>
      <c r="Q245" s="28">
        <f t="shared" si="901"/>
        <v>5000</v>
      </c>
      <c r="R245" s="28">
        <f t="shared" si="901"/>
        <v>5000</v>
      </c>
      <c r="S245" s="28">
        <f t="shared" si="901"/>
        <v>5000</v>
      </c>
      <c r="T245" s="28">
        <f t="shared" si="901"/>
        <v>5000</v>
      </c>
      <c r="U245" s="28">
        <f t="shared" si="901"/>
        <v>5000</v>
      </c>
      <c r="V245" s="28">
        <f t="shared" si="901"/>
        <v>5000</v>
      </c>
      <c r="W245" s="28">
        <f t="shared" si="901"/>
        <v>5000</v>
      </c>
      <c r="X245" s="28">
        <f t="shared" si="901"/>
        <v>5000</v>
      </c>
      <c r="Y245" s="28">
        <f t="shared" si="901"/>
        <v>5000</v>
      </c>
      <c r="Z245" s="28">
        <f t="shared" si="901"/>
        <v>5000</v>
      </c>
      <c r="AA245" s="28">
        <f t="shared" si="901"/>
        <v>5000</v>
      </c>
      <c r="AB245" s="95"/>
      <c r="AC245" s="28">
        <f t="shared" ref="AC245:AN245" si="902">SUM(AC233:AC244)</f>
        <v>5000</v>
      </c>
      <c r="AD245" s="28">
        <f t="shared" si="902"/>
        <v>5000</v>
      </c>
      <c r="AE245" s="28">
        <f t="shared" si="902"/>
        <v>5000</v>
      </c>
      <c r="AF245" s="28">
        <f t="shared" si="902"/>
        <v>5000</v>
      </c>
      <c r="AG245" s="28">
        <f t="shared" si="902"/>
        <v>5000</v>
      </c>
      <c r="AH245" s="28">
        <f t="shared" si="902"/>
        <v>5000</v>
      </c>
      <c r="AI245" s="28">
        <f t="shared" si="902"/>
        <v>5000</v>
      </c>
      <c r="AJ245" s="28">
        <f t="shared" si="902"/>
        <v>5000</v>
      </c>
      <c r="AK245" s="28">
        <f t="shared" si="902"/>
        <v>5000</v>
      </c>
      <c r="AL245" s="28">
        <f t="shared" si="902"/>
        <v>5000</v>
      </c>
      <c r="AM245" s="28">
        <f t="shared" si="902"/>
        <v>5000</v>
      </c>
      <c r="AN245" s="28">
        <f t="shared" si="902"/>
        <v>5000</v>
      </c>
      <c r="AO245" s="95"/>
      <c r="AP245" s="28">
        <f t="shared" ref="AP245:BN245" si="903">SUM(AP233:AP244)</f>
        <v>5000</v>
      </c>
      <c r="AQ245" s="28">
        <f t="shared" si="903"/>
        <v>5000</v>
      </c>
      <c r="AR245" s="28">
        <f t="shared" si="903"/>
        <v>5000</v>
      </c>
      <c r="AS245" s="28">
        <f t="shared" si="903"/>
        <v>5000</v>
      </c>
      <c r="AT245" s="28">
        <f t="shared" si="903"/>
        <v>5000</v>
      </c>
      <c r="AU245" s="28">
        <f t="shared" si="903"/>
        <v>5000</v>
      </c>
      <c r="AV245" s="28">
        <f t="shared" si="903"/>
        <v>5000</v>
      </c>
      <c r="AW245" s="28">
        <f t="shared" si="903"/>
        <v>5000</v>
      </c>
      <c r="AX245" s="28">
        <f t="shared" si="903"/>
        <v>5000</v>
      </c>
      <c r="AY245" s="28">
        <f t="shared" si="903"/>
        <v>5000</v>
      </c>
      <c r="AZ245" s="28">
        <f t="shared" si="903"/>
        <v>5000</v>
      </c>
      <c r="BA245" s="28">
        <f t="shared" si="903"/>
        <v>5000</v>
      </c>
      <c r="BB245" s="95"/>
      <c r="BC245" s="28">
        <f t="shared" si="903"/>
        <v>5000</v>
      </c>
      <c r="BD245" s="28">
        <f t="shared" si="903"/>
        <v>5000</v>
      </c>
      <c r="BE245" s="28">
        <f t="shared" si="903"/>
        <v>5000</v>
      </c>
      <c r="BF245" s="28">
        <f t="shared" si="903"/>
        <v>5000</v>
      </c>
      <c r="BG245" s="28">
        <f t="shared" si="903"/>
        <v>5000</v>
      </c>
      <c r="BH245" s="28">
        <f t="shared" si="903"/>
        <v>5000</v>
      </c>
      <c r="BI245" s="28">
        <f t="shared" si="903"/>
        <v>5000</v>
      </c>
      <c r="BJ245" s="28">
        <f t="shared" si="903"/>
        <v>5000</v>
      </c>
      <c r="BK245" s="28">
        <f t="shared" si="903"/>
        <v>5000</v>
      </c>
      <c r="BL245" s="28">
        <f t="shared" si="903"/>
        <v>5000</v>
      </c>
      <c r="BM245" s="28">
        <f t="shared" si="903"/>
        <v>5000</v>
      </c>
      <c r="BN245" s="28">
        <f t="shared" si="903"/>
        <v>5000</v>
      </c>
      <c r="BO245" s="82"/>
      <c r="XEP245"/>
      <c r="XEQ245"/>
      <c r="XER245"/>
      <c r="XES245"/>
      <c r="XET245"/>
      <c r="XEU245"/>
      <c r="XEV245"/>
      <c r="XEW245"/>
      <c r="XEX245"/>
      <c r="XEY245"/>
      <c r="XEZ245"/>
      <c r="XFA245"/>
      <c r="XFB245"/>
      <c r="XFC245"/>
      <c r="XFD245"/>
    </row>
    <row r="246" spans="1:67 16370:16384" hidden="1" outlineLevel="1" x14ac:dyDescent="0.35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94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94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94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94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83"/>
    </row>
    <row r="247" spans="1:67 16370:16384" s="5" customFormat="1" hidden="1" outlineLevel="1" x14ac:dyDescent="0.35">
      <c r="A247" s="5" t="s">
        <v>37</v>
      </c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95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95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95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95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82"/>
      <c r="XEP247"/>
      <c r="XEQ247"/>
      <c r="XER247"/>
      <c r="XES247"/>
      <c r="XET247"/>
      <c r="XEU247"/>
      <c r="XEV247"/>
      <c r="XEW247"/>
      <c r="XEX247"/>
      <c r="XEY247"/>
      <c r="XEZ247"/>
      <c r="XFA247"/>
      <c r="XFB247"/>
      <c r="XFC247"/>
      <c r="XFD247"/>
    </row>
    <row r="248" spans="1:67 16370:16384" hidden="1" outlineLevel="1" x14ac:dyDescent="0.35">
      <c r="A248" t="s">
        <v>0</v>
      </c>
      <c r="C248" s="24">
        <f t="shared" ref="C248:N248" si="904">IFERROR(($C$90/C95/$B$109),0)</f>
        <v>1666.6666666666667</v>
      </c>
      <c r="D248" s="24">
        <f t="shared" si="904"/>
        <v>1666.6666666666667</v>
      </c>
      <c r="E248" s="24">
        <f t="shared" si="904"/>
        <v>1666.6666666666667</v>
      </c>
      <c r="F248" s="24">
        <f t="shared" si="904"/>
        <v>1666.6666666666667</v>
      </c>
      <c r="G248" s="24">
        <f t="shared" si="904"/>
        <v>1666.6666666666667</v>
      </c>
      <c r="H248" s="24">
        <f t="shared" si="904"/>
        <v>1666.6666666666667</v>
      </c>
      <c r="I248" s="24">
        <f t="shared" si="904"/>
        <v>1666.6666666666667</v>
      </c>
      <c r="J248" s="24">
        <f t="shared" si="904"/>
        <v>1666.6666666666667</v>
      </c>
      <c r="K248" s="24">
        <f t="shared" si="904"/>
        <v>1666.6666666666667</v>
      </c>
      <c r="L248" s="24">
        <f t="shared" si="904"/>
        <v>1666.6666666666667</v>
      </c>
      <c r="M248" s="24">
        <f t="shared" si="904"/>
        <v>1666.6666666666667</v>
      </c>
      <c r="N248" s="24">
        <f t="shared" si="904"/>
        <v>1666.6666666666667</v>
      </c>
      <c r="O248" s="94"/>
      <c r="P248" s="24">
        <f t="shared" ref="P248:AA248" si="905">IFERROR(($C$90/P95/$B$109),0)</f>
        <v>1666.6666666666667</v>
      </c>
      <c r="Q248" s="24">
        <f t="shared" si="905"/>
        <v>1666.6666666666667</v>
      </c>
      <c r="R248" s="24">
        <f t="shared" si="905"/>
        <v>1666.6666666666667</v>
      </c>
      <c r="S248" s="24">
        <f t="shared" si="905"/>
        <v>1666.6666666666667</v>
      </c>
      <c r="T248" s="24">
        <f t="shared" si="905"/>
        <v>1666.6666666666667</v>
      </c>
      <c r="U248" s="24">
        <f t="shared" si="905"/>
        <v>1666.6666666666667</v>
      </c>
      <c r="V248" s="24">
        <f t="shared" si="905"/>
        <v>1666.6666666666667</v>
      </c>
      <c r="W248" s="24">
        <f t="shared" si="905"/>
        <v>1666.6666666666667</v>
      </c>
      <c r="X248" s="24">
        <f t="shared" si="905"/>
        <v>1666.6666666666667</v>
      </c>
      <c r="Y248" s="24">
        <f t="shared" si="905"/>
        <v>1666.6666666666667</v>
      </c>
      <c r="Z248" s="24">
        <f t="shared" si="905"/>
        <v>1666.6666666666667</v>
      </c>
      <c r="AA248" s="24">
        <f t="shared" si="905"/>
        <v>1666.6666666666667</v>
      </c>
      <c r="AB248" s="94"/>
      <c r="AC248" s="24">
        <f t="shared" ref="AC248:AN248" si="906">IFERROR(($C$90/AC95/$B$109),0)</f>
        <v>1666.6666666666667</v>
      </c>
      <c r="AD248" s="24">
        <f t="shared" si="906"/>
        <v>1666.6666666666667</v>
      </c>
      <c r="AE248" s="24">
        <f t="shared" si="906"/>
        <v>1666.6666666666667</v>
      </c>
      <c r="AF248" s="24">
        <f t="shared" si="906"/>
        <v>1666.6666666666667</v>
      </c>
      <c r="AG248" s="24">
        <f t="shared" si="906"/>
        <v>1666.6666666666667</v>
      </c>
      <c r="AH248" s="24">
        <f t="shared" si="906"/>
        <v>1666.6666666666667</v>
      </c>
      <c r="AI248" s="24">
        <f t="shared" si="906"/>
        <v>1666.6666666666667</v>
      </c>
      <c r="AJ248" s="24">
        <f t="shared" si="906"/>
        <v>1666.6666666666667</v>
      </c>
      <c r="AK248" s="24">
        <f t="shared" si="906"/>
        <v>1666.6666666666667</v>
      </c>
      <c r="AL248" s="24">
        <f t="shared" si="906"/>
        <v>1666.6666666666667</v>
      </c>
      <c r="AM248" s="24">
        <f t="shared" si="906"/>
        <v>1666.6666666666667</v>
      </c>
      <c r="AN248" s="24">
        <f t="shared" si="906"/>
        <v>1666.6666666666667</v>
      </c>
      <c r="AO248" s="94"/>
      <c r="AP248" s="24">
        <f t="shared" ref="AP248:BA248" si="907">IFERROR(($C$90/AP95/$B$109),0)</f>
        <v>1666.6666666666667</v>
      </c>
      <c r="AQ248" s="24">
        <f t="shared" si="907"/>
        <v>1666.6666666666667</v>
      </c>
      <c r="AR248" s="24">
        <f t="shared" si="907"/>
        <v>1666.6666666666667</v>
      </c>
      <c r="AS248" s="24">
        <f t="shared" si="907"/>
        <v>1666.6666666666667</v>
      </c>
      <c r="AT248" s="24">
        <f t="shared" si="907"/>
        <v>1666.6666666666667</v>
      </c>
      <c r="AU248" s="24">
        <f t="shared" si="907"/>
        <v>1666.6666666666667</v>
      </c>
      <c r="AV248" s="24">
        <f t="shared" si="907"/>
        <v>1666.6666666666667</v>
      </c>
      <c r="AW248" s="24">
        <f t="shared" si="907"/>
        <v>1666.6666666666667</v>
      </c>
      <c r="AX248" s="24">
        <f t="shared" si="907"/>
        <v>1666.6666666666667</v>
      </c>
      <c r="AY248" s="24">
        <f t="shared" si="907"/>
        <v>1666.6666666666667</v>
      </c>
      <c r="AZ248" s="24">
        <f t="shared" si="907"/>
        <v>1666.6666666666667</v>
      </c>
      <c r="BA248" s="24">
        <f t="shared" si="907"/>
        <v>1666.6666666666667</v>
      </c>
      <c r="BB248" s="94"/>
      <c r="BC248" s="24">
        <f t="shared" ref="BC248:BN248" si="908">IFERROR(($C$90/BC95/$B$109),0)</f>
        <v>1666.6666666666667</v>
      </c>
      <c r="BD248" s="24">
        <f t="shared" si="908"/>
        <v>1666.6666666666667</v>
      </c>
      <c r="BE248" s="24">
        <f t="shared" si="908"/>
        <v>1666.6666666666667</v>
      </c>
      <c r="BF248" s="24">
        <f t="shared" si="908"/>
        <v>1666.6666666666667</v>
      </c>
      <c r="BG248" s="24">
        <f t="shared" si="908"/>
        <v>1666.6666666666667</v>
      </c>
      <c r="BH248" s="24">
        <f t="shared" si="908"/>
        <v>1666.6666666666667</v>
      </c>
      <c r="BI248" s="24">
        <f t="shared" si="908"/>
        <v>1666.6666666666667</v>
      </c>
      <c r="BJ248" s="24">
        <f t="shared" si="908"/>
        <v>1666.6666666666667</v>
      </c>
      <c r="BK248" s="24">
        <f t="shared" si="908"/>
        <v>1666.6666666666667</v>
      </c>
      <c r="BL248" s="24">
        <f t="shared" si="908"/>
        <v>1666.6666666666667</v>
      </c>
      <c r="BM248" s="24">
        <f t="shared" si="908"/>
        <v>1666.6666666666667</v>
      </c>
      <c r="BN248" s="24">
        <f t="shared" si="908"/>
        <v>1666.6666666666667</v>
      </c>
      <c r="BO248" s="83"/>
    </row>
    <row r="249" spans="1:67 16370:16384" hidden="1" outlineLevel="1" x14ac:dyDescent="0.35">
      <c r="A249" t="s">
        <v>1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94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94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94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94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83"/>
    </row>
    <row r="250" spans="1:67 16370:16384" hidden="1" outlineLevel="1" x14ac:dyDescent="0.35">
      <c r="A250" t="s">
        <v>2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94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94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94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94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83"/>
    </row>
    <row r="251" spans="1:67 16370:16384" hidden="1" outlineLevel="1" x14ac:dyDescent="0.35">
      <c r="A251" t="s">
        <v>3</v>
      </c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94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94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94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94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83"/>
    </row>
    <row r="252" spans="1:67 16370:16384" hidden="1" outlineLevel="1" x14ac:dyDescent="0.35">
      <c r="A252" t="s">
        <v>4</v>
      </c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94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94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94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94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83"/>
    </row>
    <row r="253" spans="1:67 16370:16384" hidden="1" outlineLevel="1" x14ac:dyDescent="0.35">
      <c r="A253" t="s">
        <v>5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94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94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94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94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83"/>
    </row>
    <row r="254" spans="1:67 16370:16384" hidden="1" outlineLevel="1" x14ac:dyDescent="0.35">
      <c r="A254" t="s">
        <v>6</v>
      </c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94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94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94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94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83"/>
    </row>
    <row r="255" spans="1:67 16370:16384" hidden="1" outlineLevel="1" x14ac:dyDescent="0.35">
      <c r="A255" t="s">
        <v>7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94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94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94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94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83"/>
    </row>
    <row r="256" spans="1:67 16370:16384" hidden="1" outlineLevel="1" x14ac:dyDescent="0.35">
      <c r="A256" t="s">
        <v>8</v>
      </c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94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94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94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94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83"/>
    </row>
    <row r="257" spans="1:68 16370:16384" hidden="1" outlineLevel="1" x14ac:dyDescent="0.35">
      <c r="A257" t="s">
        <v>9</v>
      </c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94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94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94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94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83"/>
    </row>
    <row r="258" spans="1:68 16370:16384" hidden="1" outlineLevel="1" x14ac:dyDescent="0.35">
      <c r="A258" t="s">
        <v>10</v>
      </c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94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94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94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94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83"/>
    </row>
    <row r="259" spans="1:68 16370:16384" hidden="1" outlineLevel="1" x14ac:dyDescent="0.35">
      <c r="A259" t="s">
        <v>11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94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94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94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94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83"/>
    </row>
    <row r="260" spans="1:68 16370:16384" hidden="1" outlineLevel="1" x14ac:dyDescent="0.35">
      <c r="A260" s="4" t="s">
        <v>47</v>
      </c>
      <c r="C260" s="23">
        <f>SUM(C248:C259)</f>
        <v>1666.6666666666667</v>
      </c>
      <c r="D260" s="23">
        <f t="shared" ref="D260:N260" si="909">SUM(D248:D259)</f>
        <v>1666.6666666666667</v>
      </c>
      <c r="E260" s="23">
        <f t="shared" si="909"/>
        <v>1666.6666666666667</v>
      </c>
      <c r="F260" s="23">
        <f t="shared" si="909"/>
        <v>1666.6666666666667</v>
      </c>
      <c r="G260" s="23">
        <f t="shared" si="909"/>
        <v>1666.6666666666667</v>
      </c>
      <c r="H260" s="23">
        <f t="shared" si="909"/>
        <v>1666.6666666666667</v>
      </c>
      <c r="I260" s="23">
        <f t="shared" si="909"/>
        <v>1666.6666666666667</v>
      </c>
      <c r="J260" s="23">
        <f t="shared" si="909"/>
        <v>1666.6666666666667</v>
      </c>
      <c r="K260" s="23">
        <f t="shared" si="909"/>
        <v>1666.6666666666667</v>
      </c>
      <c r="L260" s="23">
        <f t="shared" si="909"/>
        <v>1666.6666666666667</v>
      </c>
      <c r="M260" s="23">
        <f t="shared" si="909"/>
        <v>1666.6666666666667</v>
      </c>
      <c r="N260" s="23">
        <f t="shared" si="909"/>
        <v>1666.6666666666667</v>
      </c>
      <c r="O260" s="95"/>
      <c r="P260" s="28">
        <f t="shared" ref="P260:AA260" si="910">SUM(P248:P259)</f>
        <v>1666.6666666666667</v>
      </c>
      <c r="Q260" s="28">
        <f t="shared" si="910"/>
        <v>1666.6666666666667</v>
      </c>
      <c r="R260" s="28">
        <f t="shared" si="910"/>
        <v>1666.6666666666667</v>
      </c>
      <c r="S260" s="28">
        <f t="shared" si="910"/>
        <v>1666.6666666666667</v>
      </c>
      <c r="T260" s="28">
        <f t="shared" si="910"/>
        <v>1666.6666666666667</v>
      </c>
      <c r="U260" s="28">
        <f t="shared" si="910"/>
        <v>1666.6666666666667</v>
      </c>
      <c r="V260" s="28">
        <f t="shared" si="910"/>
        <v>1666.6666666666667</v>
      </c>
      <c r="W260" s="28">
        <f t="shared" si="910"/>
        <v>1666.6666666666667</v>
      </c>
      <c r="X260" s="28">
        <f t="shared" si="910"/>
        <v>1666.6666666666667</v>
      </c>
      <c r="Y260" s="28">
        <f t="shared" si="910"/>
        <v>1666.6666666666667</v>
      </c>
      <c r="Z260" s="28">
        <f t="shared" si="910"/>
        <v>1666.6666666666667</v>
      </c>
      <c r="AA260" s="28">
        <f t="shared" si="910"/>
        <v>1666.6666666666667</v>
      </c>
      <c r="AB260" s="95"/>
      <c r="AC260" s="28">
        <f t="shared" ref="AC260:AN260" si="911">SUM(AC248:AC259)</f>
        <v>1666.6666666666667</v>
      </c>
      <c r="AD260" s="28">
        <f t="shared" si="911"/>
        <v>1666.6666666666667</v>
      </c>
      <c r="AE260" s="28">
        <f t="shared" si="911"/>
        <v>1666.6666666666667</v>
      </c>
      <c r="AF260" s="28">
        <f t="shared" si="911"/>
        <v>1666.6666666666667</v>
      </c>
      <c r="AG260" s="28">
        <f t="shared" si="911"/>
        <v>1666.6666666666667</v>
      </c>
      <c r="AH260" s="28">
        <f t="shared" si="911"/>
        <v>1666.6666666666667</v>
      </c>
      <c r="AI260" s="28">
        <f t="shared" si="911"/>
        <v>1666.6666666666667</v>
      </c>
      <c r="AJ260" s="28">
        <f t="shared" si="911"/>
        <v>1666.6666666666667</v>
      </c>
      <c r="AK260" s="28">
        <f t="shared" si="911"/>
        <v>1666.6666666666667</v>
      </c>
      <c r="AL260" s="28">
        <f t="shared" si="911"/>
        <v>1666.6666666666667</v>
      </c>
      <c r="AM260" s="28">
        <f t="shared" si="911"/>
        <v>1666.6666666666667</v>
      </c>
      <c r="AN260" s="28">
        <f t="shared" si="911"/>
        <v>1666.6666666666667</v>
      </c>
      <c r="AO260" s="95"/>
      <c r="AP260" s="28">
        <f t="shared" ref="AP260:BN260" si="912">SUM(AP248:AP259)</f>
        <v>1666.6666666666667</v>
      </c>
      <c r="AQ260" s="28">
        <f t="shared" si="912"/>
        <v>1666.6666666666667</v>
      </c>
      <c r="AR260" s="28">
        <f t="shared" si="912"/>
        <v>1666.6666666666667</v>
      </c>
      <c r="AS260" s="28">
        <f t="shared" si="912"/>
        <v>1666.6666666666667</v>
      </c>
      <c r="AT260" s="28">
        <f t="shared" si="912"/>
        <v>1666.6666666666667</v>
      </c>
      <c r="AU260" s="28">
        <f t="shared" si="912"/>
        <v>1666.6666666666667</v>
      </c>
      <c r="AV260" s="28">
        <f t="shared" si="912"/>
        <v>1666.6666666666667</v>
      </c>
      <c r="AW260" s="28">
        <f t="shared" si="912"/>
        <v>1666.6666666666667</v>
      </c>
      <c r="AX260" s="28">
        <f t="shared" si="912"/>
        <v>1666.6666666666667</v>
      </c>
      <c r="AY260" s="28">
        <f t="shared" si="912"/>
        <v>1666.6666666666667</v>
      </c>
      <c r="AZ260" s="28">
        <f t="shared" si="912"/>
        <v>1666.6666666666667</v>
      </c>
      <c r="BA260" s="28">
        <f t="shared" si="912"/>
        <v>1666.6666666666667</v>
      </c>
      <c r="BB260" s="95"/>
      <c r="BC260" s="28">
        <f t="shared" si="912"/>
        <v>1666.6666666666667</v>
      </c>
      <c r="BD260" s="28">
        <f t="shared" si="912"/>
        <v>1666.6666666666667</v>
      </c>
      <c r="BE260" s="28">
        <f t="shared" si="912"/>
        <v>1666.6666666666667</v>
      </c>
      <c r="BF260" s="28">
        <f t="shared" si="912"/>
        <v>1666.6666666666667</v>
      </c>
      <c r="BG260" s="28">
        <f t="shared" si="912"/>
        <v>1666.6666666666667</v>
      </c>
      <c r="BH260" s="28">
        <f t="shared" si="912"/>
        <v>1666.6666666666667</v>
      </c>
      <c r="BI260" s="28">
        <f t="shared" si="912"/>
        <v>1666.6666666666667</v>
      </c>
      <c r="BJ260" s="28">
        <f t="shared" si="912"/>
        <v>1666.6666666666667</v>
      </c>
      <c r="BK260" s="28">
        <f t="shared" si="912"/>
        <v>1666.6666666666667</v>
      </c>
      <c r="BL260" s="28">
        <f t="shared" si="912"/>
        <v>1666.6666666666667</v>
      </c>
      <c r="BM260" s="28">
        <f t="shared" si="912"/>
        <v>1666.6666666666667</v>
      </c>
      <c r="BN260" s="28">
        <f t="shared" si="912"/>
        <v>1666.6666666666667</v>
      </c>
      <c r="BO260" s="83"/>
    </row>
    <row r="261" spans="1:68 16370:16384" hidden="1" outlineLevel="1" x14ac:dyDescent="0.35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94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94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94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94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83"/>
    </row>
    <row r="262" spans="1:68 16370:16384" hidden="1" outlineLevel="1" x14ac:dyDescent="0.35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94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94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94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94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83"/>
    </row>
    <row r="263" spans="1:68 16370:16384" s="5" customFormat="1" hidden="1" outlineLevel="1" x14ac:dyDescent="0.35">
      <c r="A263" s="5" t="s">
        <v>173</v>
      </c>
      <c r="C263" s="23">
        <f>SUM(C245,C260)</f>
        <v>6666.666666666667</v>
      </c>
      <c r="D263" s="23">
        <f t="shared" ref="D263:BM263" si="913">SUM(D245,D260)</f>
        <v>6666.666666666667</v>
      </c>
      <c r="E263" s="23">
        <f t="shared" si="913"/>
        <v>6666.666666666667</v>
      </c>
      <c r="F263" s="23">
        <f t="shared" si="913"/>
        <v>6666.666666666667</v>
      </c>
      <c r="G263" s="23">
        <f t="shared" si="913"/>
        <v>6666.666666666667</v>
      </c>
      <c r="H263" s="23">
        <f t="shared" si="913"/>
        <v>6666.666666666667</v>
      </c>
      <c r="I263" s="23">
        <f t="shared" si="913"/>
        <v>6666.666666666667</v>
      </c>
      <c r="J263" s="23">
        <f t="shared" si="913"/>
        <v>6666.666666666667</v>
      </c>
      <c r="K263" s="23">
        <f t="shared" si="913"/>
        <v>6666.666666666667</v>
      </c>
      <c r="L263" s="23">
        <f t="shared" si="913"/>
        <v>6666.666666666667</v>
      </c>
      <c r="M263" s="23">
        <f t="shared" si="913"/>
        <v>6666.666666666667</v>
      </c>
      <c r="N263" s="23">
        <f t="shared" si="913"/>
        <v>6666.666666666667</v>
      </c>
      <c r="O263" s="95"/>
      <c r="P263" s="23">
        <f t="shared" si="913"/>
        <v>6666.666666666667</v>
      </c>
      <c r="Q263" s="23">
        <f t="shared" si="913"/>
        <v>6666.666666666667</v>
      </c>
      <c r="R263" s="23">
        <f t="shared" si="913"/>
        <v>6666.666666666667</v>
      </c>
      <c r="S263" s="23">
        <f t="shared" si="913"/>
        <v>6666.666666666667</v>
      </c>
      <c r="T263" s="23">
        <f t="shared" si="913"/>
        <v>6666.666666666667</v>
      </c>
      <c r="U263" s="23">
        <f t="shared" si="913"/>
        <v>6666.666666666667</v>
      </c>
      <c r="V263" s="23">
        <f t="shared" si="913"/>
        <v>6666.666666666667</v>
      </c>
      <c r="W263" s="23">
        <f t="shared" si="913"/>
        <v>6666.666666666667</v>
      </c>
      <c r="X263" s="23">
        <f t="shared" si="913"/>
        <v>6666.666666666667</v>
      </c>
      <c r="Y263" s="23">
        <f t="shared" si="913"/>
        <v>6666.666666666667</v>
      </c>
      <c r="Z263" s="23">
        <f t="shared" si="913"/>
        <v>6666.666666666667</v>
      </c>
      <c r="AA263" s="23">
        <f t="shared" si="913"/>
        <v>6666.666666666667</v>
      </c>
      <c r="AB263" s="95"/>
      <c r="AC263" s="23">
        <f t="shared" si="913"/>
        <v>6666.666666666667</v>
      </c>
      <c r="AD263" s="23">
        <f t="shared" si="913"/>
        <v>6666.666666666667</v>
      </c>
      <c r="AE263" s="23">
        <f t="shared" si="913"/>
        <v>6666.666666666667</v>
      </c>
      <c r="AF263" s="23">
        <f t="shared" si="913"/>
        <v>6666.666666666667</v>
      </c>
      <c r="AG263" s="23">
        <f t="shared" si="913"/>
        <v>6666.666666666667</v>
      </c>
      <c r="AH263" s="23">
        <f t="shared" si="913"/>
        <v>6666.666666666667</v>
      </c>
      <c r="AI263" s="23">
        <f t="shared" si="913"/>
        <v>6666.666666666667</v>
      </c>
      <c r="AJ263" s="23">
        <f t="shared" si="913"/>
        <v>6666.666666666667</v>
      </c>
      <c r="AK263" s="23">
        <f t="shared" si="913"/>
        <v>6666.666666666667</v>
      </c>
      <c r="AL263" s="23">
        <f t="shared" si="913"/>
        <v>6666.666666666667</v>
      </c>
      <c r="AM263" s="23">
        <f t="shared" si="913"/>
        <v>6666.666666666667</v>
      </c>
      <c r="AN263" s="23">
        <f t="shared" si="913"/>
        <v>6666.666666666667</v>
      </c>
      <c r="AO263" s="95"/>
      <c r="AP263" s="23">
        <f t="shared" si="913"/>
        <v>6666.666666666667</v>
      </c>
      <c r="AQ263" s="23">
        <f t="shared" si="913"/>
        <v>6666.666666666667</v>
      </c>
      <c r="AR263" s="23">
        <f t="shared" si="913"/>
        <v>6666.666666666667</v>
      </c>
      <c r="AS263" s="23">
        <f t="shared" si="913"/>
        <v>6666.666666666667</v>
      </c>
      <c r="AT263" s="23">
        <f t="shared" si="913"/>
        <v>6666.666666666667</v>
      </c>
      <c r="AU263" s="23">
        <f t="shared" si="913"/>
        <v>6666.666666666667</v>
      </c>
      <c r="AV263" s="23">
        <f t="shared" si="913"/>
        <v>6666.666666666667</v>
      </c>
      <c r="AW263" s="23">
        <f t="shared" si="913"/>
        <v>6666.666666666667</v>
      </c>
      <c r="AX263" s="23">
        <f t="shared" si="913"/>
        <v>6666.666666666667</v>
      </c>
      <c r="AY263" s="23">
        <f t="shared" si="913"/>
        <v>6666.666666666667</v>
      </c>
      <c r="AZ263" s="23">
        <f t="shared" si="913"/>
        <v>6666.666666666667</v>
      </c>
      <c r="BA263" s="23">
        <f t="shared" si="913"/>
        <v>6666.666666666667</v>
      </c>
      <c r="BB263" s="95"/>
      <c r="BC263" s="23">
        <f t="shared" si="913"/>
        <v>6666.666666666667</v>
      </c>
      <c r="BD263" s="23">
        <f t="shared" si="913"/>
        <v>6666.666666666667</v>
      </c>
      <c r="BE263" s="23">
        <f t="shared" si="913"/>
        <v>6666.666666666667</v>
      </c>
      <c r="BF263" s="23">
        <f t="shared" si="913"/>
        <v>6666.666666666667</v>
      </c>
      <c r="BG263" s="23">
        <f t="shared" si="913"/>
        <v>6666.666666666667</v>
      </c>
      <c r="BH263" s="23">
        <f t="shared" si="913"/>
        <v>6666.666666666667</v>
      </c>
      <c r="BI263" s="23">
        <f t="shared" si="913"/>
        <v>6666.666666666667</v>
      </c>
      <c r="BJ263" s="23">
        <f t="shared" si="913"/>
        <v>6666.666666666667</v>
      </c>
      <c r="BK263" s="23">
        <f t="shared" si="913"/>
        <v>6666.666666666667</v>
      </c>
      <c r="BL263" s="23">
        <f t="shared" si="913"/>
        <v>6666.666666666667</v>
      </c>
      <c r="BM263" s="23">
        <f t="shared" si="913"/>
        <v>6666.666666666667</v>
      </c>
      <c r="BN263" s="23">
        <f>SUM(BN245,BN260)</f>
        <v>6666.666666666667</v>
      </c>
      <c r="BO263" s="82"/>
    </row>
    <row r="264" spans="1:68 16370:16384" hidden="1" outlineLevel="1" x14ac:dyDescent="0.35">
      <c r="A264" s="5" t="s">
        <v>49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94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94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94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94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83"/>
    </row>
    <row r="265" spans="1:68 16370:16384" hidden="1" outlineLevel="1" x14ac:dyDescent="0.35">
      <c r="A265" t="s">
        <v>48</v>
      </c>
      <c r="C265" s="24">
        <f t="shared" ref="C265:N265" si="914">C227-C245</f>
        <v>295000</v>
      </c>
      <c r="D265" s="24">
        <f t="shared" si="914"/>
        <v>290000</v>
      </c>
      <c r="E265" s="24">
        <f t="shared" si="914"/>
        <v>285000</v>
      </c>
      <c r="F265" s="24">
        <f t="shared" si="914"/>
        <v>280000</v>
      </c>
      <c r="G265" s="24">
        <f t="shared" si="914"/>
        <v>275000</v>
      </c>
      <c r="H265" s="24">
        <f t="shared" si="914"/>
        <v>270000</v>
      </c>
      <c r="I265" s="24">
        <f t="shared" si="914"/>
        <v>265000</v>
      </c>
      <c r="J265" s="24">
        <f t="shared" si="914"/>
        <v>260000</v>
      </c>
      <c r="K265" s="24">
        <f t="shared" si="914"/>
        <v>255000</v>
      </c>
      <c r="L265" s="24">
        <f t="shared" si="914"/>
        <v>250000</v>
      </c>
      <c r="M265" s="24">
        <f t="shared" si="914"/>
        <v>245000</v>
      </c>
      <c r="N265" s="24">
        <f t="shared" si="914"/>
        <v>240000</v>
      </c>
      <c r="O265" s="94"/>
      <c r="P265" s="24">
        <f>P227-P245</f>
        <v>235000</v>
      </c>
      <c r="Q265" s="24">
        <f t="shared" ref="Q265:BM265" si="915">Q227-Q245</f>
        <v>230000</v>
      </c>
      <c r="R265" s="24">
        <f t="shared" si="915"/>
        <v>225000</v>
      </c>
      <c r="S265" s="24">
        <f t="shared" si="915"/>
        <v>220000</v>
      </c>
      <c r="T265" s="24">
        <f t="shared" si="915"/>
        <v>215000</v>
      </c>
      <c r="U265" s="24">
        <f t="shared" si="915"/>
        <v>210000</v>
      </c>
      <c r="V265" s="24">
        <f t="shared" si="915"/>
        <v>205000</v>
      </c>
      <c r="W265" s="24">
        <f t="shared" si="915"/>
        <v>200000</v>
      </c>
      <c r="X265" s="24">
        <f t="shared" si="915"/>
        <v>195000</v>
      </c>
      <c r="Y265" s="24">
        <f t="shared" si="915"/>
        <v>190000</v>
      </c>
      <c r="Z265" s="24">
        <f t="shared" si="915"/>
        <v>185000</v>
      </c>
      <c r="AA265" s="24">
        <f t="shared" si="915"/>
        <v>180000</v>
      </c>
      <c r="AB265" s="94"/>
      <c r="AC265" s="24">
        <f t="shared" si="915"/>
        <v>175000</v>
      </c>
      <c r="AD265" s="24">
        <f t="shared" si="915"/>
        <v>170000</v>
      </c>
      <c r="AE265" s="24">
        <f t="shared" si="915"/>
        <v>165000</v>
      </c>
      <c r="AF265" s="24">
        <f t="shared" si="915"/>
        <v>160000</v>
      </c>
      <c r="AG265" s="24">
        <f t="shared" si="915"/>
        <v>155000</v>
      </c>
      <c r="AH265" s="24">
        <f t="shared" si="915"/>
        <v>150000</v>
      </c>
      <c r="AI265" s="24">
        <f t="shared" si="915"/>
        <v>145000</v>
      </c>
      <c r="AJ265" s="24">
        <f t="shared" si="915"/>
        <v>140000</v>
      </c>
      <c r="AK265" s="24">
        <f t="shared" si="915"/>
        <v>135000</v>
      </c>
      <c r="AL265" s="24">
        <f t="shared" si="915"/>
        <v>130000</v>
      </c>
      <c r="AM265" s="24">
        <f t="shared" si="915"/>
        <v>125000</v>
      </c>
      <c r="AN265" s="24">
        <f t="shared" si="915"/>
        <v>120000</v>
      </c>
      <c r="AO265" s="94"/>
      <c r="AP265" s="24">
        <f t="shared" si="915"/>
        <v>115000</v>
      </c>
      <c r="AQ265" s="24">
        <f t="shared" si="915"/>
        <v>110000</v>
      </c>
      <c r="AR265" s="24">
        <f t="shared" si="915"/>
        <v>105000</v>
      </c>
      <c r="AS265" s="24">
        <f t="shared" si="915"/>
        <v>100000</v>
      </c>
      <c r="AT265" s="24">
        <f t="shared" si="915"/>
        <v>95000</v>
      </c>
      <c r="AU265" s="24">
        <f t="shared" si="915"/>
        <v>90000</v>
      </c>
      <c r="AV265" s="24">
        <f t="shared" si="915"/>
        <v>85000</v>
      </c>
      <c r="AW265" s="24">
        <f t="shared" si="915"/>
        <v>80000</v>
      </c>
      <c r="AX265" s="24">
        <f t="shared" si="915"/>
        <v>75000</v>
      </c>
      <c r="AY265" s="24">
        <f t="shared" si="915"/>
        <v>70000</v>
      </c>
      <c r="AZ265" s="24">
        <f t="shared" si="915"/>
        <v>65000</v>
      </c>
      <c r="BA265" s="24">
        <f t="shared" si="915"/>
        <v>60000</v>
      </c>
      <c r="BB265" s="94"/>
      <c r="BC265" s="24">
        <f t="shared" si="915"/>
        <v>55000</v>
      </c>
      <c r="BD265" s="24">
        <f t="shared" si="915"/>
        <v>50000</v>
      </c>
      <c r="BE265" s="24">
        <f t="shared" si="915"/>
        <v>45000</v>
      </c>
      <c r="BF265" s="24">
        <f t="shared" si="915"/>
        <v>40000</v>
      </c>
      <c r="BG265" s="24">
        <f t="shared" si="915"/>
        <v>35000</v>
      </c>
      <c r="BH265" s="24">
        <f t="shared" si="915"/>
        <v>30000</v>
      </c>
      <c r="BI265" s="24">
        <f t="shared" si="915"/>
        <v>25000</v>
      </c>
      <c r="BJ265" s="24">
        <f t="shared" si="915"/>
        <v>20000</v>
      </c>
      <c r="BK265" s="24">
        <f t="shared" si="915"/>
        <v>15000</v>
      </c>
      <c r="BL265" s="24">
        <f t="shared" si="915"/>
        <v>10000</v>
      </c>
      <c r="BM265" s="24">
        <f t="shared" si="915"/>
        <v>5000</v>
      </c>
      <c r="BN265" s="24">
        <f>BN227-BN245</f>
        <v>0</v>
      </c>
      <c r="BO265" s="83"/>
      <c r="BP265" s="139"/>
    </row>
    <row r="266" spans="1:68 16370:16384" hidden="1" outlineLevel="1" x14ac:dyDescent="0.35">
      <c r="A266" t="s">
        <v>37</v>
      </c>
      <c r="C266" s="24">
        <f t="shared" ref="C266:N266" si="916">C228-C260</f>
        <v>98333.333333333328</v>
      </c>
      <c r="D266" s="24">
        <f t="shared" si="916"/>
        <v>96666.666666666657</v>
      </c>
      <c r="E266" s="24">
        <f t="shared" si="916"/>
        <v>94999.999999999985</v>
      </c>
      <c r="F266" s="24">
        <f t="shared" si="916"/>
        <v>93333.333333333314</v>
      </c>
      <c r="G266" s="24">
        <f t="shared" si="916"/>
        <v>91666.666666666642</v>
      </c>
      <c r="H266" s="24">
        <f t="shared" si="916"/>
        <v>89999.999999999971</v>
      </c>
      <c r="I266" s="24">
        <f t="shared" si="916"/>
        <v>88333.333333333299</v>
      </c>
      <c r="J266" s="24">
        <f t="shared" si="916"/>
        <v>86666.666666666628</v>
      </c>
      <c r="K266" s="24">
        <f t="shared" si="916"/>
        <v>84999.999999999956</v>
      </c>
      <c r="L266" s="24">
        <f t="shared" si="916"/>
        <v>83333.333333333285</v>
      </c>
      <c r="M266" s="24">
        <f t="shared" si="916"/>
        <v>81666.666666666613</v>
      </c>
      <c r="N266" s="24">
        <f t="shared" si="916"/>
        <v>79999.999999999942</v>
      </c>
      <c r="O266" s="94"/>
      <c r="P266" s="27">
        <f t="shared" ref="P266:AA266" si="917">P228-P260</f>
        <v>78333.33333333327</v>
      </c>
      <c r="Q266" s="27">
        <f t="shared" si="917"/>
        <v>76666.666666666599</v>
      </c>
      <c r="R266" s="27">
        <f t="shared" si="917"/>
        <v>74999.999999999927</v>
      </c>
      <c r="S266" s="27">
        <f t="shared" si="917"/>
        <v>73333.333333333256</v>
      </c>
      <c r="T266" s="27">
        <f t="shared" si="917"/>
        <v>71666.666666666584</v>
      </c>
      <c r="U266" s="27">
        <f t="shared" si="917"/>
        <v>69999.999999999913</v>
      </c>
      <c r="V266" s="27">
        <f t="shared" si="917"/>
        <v>68333.333333333241</v>
      </c>
      <c r="W266" s="27">
        <f t="shared" si="917"/>
        <v>66666.66666666657</v>
      </c>
      <c r="X266" s="27">
        <f t="shared" si="917"/>
        <v>64999.999999999905</v>
      </c>
      <c r="Y266" s="27">
        <f t="shared" si="917"/>
        <v>63333.333333333241</v>
      </c>
      <c r="Z266" s="27">
        <f t="shared" si="917"/>
        <v>61666.666666666577</v>
      </c>
      <c r="AA266" s="27">
        <f t="shared" si="917"/>
        <v>59999.999999999913</v>
      </c>
      <c r="AB266" s="94"/>
      <c r="AC266" s="27">
        <f t="shared" ref="AC266:AN266" si="918">AC228-AC260</f>
        <v>58333.333333333248</v>
      </c>
      <c r="AD266" s="27">
        <f t="shared" si="918"/>
        <v>56666.666666666584</v>
      </c>
      <c r="AE266" s="27">
        <f t="shared" si="918"/>
        <v>54999.99999999992</v>
      </c>
      <c r="AF266" s="27">
        <f t="shared" si="918"/>
        <v>53333.333333333256</v>
      </c>
      <c r="AG266" s="27">
        <f t="shared" si="918"/>
        <v>51666.666666666591</v>
      </c>
      <c r="AH266" s="27">
        <f t="shared" si="918"/>
        <v>49999.999999999927</v>
      </c>
      <c r="AI266" s="27">
        <f t="shared" si="918"/>
        <v>48333.333333333263</v>
      </c>
      <c r="AJ266" s="27">
        <f t="shared" si="918"/>
        <v>46666.666666666599</v>
      </c>
      <c r="AK266" s="27">
        <f t="shared" si="918"/>
        <v>44999.999999999935</v>
      </c>
      <c r="AL266" s="27">
        <f t="shared" si="918"/>
        <v>43333.33333333327</v>
      </c>
      <c r="AM266" s="27">
        <f t="shared" si="918"/>
        <v>41666.666666666606</v>
      </c>
      <c r="AN266" s="27">
        <f t="shared" si="918"/>
        <v>39999.999999999942</v>
      </c>
      <c r="AO266" s="94"/>
      <c r="AP266" s="27">
        <f t="shared" ref="AP266:BA266" si="919">AP228-AP260</f>
        <v>38333.333333333278</v>
      </c>
      <c r="AQ266" s="27">
        <f t="shared" si="919"/>
        <v>36666.666666666613</v>
      </c>
      <c r="AR266" s="27">
        <f t="shared" si="919"/>
        <v>34999.999999999949</v>
      </c>
      <c r="AS266" s="27">
        <f t="shared" si="919"/>
        <v>33333.333333333285</v>
      </c>
      <c r="AT266" s="27">
        <f t="shared" si="919"/>
        <v>31666.666666666617</v>
      </c>
      <c r="AU266" s="27">
        <f t="shared" si="919"/>
        <v>29999.999999999949</v>
      </c>
      <c r="AV266" s="27">
        <f t="shared" si="919"/>
        <v>28333.333333333281</v>
      </c>
      <c r="AW266" s="27">
        <f t="shared" si="919"/>
        <v>26666.666666666613</v>
      </c>
      <c r="AX266" s="27">
        <f t="shared" si="919"/>
        <v>24999.999999999945</v>
      </c>
      <c r="AY266" s="27">
        <f t="shared" si="919"/>
        <v>23333.333333333278</v>
      </c>
      <c r="AZ266" s="27">
        <f t="shared" si="919"/>
        <v>21666.66666666661</v>
      </c>
      <c r="BA266" s="27">
        <f t="shared" si="919"/>
        <v>19999.999999999942</v>
      </c>
      <c r="BB266" s="94"/>
      <c r="BC266" s="27">
        <f t="shared" ref="BC266:BN266" si="920">BC228-BC260</f>
        <v>18333.333333333274</v>
      </c>
      <c r="BD266" s="27">
        <f t="shared" si="920"/>
        <v>16666.666666666606</v>
      </c>
      <c r="BE266" s="27">
        <f t="shared" si="920"/>
        <v>14999.99999999994</v>
      </c>
      <c r="BF266" s="27">
        <f t="shared" si="920"/>
        <v>13333.333333333274</v>
      </c>
      <c r="BG266" s="27">
        <f t="shared" si="920"/>
        <v>11666.666666666608</v>
      </c>
      <c r="BH266" s="27">
        <f t="shared" si="920"/>
        <v>9999.9999999999418</v>
      </c>
      <c r="BI266" s="27">
        <f t="shared" si="920"/>
        <v>8333.3333333332757</v>
      </c>
      <c r="BJ266" s="27">
        <f t="shared" si="920"/>
        <v>6666.6666666666088</v>
      </c>
      <c r="BK266" s="27">
        <f t="shared" si="920"/>
        <v>4999.9999999999418</v>
      </c>
      <c r="BL266" s="27">
        <f t="shared" si="920"/>
        <v>3333.3333333332748</v>
      </c>
      <c r="BM266" s="27">
        <f t="shared" si="920"/>
        <v>1666.6666666666081</v>
      </c>
      <c r="BN266" s="27">
        <f t="shared" si="920"/>
        <v>-5.8662408264353871E-11</v>
      </c>
      <c r="BO266" s="83"/>
    </row>
    <row r="267" spans="1:68 16370:16384" s="5" customFormat="1" hidden="1" outlineLevel="1" x14ac:dyDescent="0.35">
      <c r="A267" s="5" t="s">
        <v>31</v>
      </c>
      <c r="C267" s="23">
        <f>SUM(C265:C266)</f>
        <v>393333.33333333331</v>
      </c>
      <c r="D267" s="23">
        <f t="shared" ref="D267:N267" si="921">SUM(D265:D266)</f>
        <v>386666.66666666663</v>
      </c>
      <c r="E267" s="23">
        <f t="shared" si="921"/>
        <v>380000</v>
      </c>
      <c r="F267" s="23">
        <f t="shared" si="921"/>
        <v>373333.33333333331</v>
      </c>
      <c r="G267" s="23">
        <f t="shared" si="921"/>
        <v>366666.66666666663</v>
      </c>
      <c r="H267" s="23">
        <f t="shared" si="921"/>
        <v>360000</v>
      </c>
      <c r="I267" s="23">
        <f t="shared" si="921"/>
        <v>353333.33333333331</v>
      </c>
      <c r="J267" s="23">
        <f t="shared" si="921"/>
        <v>346666.66666666663</v>
      </c>
      <c r="K267" s="23">
        <f t="shared" si="921"/>
        <v>339999.99999999994</v>
      </c>
      <c r="L267" s="23">
        <f t="shared" si="921"/>
        <v>333333.33333333326</v>
      </c>
      <c r="M267" s="23">
        <f t="shared" si="921"/>
        <v>326666.66666666663</v>
      </c>
      <c r="N267" s="23">
        <f t="shared" si="921"/>
        <v>319999.99999999994</v>
      </c>
      <c r="O267" s="95"/>
      <c r="P267" s="28">
        <f t="shared" ref="P267:AA267" si="922">SUM(P265:P266)</f>
        <v>313333.33333333326</v>
      </c>
      <c r="Q267" s="28">
        <f t="shared" si="922"/>
        <v>306666.66666666663</v>
      </c>
      <c r="R267" s="28">
        <f t="shared" si="922"/>
        <v>299999.99999999994</v>
      </c>
      <c r="S267" s="28">
        <f t="shared" si="922"/>
        <v>293333.33333333326</v>
      </c>
      <c r="T267" s="28">
        <f t="shared" si="922"/>
        <v>286666.66666666657</v>
      </c>
      <c r="U267" s="28">
        <f t="shared" si="922"/>
        <v>279999.99999999988</v>
      </c>
      <c r="V267" s="28">
        <f t="shared" si="922"/>
        <v>273333.33333333326</v>
      </c>
      <c r="W267" s="28">
        <f t="shared" si="922"/>
        <v>266666.66666666657</v>
      </c>
      <c r="X267" s="28">
        <f t="shared" si="922"/>
        <v>259999.99999999991</v>
      </c>
      <c r="Y267" s="28">
        <f t="shared" si="922"/>
        <v>253333.33333333326</v>
      </c>
      <c r="Z267" s="28">
        <f t="shared" si="922"/>
        <v>246666.66666666657</v>
      </c>
      <c r="AA267" s="28">
        <f t="shared" si="922"/>
        <v>239999.99999999991</v>
      </c>
      <c r="AB267" s="95"/>
      <c r="AC267" s="28">
        <f t="shared" ref="AC267:AN267" si="923">SUM(AC265:AC266)</f>
        <v>233333.33333333326</v>
      </c>
      <c r="AD267" s="28">
        <f t="shared" si="923"/>
        <v>226666.66666666657</v>
      </c>
      <c r="AE267" s="28">
        <f t="shared" si="923"/>
        <v>219999.99999999991</v>
      </c>
      <c r="AF267" s="28">
        <f t="shared" si="923"/>
        <v>213333.33333333326</v>
      </c>
      <c r="AG267" s="28">
        <f t="shared" si="923"/>
        <v>206666.6666666666</v>
      </c>
      <c r="AH267" s="28">
        <f t="shared" si="923"/>
        <v>199999.99999999994</v>
      </c>
      <c r="AI267" s="28">
        <f t="shared" si="923"/>
        <v>193333.33333333326</v>
      </c>
      <c r="AJ267" s="28">
        <f t="shared" si="923"/>
        <v>186666.6666666666</v>
      </c>
      <c r="AK267" s="28">
        <f t="shared" si="923"/>
        <v>179999.99999999994</v>
      </c>
      <c r="AL267" s="28">
        <f t="shared" si="923"/>
        <v>173333.33333333326</v>
      </c>
      <c r="AM267" s="28">
        <f t="shared" si="923"/>
        <v>166666.6666666666</v>
      </c>
      <c r="AN267" s="28">
        <f t="shared" si="923"/>
        <v>159999.99999999994</v>
      </c>
      <c r="AO267" s="95"/>
      <c r="AP267" s="28">
        <f t="shared" ref="AP267:BN267" si="924">SUM(AP265:AP266)</f>
        <v>153333.33333333328</v>
      </c>
      <c r="AQ267" s="28">
        <f t="shared" si="924"/>
        <v>146666.66666666663</v>
      </c>
      <c r="AR267" s="28">
        <f t="shared" si="924"/>
        <v>139999.99999999994</v>
      </c>
      <c r="AS267" s="28">
        <f t="shared" si="924"/>
        <v>133333.33333333328</v>
      </c>
      <c r="AT267" s="28">
        <f t="shared" si="924"/>
        <v>126666.66666666661</v>
      </c>
      <c r="AU267" s="28">
        <f t="shared" si="924"/>
        <v>119999.99999999994</v>
      </c>
      <c r="AV267" s="28">
        <f t="shared" si="924"/>
        <v>113333.33333333328</v>
      </c>
      <c r="AW267" s="28">
        <f t="shared" si="924"/>
        <v>106666.66666666661</v>
      </c>
      <c r="AX267" s="28">
        <f t="shared" si="924"/>
        <v>99999.999999999942</v>
      </c>
      <c r="AY267" s="28">
        <f t="shared" si="924"/>
        <v>93333.333333333285</v>
      </c>
      <c r="AZ267" s="28">
        <f t="shared" si="924"/>
        <v>86666.666666666613</v>
      </c>
      <c r="BA267" s="28">
        <f t="shared" si="924"/>
        <v>79999.999999999942</v>
      </c>
      <c r="BB267" s="95"/>
      <c r="BC267" s="28">
        <f t="shared" si="924"/>
        <v>73333.33333333327</v>
      </c>
      <c r="BD267" s="28">
        <f t="shared" si="924"/>
        <v>66666.666666666599</v>
      </c>
      <c r="BE267" s="28">
        <f t="shared" si="924"/>
        <v>59999.999999999942</v>
      </c>
      <c r="BF267" s="28">
        <f t="shared" si="924"/>
        <v>53333.33333333327</v>
      </c>
      <c r="BG267" s="28">
        <f t="shared" si="924"/>
        <v>46666.666666666606</v>
      </c>
      <c r="BH267" s="28">
        <f t="shared" si="924"/>
        <v>39999.999999999942</v>
      </c>
      <c r="BI267" s="28">
        <f t="shared" si="924"/>
        <v>33333.333333333278</v>
      </c>
      <c r="BJ267" s="28">
        <f t="shared" si="924"/>
        <v>26666.66666666661</v>
      </c>
      <c r="BK267" s="28">
        <f t="shared" si="924"/>
        <v>19999.999999999942</v>
      </c>
      <c r="BL267" s="28">
        <f t="shared" si="924"/>
        <v>13333.333333333274</v>
      </c>
      <c r="BM267" s="28">
        <f t="shared" si="924"/>
        <v>6666.6666666666079</v>
      </c>
      <c r="BN267" s="28">
        <f t="shared" si="924"/>
        <v>-5.8662408264353871E-11</v>
      </c>
      <c r="BO267" s="82"/>
      <c r="XEP267"/>
      <c r="XEQ267"/>
      <c r="XER267"/>
      <c r="XES267"/>
      <c r="XET267"/>
      <c r="XEU267"/>
      <c r="XEV267"/>
      <c r="XEW267"/>
      <c r="XEX267"/>
      <c r="XEY267"/>
      <c r="XEZ267"/>
      <c r="XFA267"/>
      <c r="XFB267"/>
      <c r="XFC267"/>
      <c r="XFD267"/>
    </row>
    <row r="268" spans="1:68 16370:16384" hidden="1" outlineLevel="1" x14ac:dyDescent="0.3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94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94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94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94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83"/>
    </row>
    <row r="269" spans="1:68 16370:16384" s="5" customFormat="1" hidden="1" outlineLevel="1" x14ac:dyDescent="0.35">
      <c r="A269" s="5" t="s">
        <v>84</v>
      </c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95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95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95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95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82"/>
      <c r="XEP269"/>
      <c r="XEQ269"/>
      <c r="XER269"/>
      <c r="XES269"/>
      <c r="XET269"/>
      <c r="XEU269"/>
      <c r="XEV269"/>
      <c r="XEW269"/>
      <c r="XEX269"/>
      <c r="XEY269"/>
      <c r="XEZ269"/>
      <c r="XFA269"/>
      <c r="XFB269"/>
      <c r="XFC269"/>
      <c r="XFD269"/>
    </row>
    <row r="270" spans="1:68 16370:16384" hidden="1" outlineLevel="1" x14ac:dyDescent="0.35">
      <c r="A270" t="s">
        <v>46</v>
      </c>
      <c r="C270" s="24">
        <f>B273</f>
        <v>0</v>
      </c>
      <c r="D270" s="24">
        <f t="shared" ref="D270:N270" si="925">C273</f>
        <v>4000000</v>
      </c>
      <c r="E270" s="24">
        <f t="shared" si="925"/>
        <v>4000000</v>
      </c>
      <c r="F270" s="24">
        <f t="shared" si="925"/>
        <v>4000000</v>
      </c>
      <c r="G270" s="24">
        <f t="shared" si="925"/>
        <v>4000000</v>
      </c>
      <c r="H270" s="24">
        <f t="shared" si="925"/>
        <v>4000000</v>
      </c>
      <c r="I270" s="24">
        <f t="shared" si="925"/>
        <v>4000000</v>
      </c>
      <c r="J270" s="24">
        <f t="shared" si="925"/>
        <v>4000000</v>
      </c>
      <c r="K270" s="24">
        <f t="shared" si="925"/>
        <v>4000000</v>
      </c>
      <c r="L270" s="24">
        <f t="shared" si="925"/>
        <v>4000000</v>
      </c>
      <c r="M270" s="24">
        <f t="shared" si="925"/>
        <v>4000000</v>
      </c>
      <c r="N270" s="24">
        <f t="shared" si="925"/>
        <v>4000000</v>
      </c>
      <c r="O270" s="94"/>
      <c r="P270" s="27">
        <f t="shared" ref="P270" si="926">N273</f>
        <v>4000000</v>
      </c>
      <c r="Q270" s="27">
        <f t="shared" ref="Q270" si="927">P273</f>
        <v>4000000</v>
      </c>
      <c r="R270" s="27">
        <f t="shared" ref="R270" si="928">Q273</f>
        <v>4000000</v>
      </c>
      <c r="S270" s="27">
        <f t="shared" ref="S270" si="929">R273</f>
        <v>4000000</v>
      </c>
      <c r="T270" s="27">
        <f t="shared" ref="T270" si="930">S273</f>
        <v>4000000</v>
      </c>
      <c r="U270" s="27">
        <f t="shared" ref="U270" si="931">T273</f>
        <v>4000000</v>
      </c>
      <c r="V270" s="27">
        <f t="shared" ref="V270" si="932">U273</f>
        <v>3000000</v>
      </c>
      <c r="W270" s="27">
        <f t="shared" ref="W270" si="933">V273</f>
        <v>3000000</v>
      </c>
      <c r="X270" s="27">
        <f t="shared" ref="X270" si="934">W273</f>
        <v>3000000</v>
      </c>
      <c r="Y270" s="27">
        <f t="shared" ref="Y270" si="935">X273</f>
        <v>3000000</v>
      </c>
      <c r="Z270" s="27">
        <f t="shared" ref="Z270" si="936">Y273</f>
        <v>3000000</v>
      </c>
      <c r="AA270" s="27">
        <f t="shared" ref="AA270" si="937">Z273</f>
        <v>3000000</v>
      </c>
      <c r="AB270" s="94"/>
      <c r="AC270" s="27">
        <f t="shared" ref="AC270" si="938">AA273</f>
        <v>3000000</v>
      </c>
      <c r="AD270" s="27">
        <f t="shared" ref="AD270" si="939">AC273</f>
        <v>3000000</v>
      </c>
      <c r="AE270" s="27">
        <f t="shared" ref="AE270" si="940">AD273</f>
        <v>3000000</v>
      </c>
      <c r="AF270" s="27">
        <f t="shared" ref="AF270" si="941">AE273</f>
        <v>3000000</v>
      </c>
      <c r="AG270" s="27">
        <f t="shared" ref="AG270" si="942">AF273</f>
        <v>3000000</v>
      </c>
      <c r="AH270" s="27">
        <f t="shared" ref="AH270" si="943">AG273</f>
        <v>3000000</v>
      </c>
      <c r="AI270" s="27">
        <f t="shared" ref="AI270" si="944">AH273</f>
        <v>3000000</v>
      </c>
      <c r="AJ270" s="27">
        <f t="shared" ref="AJ270" si="945">AI273</f>
        <v>2000000</v>
      </c>
      <c r="AK270" s="27">
        <f t="shared" ref="AK270" si="946">AJ273</f>
        <v>2000000</v>
      </c>
      <c r="AL270" s="27">
        <f t="shared" ref="AL270" si="947">AK273</f>
        <v>2000000</v>
      </c>
      <c r="AM270" s="27">
        <f t="shared" ref="AM270" si="948">AL273</f>
        <v>2000000</v>
      </c>
      <c r="AN270" s="27">
        <f t="shared" ref="AN270" si="949">AM273</f>
        <v>2000000</v>
      </c>
      <c r="AO270" s="94"/>
      <c r="AP270" s="27">
        <f>AN273</f>
        <v>2000000</v>
      </c>
      <c r="AQ270" s="27">
        <f>AP273</f>
        <v>2000000</v>
      </c>
      <c r="AR270" s="27">
        <f t="shared" ref="AR270:BA270" si="950">AQ273</f>
        <v>2000000</v>
      </c>
      <c r="AS270" s="27">
        <f t="shared" si="950"/>
        <v>2000000</v>
      </c>
      <c r="AT270" s="27">
        <f t="shared" si="950"/>
        <v>2000000</v>
      </c>
      <c r="AU270" s="27">
        <f t="shared" si="950"/>
        <v>2000000</v>
      </c>
      <c r="AV270" s="27">
        <f t="shared" si="950"/>
        <v>2000000</v>
      </c>
      <c r="AW270" s="27">
        <f t="shared" si="950"/>
        <v>1000000</v>
      </c>
      <c r="AX270" s="27">
        <f t="shared" si="950"/>
        <v>1000000</v>
      </c>
      <c r="AY270" s="27">
        <f t="shared" si="950"/>
        <v>1000000</v>
      </c>
      <c r="AZ270" s="27">
        <f t="shared" si="950"/>
        <v>1000000</v>
      </c>
      <c r="BA270" s="27">
        <f t="shared" si="950"/>
        <v>1000000</v>
      </c>
      <c r="BB270" s="94"/>
      <c r="BC270" s="27">
        <f t="shared" ref="BC270" si="951">BA273</f>
        <v>1000000</v>
      </c>
      <c r="BD270" s="27">
        <f t="shared" ref="BD270" si="952">BC273</f>
        <v>1000000</v>
      </c>
      <c r="BE270" s="27">
        <f t="shared" ref="BE270" si="953">BD273</f>
        <v>1000000</v>
      </c>
      <c r="BF270" s="27">
        <f t="shared" ref="BF270" si="954">BE273</f>
        <v>1000000</v>
      </c>
      <c r="BG270" s="27">
        <f t="shared" ref="BG270" si="955">BF273</f>
        <v>1000000</v>
      </c>
      <c r="BH270" s="27">
        <f t="shared" ref="BH270" si="956">BG273</f>
        <v>1000000</v>
      </c>
      <c r="BI270" s="27">
        <f t="shared" ref="BI270" si="957">BH273</f>
        <v>1000000</v>
      </c>
      <c r="BJ270" s="27">
        <f t="shared" ref="BJ270" si="958">BI273</f>
        <v>0</v>
      </c>
      <c r="BK270" s="27">
        <f t="shared" ref="BK270" si="959">BJ273</f>
        <v>0</v>
      </c>
      <c r="BL270" s="27">
        <f t="shared" ref="BL270" si="960">BK273</f>
        <v>0</v>
      </c>
      <c r="BM270" s="27">
        <f t="shared" ref="BM270" si="961">BL273</f>
        <v>0</v>
      </c>
      <c r="BN270" s="27">
        <f t="shared" ref="BN270" si="962">BM273</f>
        <v>0</v>
      </c>
      <c r="BO270" s="83"/>
    </row>
    <row r="271" spans="1:68 16370:16384" hidden="1" outlineLevel="1" x14ac:dyDescent="0.35">
      <c r="A271" t="s">
        <v>39</v>
      </c>
      <c r="C271" s="24">
        <f t="shared" ref="C271:N271" si="963">C99</f>
        <v>4000000</v>
      </c>
      <c r="D271" s="24">
        <f t="shared" si="963"/>
        <v>0</v>
      </c>
      <c r="E271" s="24">
        <f t="shared" si="963"/>
        <v>0</v>
      </c>
      <c r="F271" s="24">
        <f t="shared" si="963"/>
        <v>0</v>
      </c>
      <c r="G271" s="24">
        <f t="shared" si="963"/>
        <v>0</v>
      </c>
      <c r="H271" s="24">
        <f t="shared" si="963"/>
        <v>0</v>
      </c>
      <c r="I271" s="24">
        <f t="shared" si="963"/>
        <v>0</v>
      </c>
      <c r="J271" s="24">
        <f t="shared" si="963"/>
        <v>0</v>
      </c>
      <c r="K271" s="24">
        <f t="shared" si="963"/>
        <v>0</v>
      </c>
      <c r="L271" s="24">
        <f t="shared" si="963"/>
        <v>0</v>
      </c>
      <c r="M271" s="24">
        <f t="shared" si="963"/>
        <v>0</v>
      </c>
      <c r="N271" s="24">
        <f t="shared" si="963"/>
        <v>0</v>
      </c>
      <c r="O271" s="94"/>
      <c r="P271" s="27">
        <f t="shared" ref="P271:AA271" si="964">P99</f>
        <v>0</v>
      </c>
      <c r="Q271" s="27">
        <f t="shared" si="964"/>
        <v>0</v>
      </c>
      <c r="R271" s="27">
        <f t="shared" si="964"/>
        <v>0</v>
      </c>
      <c r="S271" s="27">
        <f t="shared" si="964"/>
        <v>0</v>
      </c>
      <c r="T271" s="27">
        <f t="shared" si="964"/>
        <v>0</v>
      </c>
      <c r="U271" s="27">
        <f t="shared" si="964"/>
        <v>0</v>
      </c>
      <c r="V271" s="27">
        <f t="shared" si="964"/>
        <v>0</v>
      </c>
      <c r="W271" s="27">
        <f t="shared" si="964"/>
        <v>0</v>
      </c>
      <c r="X271" s="27">
        <f t="shared" si="964"/>
        <v>0</v>
      </c>
      <c r="Y271" s="27">
        <f t="shared" si="964"/>
        <v>0</v>
      </c>
      <c r="Z271" s="27">
        <f t="shared" si="964"/>
        <v>0</v>
      </c>
      <c r="AA271" s="27">
        <f t="shared" si="964"/>
        <v>0</v>
      </c>
      <c r="AB271" s="94"/>
      <c r="AC271" s="27">
        <f t="shared" ref="AC271:AN271" si="965">AC99</f>
        <v>0</v>
      </c>
      <c r="AD271" s="27">
        <f t="shared" si="965"/>
        <v>0</v>
      </c>
      <c r="AE271" s="27">
        <f t="shared" si="965"/>
        <v>0</v>
      </c>
      <c r="AF271" s="27">
        <f t="shared" si="965"/>
        <v>0</v>
      </c>
      <c r="AG271" s="27">
        <f t="shared" si="965"/>
        <v>0</v>
      </c>
      <c r="AH271" s="27">
        <f t="shared" si="965"/>
        <v>0</v>
      </c>
      <c r="AI271" s="27">
        <f t="shared" si="965"/>
        <v>0</v>
      </c>
      <c r="AJ271" s="27">
        <f t="shared" si="965"/>
        <v>0</v>
      </c>
      <c r="AK271" s="27">
        <f t="shared" si="965"/>
        <v>0</v>
      </c>
      <c r="AL271" s="27">
        <f t="shared" si="965"/>
        <v>0</v>
      </c>
      <c r="AM271" s="27">
        <f t="shared" si="965"/>
        <v>0</v>
      </c>
      <c r="AN271" s="27">
        <f t="shared" si="965"/>
        <v>0</v>
      </c>
      <c r="AO271" s="94"/>
      <c r="AP271" s="27">
        <f t="shared" ref="AP271:BA271" si="966">AP99</f>
        <v>0</v>
      </c>
      <c r="AQ271" s="27">
        <f t="shared" si="966"/>
        <v>0</v>
      </c>
      <c r="AR271" s="27">
        <f t="shared" si="966"/>
        <v>0</v>
      </c>
      <c r="AS271" s="27">
        <f t="shared" si="966"/>
        <v>0</v>
      </c>
      <c r="AT271" s="27">
        <f t="shared" si="966"/>
        <v>0</v>
      </c>
      <c r="AU271" s="27">
        <f t="shared" si="966"/>
        <v>0</v>
      </c>
      <c r="AV271" s="27">
        <f t="shared" si="966"/>
        <v>0</v>
      </c>
      <c r="AW271" s="27">
        <f t="shared" si="966"/>
        <v>0</v>
      </c>
      <c r="AX271" s="27">
        <f t="shared" si="966"/>
        <v>0</v>
      </c>
      <c r="AY271" s="27">
        <f t="shared" si="966"/>
        <v>0</v>
      </c>
      <c r="AZ271" s="27">
        <f t="shared" si="966"/>
        <v>0</v>
      </c>
      <c r="BA271" s="27">
        <f t="shared" si="966"/>
        <v>0</v>
      </c>
      <c r="BB271" s="94"/>
      <c r="BC271" s="27">
        <f t="shared" ref="BC271:BN271" si="967">BC99</f>
        <v>0</v>
      </c>
      <c r="BD271" s="27">
        <f t="shared" si="967"/>
        <v>0</v>
      </c>
      <c r="BE271" s="27">
        <f t="shared" si="967"/>
        <v>0</v>
      </c>
      <c r="BF271" s="27">
        <f t="shared" si="967"/>
        <v>0</v>
      </c>
      <c r="BG271" s="27">
        <f t="shared" si="967"/>
        <v>0</v>
      </c>
      <c r="BH271" s="27">
        <f t="shared" si="967"/>
        <v>0</v>
      </c>
      <c r="BI271" s="27">
        <f t="shared" si="967"/>
        <v>0</v>
      </c>
      <c r="BJ271" s="27">
        <f t="shared" si="967"/>
        <v>0</v>
      </c>
      <c r="BK271" s="27">
        <f t="shared" si="967"/>
        <v>0</v>
      </c>
      <c r="BL271" s="27">
        <f t="shared" si="967"/>
        <v>0</v>
      </c>
      <c r="BM271" s="27">
        <f t="shared" si="967"/>
        <v>0</v>
      </c>
      <c r="BN271" s="27">
        <f t="shared" si="967"/>
        <v>0</v>
      </c>
      <c r="BO271" s="83"/>
    </row>
    <row r="272" spans="1:68 16370:16384" hidden="1" outlineLevel="1" x14ac:dyDescent="0.35">
      <c r="A272" t="s">
        <v>167</v>
      </c>
      <c r="C272" s="27">
        <f t="shared" ref="C272:N272" si="968">$C$99*C103</f>
        <v>0</v>
      </c>
      <c r="D272" s="27">
        <f t="shared" si="968"/>
        <v>0</v>
      </c>
      <c r="E272" s="27">
        <f t="shared" si="968"/>
        <v>0</v>
      </c>
      <c r="F272" s="27">
        <f t="shared" si="968"/>
        <v>0</v>
      </c>
      <c r="G272" s="27">
        <f t="shared" si="968"/>
        <v>0</v>
      </c>
      <c r="H272" s="27">
        <f t="shared" si="968"/>
        <v>0</v>
      </c>
      <c r="I272" s="27">
        <f t="shared" si="968"/>
        <v>0</v>
      </c>
      <c r="J272" s="27">
        <f t="shared" si="968"/>
        <v>0</v>
      </c>
      <c r="K272" s="27">
        <f t="shared" si="968"/>
        <v>0</v>
      </c>
      <c r="L272" s="27">
        <f t="shared" si="968"/>
        <v>0</v>
      </c>
      <c r="M272" s="27">
        <f t="shared" si="968"/>
        <v>0</v>
      </c>
      <c r="N272" s="27">
        <f t="shared" si="968"/>
        <v>0</v>
      </c>
      <c r="O272" s="83"/>
      <c r="P272" s="27">
        <f t="shared" ref="P272:AA272" si="969">$C$99*P103</f>
        <v>0</v>
      </c>
      <c r="Q272" s="27">
        <f t="shared" si="969"/>
        <v>0</v>
      </c>
      <c r="R272" s="27">
        <f t="shared" si="969"/>
        <v>0</v>
      </c>
      <c r="S272" s="27">
        <f t="shared" si="969"/>
        <v>0</v>
      </c>
      <c r="T272" s="27">
        <f t="shared" si="969"/>
        <v>0</v>
      </c>
      <c r="U272" s="27">
        <f t="shared" si="969"/>
        <v>1000000</v>
      </c>
      <c r="V272" s="27">
        <f t="shared" si="969"/>
        <v>0</v>
      </c>
      <c r="W272" s="27">
        <f t="shared" si="969"/>
        <v>0</v>
      </c>
      <c r="X272" s="27">
        <f t="shared" si="969"/>
        <v>0</v>
      </c>
      <c r="Y272" s="27">
        <f t="shared" si="969"/>
        <v>0</v>
      </c>
      <c r="Z272" s="27">
        <f t="shared" si="969"/>
        <v>0</v>
      </c>
      <c r="AA272" s="27">
        <f t="shared" si="969"/>
        <v>0</v>
      </c>
      <c r="AB272" s="83"/>
      <c r="AC272" s="27">
        <f t="shared" ref="AC272:AN272" si="970">$C$99*AC103</f>
        <v>0</v>
      </c>
      <c r="AD272" s="27">
        <f t="shared" si="970"/>
        <v>0</v>
      </c>
      <c r="AE272" s="27">
        <f t="shared" si="970"/>
        <v>0</v>
      </c>
      <c r="AF272" s="27">
        <f t="shared" si="970"/>
        <v>0</v>
      </c>
      <c r="AG272" s="27">
        <f t="shared" si="970"/>
        <v>0</v>
      </c>
      <c r="AH272" s="27">
        <f t="shared" si="970"/>
        <v>0</v>
      </c>
      <c r="AI272" s="27">
        <f t="shared" si="970"/>
        <v>1000000</v>
      </c>
      <c r="AJ272" s="27">
        <f t="shared" si="970"/>
        <v>0</v>
      </c>
      <c r="AK272" s="27">
        <f t="shared" si="970"/>
        <v>0</v>
      </c>
      <c r="AL272" s="27">
        <f t="shared" si="970"/>
        <v>0</v>
      </c>
      <c r="AM272" s="27">
        <f t="shared" si="970"/>
        <v>0</v>
      </c>
      <c r="AN272" s="27">
        <f t="shared" si="970"/>
        <v>0</v>
      </c>
      <c r="AO272" s="83"/>
      <c r="AP272" s="27">
        <f t="shared" ref="AP272:BA272" si="971">$C$99*AP103</f>
        <v>0</v>
      </c>
      <c r="AQ272" s="27">
        <f t="shared" si="971"/>
        <v>0</v>
      </c>
      <c r="AR272" s="27">
        <f t="shared" si="971"/>
        <v>0</v>
      </c>
      <c r="AS272" s="27">
        <f t="shared" si="971"/>
        <v>0</v>
      </c>
      <c r="AT272" s="27">
        <f t="shared" si="971"/>
        <v>0</v>
      </c>
      <c r="AU272" s="27">
        <f t="shared" si="971"/>
        <v>0</v>
      </c>
      <c r="AV272" s="27">
        <f t="shared" si="971"/>
        <v>1000000</v>
      </c>
      <c r="AW272" s="27">
        <f t="shared" si="971"/>
        <v>0</v>
      </c>
      <c r="AX272" s="27">
        <f t="shared" si="971"/>
        <v>0</v>
      </c>
      <c r="AY272" s="27">
        <f t="shared" si="971"/>
        <v>0</v>
      </c>
      <c r="AZ272" s="27">
        <f t="shared" si="971"/>
        <v>0</v>
      </c>
      <c r="BA272" s="27">
        <f t="shared" si="971"/>
        <v>0</v>
      </c>
      <c r="BB272" s="83"/>
      <c r="BC272" s="27">
        <f t="shared" ref="BC272:BN272" si="972">$C$99*BC103</f>
        <v>0</v>
      </c>
      <c r="BD272" s="27">
        <f t="shared" si="972"/>
        <v>0</v>
      </c>
      <c r="BE272" s="27">
        <f t="shared" si="972"/>
        <v>0</v>
      </c>
      <c r="BF272" s="27">
        <f t="shared" si="972"/>
        <v>0</v>
      </c>
      <c r="BG272" s="27">
        <f t="shared" si="972"/>
        <v>0</v>
      </c>
      <c r="BH272" s="27">
        <f t="shared" si="972"/>
        <v>0</v>
      </c>
      <c r="BI272" s="27">
        <f t="shared" si="972"/>
        <v>1000000</v>
      </c>
      <c r="BJ272" s="27">
        <f t="shared" si="972"/>
        <v>0</v>
      </c>
      <c r="BK272" s="27">
        <f t="shared" si="972"/>
        <v>0</v>
      </c>
      <c r="BL272" s="27">
        <f t="shared" si="972"/>
        <v>0</v>
      </c>
      <c r="BM272" s="27">
        <f t="shared" si="972"/>
        <v>0</v>
      </c>
      <c r="BN272" s="27">
        <f t="shared" si="972"/>
        <v>0</v>
      </c>
      <c r="BO272" s="83"/>
    </row>
    <row r="273" spans="1:67 16370:16384" hidden="1" outlineLevel="1" x14ac:dyDescent="0.35">
      <c r="A273" t="s">
        <v>49</v>
      </c>
      <c r="C273" s="24">
        <f t="shared" ref="C273:N273" si="973">SUM(C270:C271)</f>
        <v>4000000</v>
      </c>
      <c r="D273" s="24">
        <f t="shared" si="973"/>
        <v>4000000</v>
      </c>
      <c r="E273" s="24">
        <f t="shared" si="973"/>
        <v>4000000</v>
      </c>
      <c r="F273" s="24">
        <f t="shared" si="973"/>
        <v>4000000</v>
      </c>
      <c r="G273" s="24">
        <f t="shared" si="973"/>
        <v>4000000</v>
      </c>
      <c r="H273" s="24">
        <f t="shared" si="973"/>
        <v>4000000</v>
      </c>
      <c r="I273" s="24">
        <f t="shared" si="973"/>
        <v>4000000</v>
      </c>
      <c r="J273" s="24">
        <f t="shared" si="973"/>
        <v>4000000</v>
      </c>
      <c r="K273" s="24">
        <f t="shared" si="973"/>
        <v>4000000</v>
      </c>
      <c r="L273" s="24">
        <f t="shared" si="973"/>
        <v>4000000</v>
      </c>
      <c r="M273" s="24">
        <f t="shared" si="973"/>
        <v>4000000</v>
      </c>
      <c r="N273" s="24">
        <f t="shared" si="973"/>
        <v>4000000</v>
      </c>
      <c r="O273" s="94"/>
      <c r="P273" s="27">
        <f t="shared" ref="P273:AA273" si="974">SUM(P270:P271)-P272</f>
        <v>4000000</v>
      </c>
      <c r="Q273" s="27">
        <f t="shared" si="974"/>
        <v>4000000</v>
      </c>
      <c r="R273" s="27">
        <f t="shared" si="974"/>
        <v>4000000</v>
      </c>
      <c r="S273" s="27">
        <f t="shared" si="974"/>
        <v>4000000</v>
      </c>
      <c r="T273" s="27">
        <f t="shared" si="974"/>
        <v>4000000</v>
      </c>
      <c r="U273" s="27">
        <f t="shared" si="974"/>
        <v>3000000</v>
      </c>
      <c r="V273" s="27">
        <f t="shared" si="974"/>
        <v>3000000</v>
      </c>
      <c r="W273" s="27">
        <f t="shared" si="974"/>
        <v>3000000</v>
      </c>
      <c r="X273" s="27">
        <f t="shared" si="974"/>
        <v>3000000</v>
      </c>
      <c r="Y273" s="27">
        <f t="shared" si="974"/>
        <v>3000000</v>
      </c>
      <c r="Z273" s="27">
        <f t="shared" si="974"/>
        <v>3000000</v>
      </c>
      <c r="AA273" s="27">
        <f t="shared" si="974"/>
        <v>3000000</v>
      </c>
      <c r="AB273" s="94"/>
      <c r="AC273" s="27">
        <f t="shared" ref="AC273:AN273" si="975">SUM(AC270:AC271)-AC272</f>
        <v>3000000</v>
      </c>
      <c r="AD273" s="27">
        <f t="shared" si="975"/>
        <v>3000000</v>
      </c>
      <c r="AE273" s="27">
        <f t="shared" si="975"/>
        <v>3000000</v>
      </c>
      <c r="AF273" s="27">
        <f t="shared" si="975"/>
        <v>3000000</v>
      </c>
      <c r="AG273" s="27">
        <f t="shared" si="975"/>
        <v>3000000</v>
      </c>
      <c r="AH273" s="27">
        <f t="shared" si="975"/>
        <v>3000000</v>
      </c>
      <c r="AI273" s="27">
        <f t="shared" si="975"/>
        <v>2000000</v>
      </c>
      <c r="AJ273" s="27">
        <f t="shared" si="975"/>
        <v>2000000</v>
      </c>
      <c r="AK273" s="27">
        <f t="shared" si="975"/>
        <v>2000000</v>
      </c>
      <c r="AL273" s="27">
        <f t="shared" si="975"/>
        <v>2000000</v>
      </c>
      <c r="AM273" s="27">
        <f t="shared" si="975"/>
        <v>2000000</v>
      </c>
      <c r="AN273" s="27">
        <f t="shared" si="975"/>
        <v>2000000</v>
      </c>
      <c r="AO273" s="94"/>
      <c r="AP273" s="27">
        <f t="shared" ref="AP273:BA273" si="976">SUM(AP270:AP271)-AP272</f>
        <v>2000000</v>
      </c>
      <c r="AQ273" s="27">
        <f t="shared" si="976"/>
        <v>2000000</v>
      </c>
      <c r="AR273" s="27">
        <f t="shared" si="976"/>
        <v>2000000</v>
      </c>
      <c r="AS273" s="27">
        <f t="shared" si="976"/>
        <v>2000000</v>
      </c>
      <c r="AT273" s="27">
        <f t="shared" si="976"/>
        <v>2000000</v>
      </c>
      <c r="AU273" s="27">
        <f t="shared" si="976"/>
        <v>2000000</v>
      </c>
      <c r="AV273" s="27">
        <f t="shared" si="976"/>
        <v>1000000</v>
      </c>
      <c r="AW273" s="27">
        <f t="shared" si="976"/>
        <v>1000000</v>
      </c>
      <c r="AX273" s="27">
        <f t="shared" si="976"/>
        <v>1000000</v>
      </c>
      <c r="AY273" s="27">
        <f t="shared" si="976"/>
        <v>1000000</v>
      </c>
      <c r="AZ273" s="27">
        <f t="shared" si="976"/>
        <v>1000000</v>
      </c>
      <c r="BA273" s="27">
        <f t="shared" si="976"/>
        <v>1000000</v>
      </c>
      <c r="BB273" s="94"/>
      <c r="BC273" s="27">
        <f t="shared" ref="BC273:BN273" si="977">SUM(BC270:BC271)-BC272</f>
        <v>1000000</v>
      </c>
      <c r="BD273" s="27">
        <f t="shared" si="977"/>
        <v>1000000</v>
      </c>
      <c r="BE273" s="27">
        <f t="shared" si="977"/>
        <v>1000000</v>
      </c>
      <c r="BF273" s="27">
        <f t="shared" si="977"/>
        <v>1000000</v>
      </c>
      <c r="BG273" s="27">
        <f t="shared" si="977"/>
        <v>1000000</v>
      </c>
      <c r="BH273" s="27">
        <f t="shared" si="977"/>
        <v>1000000</v>
      </c>
      <c r="BI273" s="27">
        <f t="shared" si="977"/>
        <v>0</v>
      </c>
      <c r="BJ273" s="27">
        <f t="shared" si="977"/>
        <v>0</v>
      </c>
      <c r="BK273" s="27">
        <f t="shared" si="977"/>
        <v>0</v>
      </c>
      <c r="BL273" s="27">
        <f t="shared" si="977"/>
        <v>0</v>
      </c>
      <c r="BM273" s="27">
        <f t="shared" si="977"/>
        <v>0</v>
      </c>
      <c r="BN273" s="27">
        <f t="shared" si="977"/>
        <v>0</v>
      </c>
      <c r="BO273" s="83"/>
    </row>
    <row r="274" spans="1:67 16370:16384" hidden="1" outlineLevel="1" x14ac:dyDescent="0.35">
      <c r="A274" t="s">
        <v>50</v>
      </c>
      <c r="C274" s="24">
        <f t="shared" ref="C274:N274" si="978">(C270+C273)/2*(C98/$B$109)</f>
        <v>0</v>
      </c>
      <c r="D274" s="24">
        <f t="shared" si="978"/>
        <v>0</v>
      </c>
      <c r="E274" s="24">
        <f t="shared" si="978"/>
        <v>0</v>
      </c>
      <c r="F274" s="24">
        <f t="shared" si="978"/>
        <v>0</v>
      </c>
      <c r="G274" s="24">
        <f t="shared" si="978"/>
        <v>0</v>
      </c>
      <c r="H274" s="24">
        <f t="shared" si="978"/>
        <v>0</v>
      </c>
      <c r="I274" s="24">
        <f t="shared" si="978"/>
        <v>0</v>
      </c>
      <c r="J274" s="24">
        <f t="shared" si="978"/>
        <v>0</v>
      </c>
      <c r="K274" s="24">
        <f t="shared" si="978"/>
        <v>0</v>
      </c>
      <c r="L274" s="24">
        <f t="shared" si="978"/>
        <v>0</v>
      </c>
      <c r="M274" s="24">
        <f t="shared" si="978"/>
        <v>0</v>
      </c>
      <c r="N274" s="24">
        <f t="shared" si="978"/>
        <v>0</v>
      </c>
      <c r="O274" s="94"/>
      <c r="P274" s="27">
        <f t="shared" ref="P274:AA274" si="979">(P270+P273)/2*(P98/$B$109)</f>
        <v>0</v>
      </c>
      <c r="Q274" s="27">
        <f t="shared" si="979"/>
        <v>0</v>
      </c>
      <c r="R274" s="27">
        <f t="shared" si="979"/>
        <v>0</v>
      </c>
      <c r="S274" s="27">
        <f t="shared" si="979"/>
        <v>0</v>
      </c>
      <c r="T274" s="27">
        <f t="shared" si="979"/>
        <v>0</v>
      </c>
      <c r="U274" s="27">
        <f t="shared" si="979"/>
        <v>0</v>
      </c>
      <c r="V274" s="27">
        <f t="shared" si="979"/>
        <v>0</v>
      </c>
      <c r="W274" s="27">
        <f t="shared" si="979"/>
        <v>0</v>
      </c>
      <c r="X274" s="27">
        <f t="shared" si="979"/>
        <v>0</v>
      </c>
      <c r="Y274" s="27">
        <f t="shared" si="979"/>
        <v>0</v>
      </c>
      <c r="Z274" s="27">
        <f t="shared" si="979"/>
        <v>0</v>
      </c>
      <c r="AA274" s="27">
        <f t="shared" si="979"/>
        <v>0</v>
      </c>
      <c r="AB274" s="94"/>
      <c r="AC274" s="27">
        <f t="shared" ref="AC274:AN274" si="980">(AC270+AC273)/2*(AC98/$B$109)</f>
        <v>0</v>
      </c>
      <c r="AD274" s="27">
        <f t="shared" si="980"/>
        <v>0</v>
      </c>
      <c r="AE274" s="27">
        <f t="shared" si="980"/>
        <v>0</v>
      </c>
      <c r="AF274" s="27">
        <f t="shared" si="980"/>
        <v>0</v>
      </c>
      <c r="AG274" s="27">
        <f t="shared" si="980"/>
        <v>0</v>
      </c>
      <c r="AH274" s="27">
        <f t="shared" si="980"/>
        <v>0</v>
      </c>
      <c r="AI274" s="27">
        <f t="shared" si="980"/>
        <v>0</v>
      </c>
      <c r="AJ274" s="27">
        <f t="shared" si="980"/>
        <v>0</v>
      </c>
      <c r="AK274" s="27">
        <f t="shared" si="980"/>
        <v>0</v>
      </c>
      <c r="AL274" s="27">
        <f t="shared" si="980"/>
        <v>0</v>
      </c>
      <c r="AM274" s="27">
        <f t="shared" si="980"/>
        <v>0</v>
      </c>
      <c r="AN274" s="27">
        <f t="shared" si="980"/>
        <v>0</v>
      </c>
      <c r="AO274" s="94"/>
      <c r="AP274" s="27">
        <f t="shared" ref="AP274:BA274" si="981">(AP270+AP273)/2*(AP98/$B$109)</f>
        <v>0</v>
      </c>
      <c r="AQ274" s="27">
        <f t="shared" si="981"/>
        <v>0</v>
      </c>
      <c r="AR274" s="27">
        <f t="shared" si="981"/>
        <v>0</v>
      </c>
      <c r="AS274" s="27">
        <f t="shared" si="981"/>
        <v>0</v>
      </c>
      <c r="AT274" s="27">
        <f t="shared" si="981"/>
        <v>0</v>
      </c>
      <c r="AU274" s="27">
        <f t="shared" si="981"/>
        <v>0</v>
      </c>
      <c r="AV274" s="27">
        <f t="shared" si="981"/>
        <v>0</v>
      </c>
      <c r="AW274" s="27">
        <f t="shared" si="981"/>
        <v>0</v>
      </c>
      <c r="AX274" s="27">
        <f t="shared" si="981"/>
        <v>0</v>
      </c>
      <c r="AY274" s="27">
        <f t="shared" si="981"/>
        <v>0</v>
      </c>
      <c r="AZ274" s="27">
        <f t="shared" si="981"/>
        <v>0</v>
      </c>
      <c r="BA274" s="27">
        <f t="shared" si="981"/>
        <v>0</v>
      </c>
      <c r="BB274" s="94"/>
      <c r="BC274" s="27">
        <f t="shared" ref="BC274:BN274" si="982">(BC270+BC273)/2*(BC98/$B$109)</f>
        <v>0</v>
      </c>
      <c r="BD274" s="27">
        <f t="shared" si="982"/>
        <v>0</v>
      </c>
      <c r="BE274" s="27">
        <f t="shared" si="982"/>
        <v>0</v>
      </c>
      <c r="BF274" s="27">
        <f t="shared" si="982"/>
        <v>0</v>
      </c>
      <c r="BG274" s="27">
        <f t="shared" si="982"/>
        <v>0</v>
      </c>
      <c r="BH274" s="27">
        <f t="shared" si="982"/>
        <v>0</v>
      </c>
      <c r="BI274" s="27">
        <f t="shared" si="982"/>
        <v>0</v>
      </c>
      <c r="BJ274" s="27">
        <f t="shared" si="982"/>
        <v>0</v>
      </c>
      <c r="BK274" s="27">
        <f t="shared" si="982"/>
        <v>0</v>
      </c>
      <c r="BL274" s="27">
        <f t="shared" si="982"/>
        <v>0</v>
      </c>
      <c r="BM274" s="27">
        <f t="shared" si="982"/>
        <v>0</v>
      </c>
      <c r="BN274" s="27">
        <f t="shared" si="982"/>
        <v>0</v>
      </c>
      <c r="BO274" s="83"/>
    </row>
    <row r="275" spans="1:67 16370:16384" hidden="1" outlineLevel="1" x14ac:dyDescent="0.35">
      <c r="O275" s="83"/>
      <c r="AB275" s="83"/>
      <c r="AD275" s="93"/>
      <c r="AO275" s="83"/>
      <c r="BB275" s="83"/>
      <c r="BO275" s="83"/>
    </row>
    <row r="276" spans="1:67 16370:16384" s="35" customFormat="1" hidden="1" outlineLevel="1" x14ac:dyDescent="0.35">
      <c r="A276" s="140" t="s">
        <v>183</v>
      </c>
      <c r="O276" s="141"/>
      <c r="AB276" s="141"/>
      <c r="AO276" s="141"/>
      <c r="BB276" s="141"/>
      <c r="BO276" s="141"/>
    </row>
    <row r="277" spans="1:67 16370:16384" s="35" customFormat="1" hidden="1" outlineLevel="1" x14ac:dyDescent="0.35">
      <c r="A277" s="35" t="s">
        <v>187</v>
      </c>
      <c r="C277" s="128">
        <f t="shared" ref="C277:N277" si="983">C150</f>
        <v>-110121.16666666667</v>
      </c>
      <c r="D277" s="128">
        <f t="shared" si="983"/>
        <v>-23005.006666666668</v>
      </c>
      <c r="E277" s="128">
        <f t="shared" si="983"/>
        <v>-21367.206666666669</v>
      </c>
      <c r="F277" s="128">
        <f t="shared" si="983"/>
        <v>-92073.406666666677</v>
      </c>
      <c r="G277" s="128">
        <f t="shared" si="983"/>
        <v>-19271.666666666668</v>
      </c>
      <c r="H277" s="128">
        <f t="shared" si="983"/>
        <v>-16127.366666666669</v>
      </c>
      <c r="I277" s="128">
        <f t="shared" si="983"/>
        <v>-85595.866666666669</v>
      </c>
      <c r="J277" s="128">
        <f t="shared" si="983"/>
        <v>-8968.6666666666679</v>
      </c>
      <c r="K277" s="128">
        <f t="shared" si="983"/>
        <v>-5388.2666666666692</v>
      </c>
      <c r="L277" s="128">
        <f t="shared" si="983"/>
        <v>-73150.166666666672</v>
      </c>
      <c r="M277" s="128">
        <f t="shared" si="983"/>
        <v>1900.833333333333</v>
      </c>
      <c r="N277" s="128">
        <f t="shared" si="983"/>
        <v>6817.2333333333272</v>
      </c>
      <c r="O277" s="127"/>
      <c r="P277" s="128">
        <f t="shared" ref="P277:AA277" si="984">P150</f>
        <v>-100719.11666666667</v>
      </c>
      <c r="Q277" s="128">
        <f t="shared" si="984"/>
        <v>-6719.1166666666641</v>
      </c>
      <c r="R277" s="128">
        <f t="shared" si="984"/>
        <v>-6179.7166666666699</v>
      </c>
      <c r="S277" s="128">
        <f t="shared" si="984"/>
        <v>-83640.316666666666</v>
      </c>
      <c r="T277" s="128">
        <f t="shared" si="984"/>
        <v>-4606.5166666666655</v>
      </c>
      <c r="U277" s="128">
        <f t="shared" si="984"/>
        <v>-1909.5166666666655</v>
      </c>
      <c r="V277" s="128">
        <f t="shared" si="984"/>
        <v>-79370.116666666683</v>
      </c>
      <c r="W277" s="128">
        <f t="shared" si="984"/>
        <v>-1370.1166666666713</v>
      </c>
      <c r="X277" s="128">
        <f t="shared" si="984"/>
        <v>2360.6833333333316</v>
      </c>
      <c r="Y277" s="128">
        <f t="shared" si="984"/>
        <v>-75099.916666666672</v>
      </c>
      <c r="Z277" s="128">
        <f t="shared" si="984"/>
        <v>3439.4833333333272</v>
      </c>
      <c r="AA277" s="128">
        <f t="shared" si="984"/>
        <v>4473.2833333333301</v>
      </c>
      <c r="AB277" s="127"/>
      <c r="AC277" s="128">
        <f t="shared" ref="AC277:AN277" si="985">AC150</f>
        <v>-96916.096666666665</v>
      </c>
      <c r="AD277" s="128">
        <f t="shared" si="985"/>
        <v>13918.533333333329</v>
      </c>
      <c r="AE277" s="128">
        <f t="shared" si="985"/>
        <v>15780.833333333332</v>
      </c>
      <c r="AF277" s="128">
        <f t="shared" si="985"/>
        <v>-69748.966666666674</v>
      </c>
      <c r="AG277" s="128">
        <f t="shared" si="985"/>
        <v>21945.593333333341</v>
      </c>
      <c r="AH277" s="128">
        <f t="shared" si="985"/>
        <v>23903.653333333339</v>
      </c>
      <c r="AI277" s="128">
        <f t="shared" si="985"/>
        <v>-60868.426666666674</v>
      </c>
      <c r="AJ277" s="128">
        <f t="shared" si="985"/>
        <v>29757.833333333332</v>
      </c>
      <c r="AK277" s="128">
        <f t="shared" si="985"/>
        <v>31806.343333333327</v>
      </c>
      <c r="AL277" s="128">
        <f t="shared" si="985"/>
        <v>-48867.346666666657</v>
      </c>
      <c r="AM277" s="128">
        <f t="shared" si="985"/>
        <v>43159.853333333325</v>
      </c>
      <c r="AN277" s="128">
        <f t="shared" si="985"/>
        <v>46652.373333333329</v>
      </c>
      <c r="AO277" s="127"/>
      <c r="AP277" s="128">
        <f t="shared" ref="AP277:BA277" si="986">AP150</f>
        <v>-32028.691666666691</v>
      </c>
      <c r="AQ277" s="128">
        <f t="shared" si="986"/>
        <v>78299.40833333334</v>
      </c>
      <c r="AR277" s="128">
        <f t="shared" si="986"/>
        <v>81627.508333333317</v>
      </c>
      <c r="AS277" s="128">
        <f t="shared" si="986"/>
        <v>-4844.916666666667</v>
      </c>
      <c r="AT277" s="128">
        <f t="shared" si="986"/>
        <v>89067.633333333317</v>
      </c>
      <c r="AU277" s="128">
        <f t="shared" si="986"/>
        <v>92395.733333333323</v>
      </c>
      <c r="AV277" s="128">
        <f t="shared" si="986"/>
        <v>14306.558333333309</v>
      </c>
      <c r="AW277" s="128">
        <f t="shared" si="986"/>
        <v>106634.65833333331</v>
      </c>
      <c r="AX277" s="128">
        <f t="shared" si="986"/>
        <v>110805.28333333334</v>
      </c>
      <c r="AY277" s="128">
        <f t="shared" si="986"/>
        <v>25975.908333333344</v>
      </c>
      <c r="AZ277" s="128">
        <f t="shared" si="986"/>
        <v>119146.53333333334</v>
      </c>
      <c r="BA277" s="128">
        <f t="shared" si="986"/>
        <v>124117.68333333331</v>
      </c>
      <c r="BB277" s="127"/>
      <c r="BC277" s="128">
        <f t="shared" ref="BC277:BN277" si="987">BC150</f>
        <v>30963.38333333332</v>
      </c>
      <c r="BD277" s="128">
        <f t="shared" si="987"/>
        <v>155328.28333333335</v>
      </c>
      <c r="BE277" s="128">
        <f t="shared" si="987"/>
        <v>160693.18333333332</v>
      </c>
      <c r="BF277" s="128">
        <f t="shared" si="987"/>
        <v>67058.083333333328</v>
      </c>
      <c r="BG277" s="128">
        <f t="shared" si="987"/>
        <v>176507.08333333334</v>
      </c>
      <c r="BH277" s="128">
        <f t="shared" si="987"/>
        <v>181871.98333333334</v>
      </c>
      <c r="BI277" s="128">
        <f t="shared" si="987"/>
        <v>90790.733333333352</v>
      </c>
      <c r="BJ277" s="128">
        <f t="shared" si="987"/>
        <v>196056.7833333333</v>
      </c>
      <c r="BK277" s="128">
        <f t="shared" si="987"/>
        <v>202322.83333333334</v>
      </c>
      <c r="BL277" s="128">
        <f t="shared" si="987"/>
        <v>110448.03333333328</v>
      </c>
      <c r="BM277" s="128">
        <f t="shared" si="987"/>
        <v>215714.08333333334</v>
      </c>
      <c r="BN277" s="128">
        <f t="shared" si="987"/>
        <v>221980.13333333333</v>
      </c>
      <c r="BO277" s="141"/>
    </row>
    <row r="278" spans="1:67 16370:16384" s="35" customFormat="1" hidden="1" outlineLevel="1" x14ac:dyDescent="0.35">
      <c r="A278" s="35" t="s">
        <v>46</v>
      </c>
      <c r="C278" s="128">
        <f>B282</f>
        <v>0</v>
      </c>
      <c r="D278" s="128">
        <f t="shared" ref="D278:N278" si="988">C282</f>
        <v>-110121.16666666667</v>
      </c>
      <c r="E278" s="128">
        <f t="shared" si="988"/>
        <v>-133126.17333333334</v>
      </c>
      <c r="F278" s="128">
        <f t="shared" si="988"/>
        <v>-154493.38</v>
      </c>
      <c r="G278" s="128">
        <f t="shared" si="988"/>
        <v>-246566.78666666668</v>
      </c>
      <c r="H278" s="128">
        <f t="shared" si="988"/>
        <v>-265838.45333333337</v>
      </c>
      <c r="I278" s="128">
        <f t="shared" si="988"/>
        <v>-281965.82000000007</v>
      </c>
      <c r="J278" s="128">
        <f t="shared" si="988"/>
        <v>-367561.68666666676</v>
      </c>
      <c r="K278" s="128">
        <f t="shared" si="988"/>
        <v>-376530.35333333345</v>
      </c>
      <c r="L278" s="128">
        <f t="shared" si="988"/>
        <v>-381918.62000000011</v>
      </c>
      <c r="M278" s="128">
        <f t="shared" si="988"/>
        <v>-455068.7866666668</v>
      </c>
      <c r="N278" s="128">
        <f t="shared" si="988"/>
        <v>-910137.5733333336</v>
      </c>
      <c r="O278" s="127"/>
      <c r="P278" s="128">
        <f>N282</f>
        <v>-1820275.1466666672</v>
      </c>
      <c r="Q278" s="128">
        <f t="shared" ref="Q278:AA278" si="989">P282</f>
        <v>-1920994.2633333339</v>
      </c>
      <c r="R278" s="128">
        <f t="shared" si="989"/>
        <v>-1927713.3800000006</v>
      </c>
      <c r="S278" s="128">
        <f t="shared" si="989"/>
        <v>-1933893.0966666671</v>
      </c>
      <c r="T278" s="128">
        <f t="shared" si="989"/>
        <v>-2017533.4133333338</v>
      </c>
      <c r="U278" s="128">
        <f t="shared" si="989"/>
        <v>-2022139.9300000004</v>
      </c>
      <c r="V278" s="128">
        <f t="shared" si="989"/>
        <v>-2024049.446666667</v>
      </c>
      <c r="W278" s="128">
        <f t="shared" si="989"/>
        <v>-2103419.5633333335</v>
      </c>
      <c r="X278" s="128">
        <f t="shared" si="989"/>
        <v>-2104789.6800000002</v>
      </c>
      <c r="Y278" s="128">
        <f t="shared" si="989"/>
        <v>-4209579.3600000003</v>
      </c>
      <c r="Z278" s="128">
        <f t="shared" si="989"/>
        <v>-4284679.2766666673</v>
      </c>
      <c r="AA278" s="128">
        <f t="shared" si="989"/>
        <v>-8569358.5533333346</v>
      </c>
      <c r="AB278" s="127"/>
      <c r="AC278" s="128">
        <f>AA282</f>
        <v>-17138717.106666669</v>
      </c>
      <c r="AD278" s="128">
        <f t="shared" ref="AD278:AN278" si="990">AC282</f>
        <v>-17235633.203333337</v>
      </c>
      <c r="AE278" s="128">
        <f t="shared" si="990"/>
        <v>-34471266.406666674</v>
      </c>
      <c r="AF278" s="128">
        <f t="shared" si="990"/>
        <v>-68942532.813333347</v>
      </c>
      <c r="AG278" s="128">
        <f t="shared" si="990"/>
        <v>-69012281.780000016</v>
      </c>
      <c r="AH278" s="128">
        <f t="shared" si="990"/>
        <v>-138024563.56000003</v>
      </c>
      <c r="AI278" s="128">
        <f t="shared" si="990"/>
        <v>-276049127.12000006</v>
      </c>
      <c r="AJ278" s="128">
        <f t="shared" si="990"/>
        <v>-276109995.54666674</v>
      </c>
      <c r="AK278" s="128">
        <f t="shared" si="990"/>
        <v>-552219991.09333348</v>
      </c>
      <c r="AL278" s="128">
        <f t="shared" si="990"/>
        <v>-1104439982.186667</v>
      </c>
      <c r="AM278" s="128">
        <f t="shared" si="990"/>
        <v>-1104488849.5333335</v>
      </c>
      <c r="AN278" s="128">
        <f t="shared" si="990"/>
        <v>-2208977699.0666671</v>
      </c>
      <c r="AO278" s="127"/>
      <c r="AP278" s="128">
        <f>AN282</f>
        <v>-4417955398.1333342</v>
      </c>
      <c r="AQ278" s="128">
        <f t="shared" ref="AQ278:BA278" si="991">AP282</f>
        <v>-4417987426.8250008</v>
      </c>
      <c r="AR278" s="128">
        <f t="shared" si="991"/>
        <v>-8835974853.6500015</v>
      </c>
      <c r="AS278" s="128">
        <f t="shared" si="991"/>
        <v>-17671949707.300003</v>
      </c>
      <c r="AT278" s="128">
        <f t="shared" si="991"/>
        <v>-17671954552.216671</v>
      </c>
      <c r="AU278" s="128">
        <f t="shared" si="991"/>
        <v>-35343909104.433342</v>
      </c>
      <c r="AV278" s="128">
        <f t="shared" si="991"/>
        <v>-70687818208.866684</v>
      </c>
      <c r="AW278" s="128">
        <f t="shared" si="991"/>
        <v>-141375636417.73337</v>
      </c>
      <c r="AX278" s="128">
        <f t="shared" si="991"/>
        <v>-282751272835.46674</v>
      </c>
      <c r="AY278" s="128">
        <f t="shared" si="991"/>
        <v>-565502545670.93347</v>
      </c>
      <c r="AZ278" s="128">
        <f t="shared" si="991"/>
        <v>-1131005091341.8669</v>
      </c>
      <c r="BA278" s="128">
        <f t="shared" si="991"/>
        <v>-2262010182683.7339</v>
      </c>
      <c r="BB278" s="127"/>
      <c r="BC278" s="128">
        <f>BA282</f>
        <v>-4524020365367.4678</v>
      </c>
      <c r="BD278" s="128">
        <f t="shared" ref="BD278:BN278" si="992">BC282</f>
        <v>-9048040730734.9355</v>
      </c>
      <c r="BE278" s="128">
        <f t="shared" si="992"/>
        <v>-18096081461469.871</v>
      </c>
      <c r="BF278" s="128">
        <f t="shared" si="992"/>
        <v>-36192162922939.742</v>
      </c>
      <c r="BG278" s="128">
        <f t="shared" si="992"/>
        <v>-72384325845879.484</v>
      </c>
      <c r="BH278" s="128">
        <f t="shared" si="992"/>
        <v>-144768651691758.97</v>
      </c>
      <c r="BI278" s="128">
        <f t="shared" si="992"/>
        <v>-289537303383517.94</v>
      </c>
      <c r="BJ278" s="128">
        <f t="shared" si="992"/>
        <v>-579074606767035.88</v>
      </c>
      <c r="BK278" s="128">
        <f t="shared" si="992"/>
        <v>-1158149213534071.8</v>
      </c>
      <c r="BL278" s="128">
        <f t="shared" si="992"/>
        <v>-2316298427068143.5</v>
      </c>
      <c r="BM278" s="128">
        <f t="shared" si="992"/>
        <v>-4632596854136287</v>
      </c>
      <c r="BN278" s="128">
        <f t="shared" si="992"/>
        <v>-9265193708272574</v>
      </c>
      <c r="BO278" s="141"/>
    </row>
    <row r="279" spans="1:67 16370:16384" s="35" customFormat="1" hidden="1" outlineLevel="1" x14ac:dyDescent="0.35">
      <c r="A279" s="35" t="s">
        <v>184</v>
      </c>
      <c r="C279" s="128">
        <f>IF(C277&lt;0,(C277),0)</f>
        <v>-110121.16666666667</v>
      </c>
      <c r="D279" s="128">
        <f t="shared" ref="D279:BN279" si="993">IF(D277&lt;0,(D277),0)</f>
        <v>-23005.006666666668</v>
      </c>
      <c r="E279" s="128">
        <f t="shared" si="993"/>
        <v>-21367.206666666669</v>
      </c>
      <c r="F279" s="128">
        <f t="shared" si="993"/>
        <v>-92073.406666666677</v>
      </c>
      <c r="G279" s="128">
        <f t="shared" si="993"/>
        <v>-19271.666666666668</v>
      </c>
      <c r="H279" s="128">
        <f t="shared" si="993"/>
        <v>-16127.366666666669</v>
      </c>
      <c r="I279" s="128">
        <f t="shared" si="993"/>
        <v>-85595.866666666669</v>
      </c>
      <c r="J279" s="128">
        <f t="shared" si="993"/>
        <v>-8968.6666666666679</v>
      </c>
      <c r="K279" s="128">
        <f t="shared" si="993"/>
        <v>-5388.2666666666692</v>
      </c>
      <c r="L279" s="128">
        <f t="shared" si="993"/>
        <v>-73150.166666666672</v>
      </c>
      <c r="M279" s="128">
        <f t="shared" si="993"/>
        <v>0</v>
      </c>
      <c r="N279" s="128">
        <f t="shared" si="993"/>
        <v>0</v>
      </c>
      <c r="O279" s="127"/>
      <c r="P279" s="128">
        <f t="shared" si="993"/>
        <v>-100719.11666666667</v>
      </c>
      <c r="Q279" s="128">
        <f t="shared" si="993"/>
        <v>-6719.1166666666641</v>
      </c>
      <c r="R279" s="128">
        <f t="shared" si="993"/>
        <v>-6179.7166666666699</v>
      </c>
      <c r="S279" s="128">
        <f t="shared" si="993"/>
        <v>-83640.316666666666</v>
      </c>
      <c r="T279" s="128">
        <f t="shared" si="993"/>
        <v>-4606.5166666666655</v>
      </c>
      <c r="U279" s="128">
        <f t="shared" si="993"/>
        <v>-1909.5166666666655</v>
      </c>
      <c r="V279" s="128">
        <f t="shared" si="993"/>
        <v>-79370.116666666683</v>
      </c>
      <c r="W279" s="128">
        <f t="shared" si="993"/>
        <v>-1370.1166666666713</v>
      </c>
      <c r="X279" s="128">
        <f t="shared" si="993"/>
        <v>0</v>
      </c>
      <c r="Y279" s="128">
        <f t="shared" si="993"/>
        <v>-75099.916666666672</v>
      </c>
      <c r="Z279" s="128">
        <f t="shared" si="993"/>
        <v>0</v>
      </c>
      <c r="AA279" s="128">
        <f t="shared" si="993"/>
        <v>0</v>
      </c>
      <c r="AB279" s="127"/>
      <c r="AC279" s="128">
        <f t="shared" si="993"/>
        <v>-96916.096666666665</v>
      </c>
      <c r="AD279" s="128">
        <f t="shared" si="993"/>
        <v>0</v>
      </c>
      <c r="AE279" s="128">
        <f t="shared" si="993"/>
        <v>0</v>
      </c>
      <c r="AF279" s="128">
        <f t="shared" si="993"/>
        <v>-69748.966666666674</v>
      </c>
      <c r="AG279" s="128">
        <f t="shared" si="993"/>
        <v>0</v>
      </c>
      <c r="AH279" s="128">
        <f t="shared" si="993"/>
        <v>0</v>
      </c>
      <c r="AI279" s="128">
        <f t="shared" si="993"/>
        <v>-60868.426666666674</v>
      </c>
      <c r="AJ279" s="128">
        <f t="shared" si="993"/>
        <v>0</v>
      </c>
      <c r="AK279" s="128">
        <f t="shared" si="993"/>
        <v>0</v>
      </c>
      <c r="AL279" s="128">
        <f t="shared" si="993"/>
        <v>-48867.346666666657</v>
      </c>
      <c r="AM279" s="128">
        <f t="shared" si="993"/>
        <v>0</v>
      </c>
      <c r="AN279" s="128">
        <f t="shared" si="993"/>
        <v>0</v>
      </c>
      <c r="AO279" s="127"/>
      <c r="AP279" s="128">
        <f t="shared" si="993"/>
        <v>-32028.691666666691</v>
      </c>
      <c r="AQ279" s="128">
        <f t="shared" si="993"/>
        <v>0</v>
      </c>
      <c r="AR279" s="128">
        <f t="shared" si="993"/>
        <v>0</v>
      </c>
      <c r="AS279" s="128">
        <f t="shared" si="993"/>
        <v>-4844.916666666667</v>
      </c>
      <c r="AT279" s="128">
        <f t="shared" si="993"/>
        <v>0</v>
      </c>
      <c r="AU279" s="128">
        <f t="shared" si="993"/>
        <v>0</v>
      </c>
      <c r="AV279" s="128">
        <f t="shared" si="993"/>
        <v>0</v>
      </c>
      <c r="AW279" s="128">
        <f t="shared" si="993"/>
        <v>0</v>
      </c>
      <c r="AX279" s="128">
        <f t="shared" si="993"/>
        <v>0</v>
      </c>
      <c r="AY279" s="128">
        <f t="shared" si="993"/>
        <v>0</v>
      </c>
      <c r="AZ279" s="128">
        <f t="shared" si="993"/>
        <v>0</v>
      </c>
      <c r="BA279" s="128">
        <f t="shared" si="993"/>
        <v>0</v>
      </c>
      <c r="BB279" s="127"/>
      <c r="BC279" s="128">
        <f t="shared" si="993"/>
        <v>0</v>
      </c>
      <c r="BD279" s="128">
        <f t="shared" si="993"/>
        <v>0</v>
      </c>
      <c r="BE279" s="128">
        <f t="shared" si="993"/>
        <v>0</v>
      </c>
      <c r="BF279" s="128">
        <f t="shared" si="993"/>
        <v>0</v>
      </c>
      <c r="BG279" s="128">
        <f t="shared" si="993"/>
        <v>0</v>
      </c>
      <c r="BH279" s="128">
        <f t="shared" si="993"/>
        <v>0</v>
      </c>
      <c r="BI279" s="128">
        <f t="shared" si="993"/>
        <v>0</v>
      </c>
      <c r="BJ279" s="128">
        <f t="shared" si="993"/>
        <v>0</v>
      </c>
      <c r="BK279" s="128">
        <f t="shared" si="993"/>
        <v>0</v>
      </c>
      <c r="BL279" s="128">
        <f t="shared" si="993"/>
        <v>0</v>
      </c>
      <c r="BM279" s="128">
        <f t="shared" si="993"/>
        <v>0</v>
      </c>
      <c r="BN279" s="128">
        <f t="shared" si="993"/>
        <v>0</v>
      </c>
      <c r="BO279" s="141"/>
    </row>
    <row r="280" spans="1:67 16370:16384" s="142" customFormat="1" hidden="1" outlineLevel="1" x14ac:dyDescent="0.35">
      <c r="A280" s="142" t="s">
        <v>185</v>
      </c>
      <c r="C280" s="143">
        <f>SUM(C278:C279)</f>
        <v>-110121.16666666667</v>
      </c>
      <c r="D280" s="143">
        <f t="shared" ref="D280:P280" si="994">SUM(D278:D279)</f>
        <v>-133126.17333333334</v>
      </c>
      <c r="E280" s="143">
        <f t="shared" si="994"/>
        <v>-154493.38</v>
      </c>
      <c r="F280" s="143">
        <f t="shared" si="994"/>
        <v>-246566.78666666668</v>
      </c>
      <c r="G280" s="143">
        <f t="shared" si="994"/>
        <v>-265838.45333333337</v>
      </c>
      <c r="H280" s="143">
        <f t="shared" si="994"/>
        <v>-281965.82000000007</v>
      </c>
      <c r="I280" s="143">
        <f t="shared" si="994"/>
        <v>-367561.68666666676</v>
      </c>
      <c r="J280" s="143">
        <f t="shared" si="994"/>
        <v>-376530.35333333345</v>
      </c>
      <c r="K280" s="143">
        <f t="shared" si="994"/>
        <v>-381918.62000000011</v>
      </c>
      <c r="L280" s="143">
        <f t="shared" si="994"/>
        <v>-455068.7866666668</v>
      </c>
      <c r="M280" s="143">
        <f t="shared" si="994"/>
        <v>-455068.7866666668</v>
      </c>
      <c r="N280" s="143">
        <f t="shared" si="994"/>
        <v>-910137.5733333336</v>
      </c>
      <c r="O280" s="144"/>
      <c r="P280" s="143">
        <f t="shared" si="994"/>
        <v>-1920994.2633333339</v>
      </c>
      <c r="Q280" s="143">
        <f t="shared" ref="Q280" si="995">SUM(Q278:Q279)</f>
        <v>-1927713.3800000006</v>
      </c>
      <c r="R280" s="143">
        <f t="shared" ref="R280" si="996">SUM(R278:R279)</f>
        <v>-1933893.0966666671</v>
      </c>
      <c r="S280" s="143">
        <f t="shared" ref="S280" si="997">SUM(S278:S279)</f>
        <v>-2017533.4133333338</v>
      </c>
      <c r="T280" s="143">
        <f t="shared" ref="T280" si="998">SUM(T278:T279)</f>
        <v>-2022139.9300000004</v>
      </c>
      <c r="U280" s="143">
        <f t="shared" ref="U280" si="999">SUM(U278:U279)</f>
        <v>-2024049.446666667</v>
      </c>
      <c r="V280" s="143">
        <f t="shared" ref="V280" si="1000">SUM(V278:V279)</f>
        <v>-2103419.5633333335</v>
      </c>
      <c r="W280" s="143">
        <f t="shared" ref="W280" si="1001">SUM(W278:W279)</f>
        <v>-2104789.6800000002</v>
      </c>
      <c r="X280" s="143">
        <f t="shared" ref="X280" si="1002">SUM(X278:X279)</f>
        <v>-2104789.6800000002</v>
      </c>
      <c r="Y280" s="143">
        <f t="shared" ref="Y280" si="1003">SUM(Y278:Y279)</f>
        <v>-4284679.2766666673</v>
      </c>
      <c r="Z280" s="143">
        <f t="shared" ref="Z280" si="1004">SUM(Z278:Z279)</f>
        <v>-4284679.2766666673</v>
      </c>
      <c r="AA280" s="143">
        <f t="shared" ref="AA280" si="1005">SUM(AA278:AA279)</f>
        <v>-8569358.5533333346</v>
      </c>
      <c r="AB280" s="144"/>
      <c r="AC280" s="143">
        <f t="shared" ref="AC280" si="1006">SUM(AC278:AC279)</f>
        <v>-17235633.203333337</v>
      </c>
      <c r="AD280" s="143">
        <f t="shared" ref="AD280" si="1007">SUM(AD278:AD279)</f>
        <v>-17235633.203333337</v>
      </c>
      <c r="AE280" s="143">
        <f t="shared" ref="AE280" si="1008">SUM(AE278:AE279)</f>
        <v>-34471266.406666674</v>
      </c>
      <c r="AF280" s="143">
        <f t="shared" ref="AF280" si="1009">SUM(AF278:AF279)</f>
        <v>-69012281.780000016</v>
      </c>
      <c r="AG280" s="143">
        <f t="shared" ref="AG280" si="1010">SUM(AG278:AG279)</f>
        <v>-69012281.780000016</v>
      </c>
      <c r="AH280" s="143">
        <f t="shared" ref="AH280" si="1011">SUM(AH278:AH279)</f>
        <v>-138024563.56000003</v>
      </c>
      <c r="AI280" s="143">
        <f t="shared" ref="AI280" si="1012">SUM(AI278:AI279)</f>
        <v>-276109995.54666674</v>
      </c>
      <c r="AJ280" s="143">
        <f t="shared" ref="AJ280" si="1013">SUM(AJ278:AJ279)</f>
        <v>-276109995.54666674</v>
      </c>
      <c r="AK280" s="143">
        <f t="shared" ref="AK280" si="1014">SUM(AK278:AK279)</f>
        <v>-552219991.09333348</v>
      </c>
      <c r="AL280" s="143">
        <f t="shared" ref="AL280" si="1015">SUM(AL278:AL279)</f>
        <v>-1104488849.5333335</v>
      </c>
      <c r="AM280" s="143">
        <f t="shared" ref="AM280" si="1016">SUM(AM278:AM279)</f>
        <v>-1104488849.5333335</v>
      </c>
      <c r="AN280" s="143">
        <f t="shared" ref="AN280" si="1017">SUM(AN278:AN279)</f>
        <v>-2208977699.0666671</v>
      </c>
      <c r="AO280" s="144"/>
      <c r="AP280" s="143">
        <f t="shared" ref="AP280" si="1018">SUM(AP278:AP279)</f>
        <v>-4417987426.8250008</v>
      </c>
      <c r="AQ280" s="143">
        <f t="shared" ref="AQ280" si="1019">SUM(AQ278:AQ279)</f>
        <v>-4417987426.8250008</v>
      </c>
      <c r="AR280" s="143">
        <f t="shared" ref="AR280" si="1020">SUM(AR278:AR279)</f>
        <v>-8835974853.6500015</v>
      </c>
      <c r="AS280" s="143">
        <f t="shared" ref="AS280" si="1021">SUM(AS278:AS279)</f>
        <v>-17671954552.216671</v>
      </c>
      <c r="AT280" s="143">
        <f t="shared" ref="AT280" si="1022">SUM(AT278:AT279)</f>
        <v>-17671954552.216671</v>
      </c>
      <c r="AU280" s="143">
        <f t="shared" ref="AU280" si="1023">SUM(AU278:AU279)</f>
        <v>-35343909104.433342</v>
      </c>
      <c r="AV280" s="143">
        <f t="shared" ref="AV280" si="1024">SUM(AV278:AV279)</f>
        <v>-70687818208.866684</v>
      </c>
      <c r="AW280" s="143">
        <f t="shared" ref="AW280" si="1025">SUM(AW278:AW279)</f>
        <v>-141375636417.73337</v>
      </c>
      <c r="AX280" s="143">
        <f t="shared" ref="AX280" si="1026">SUM(AX278:AX279)</f>
        <v>-282751272835.46674</v>
      </c>
      <c r="AY280" s="143">
        <f t="shared" ref="AY280" si="1027">SUM(AY278:AY279)</f>
        <v>-565502545670.93347</v>
      </c>
      <c r="AZ280" s="143">
        <f t="shared" ref="AZ280" si="1028">SUM(AZ278:AZ279)</f>
        <v>-1131005091341.8669</v>
      </c>
      <c r="BA280" s="143">
        <f t="shared" ref="BA280" si="1029">SUM(BA278:BA279)</f>
        <v>-2262010182683.7339</v>
      </c>
      <c r="BB280" s="144"/>
      <c r="BC280" s="143">
        <f t="shared" ref="BC280" si="1030">SUM(BC278:BC279)</f>
        <v>-4524020365367.4678</v>
      </c>
      <c r="BD280" s="143">
        <f t="shared" ref="BD280" si="1031">SUM(BD278:BD279)</f>
        <v>-9048040730734.9355</v>
      </c>
      <c r="BE280" s="143">
        <f t="shared" ref="BE280" si="1032">SUM(BE278:BE279)</f>
        <v>-18096081461469.871</v>
      </c>
      <c r="BF280" s="143">
        <f t="shared" ref="BF280" si="1033">SUM(BF278:BF279)</f>
        <v>-36192162922939.742</v>
      </c>
      <c r="BG280" s="143">
        <f t="shared" ref="BG280" si="1034">SUM(BG278:BG279)</f>
        <v>-72384325845879.484</v>
      </c>
      <c r="BH280" s="143">
        <f t="shared" ref="BH280" si="1035">SUM(BH278:BH279)</f>
        <v>-144768651691758.97</v>
      </c>
      <c r="BI280" s="143">
        <f t="shared" ref="BI280" si="1036">SUM(BI278:BI279)</f>
        <v>-289537303383517.94</v>
      </c>
      <c r="BJ280" s="143">
        <f t="shared" ref="BJ280" si="1037">SUM(BJ278:BJ279)</f>
        <v>-579074606767035.88</v>
      </c>
      <c r="BK280" s="143">
        <f t="shared" ref="BK280" si="1038">SUM(BK278:BK279)</f>
        <v>-1158149213534071.8</v>
      </c>
      <c r="BL280" s="143">
        <f t="shared" ref="BL280" si="1039">SUM(BL278:BL279)</f>
        <v>-2316298427068143.5</v>
      </c>
      <c r="BM280" s="143">
        <f t="shared" ref="BM280" si="1040">SUM(BM278:BM279)</f>
        <v>-4632596854136287</v>
      </c>
      <c r="BN280" s="143">
        <f t="shared" ref="BN280" si="1041">SUM(BN278:BN279)</f>
        <v>-9265193708272574</v>
      </c>
      <c r="BO280" s="145"/>
    </row>
    <row r="281" spans="1:67 16370:16384" s="35" customFormat="1" hidden="1" outlineLevel="1" x14ac:dyDescent="0.35">
      <c r="A281" s="35" t="s">
        <v>186</v>
      </c>
      <c r="C281" s="128">
        <f>IF(C277&gt;0,MIN(C280,C277),0)</f>
        <v>0</v>
      </c>
      <c r="D281" s="128">
        <f t="shared" ref="D281:P281" si="1042">IF(D277&gt;0,MIN(D280,D277),0)</f>
        <v>0</v>
      </c>
      <c r="E281" s="128">
        <f t="shared" si="1042"/>
        <v>0</v>
      </c>
      <c r="F281" s="128">
        <f t="shared" si="1042"/>
        <v>0</v>
      </c>
      <c r="G281" s="128">
        <f t="shared" si="1042"/>
        <v>0</v>
      </c>
      <c r="H281" s="128">
        <f t="shared" si="1042"/>
        <v>0</v>
      </c>
      <c r="I281" s="128">
        <f t="shared" si="1042"/>
        <v>0</v>
      </c>
      <c r="J281" s="128">
        <f t="shared" si="1042"/>
        <v>0</v>
      </c>
      <c r="K281" s="128">
        <f t="shared" si="1042"/>
        <v>0</v>
      </c>
      <c r="L281" s="128">
        <f t="shared" si="1042"/>
        <v>0</v>
      </c>
      <c r="M281" s="128">
        <f t="shared" si="1042"/>
        <v>-455068.7866666668</v>
      </c>
      <c r="N281" s="128">
        <f t="shared" si="1042"/>
        <v>-910137.5733333336</v>
      </c>
      <c r="O281" s="127"/>
      <c r="P281" s="128">
        <f t="shared" si="1042"/>
        <v>0</v>
      </c>
      <c r="Q281" s="128">
        <f t="shared" ref="Q281" si="1043">IF(Q277&gt;0,MIN(Q280,Q277),0)</f>
        <v>0</v>
      </c>
      <c r="R281" s="128">
        <f t="shared" ref="R281" si="1044">IF(R277&gt;0,MIN(R280,R277),0)</f>
        <v>0</v>
      </c>
      <c r="S281" s="128">
        <f t="shared" ref="S281" si="1045">IF(S277&gt;0,MIN(S280,S277),0)</f>
        <v>0</v>
      </c>
      <c r="T281" s="128">
        <f t="shared" ref="T281" si="1046">IF(T277&gt;0,MIN(T280,T277),0)</f>
        <v>0</v>
      </c>
      <c r="U281" s="128">
        <f t="shared" ref="U281" si="1047">IF(U277&gt;0,MIN(U280,U277),0)</f>
        <v>0</v>
      </c>
      <c r="V281" s="128">
        <f t="shared" ref="V281" si="1048">IF(V277&gt;0,MIN(V280,V277),0)</f>
        <v>0</v>
      </c>
      <c r="W281" s="128">
        <f t="shared" ref="W281" si="1049">IF(W277&gt;0,MIN(W280,W277),0)</f>
        <v>0</v>
      </c>
      <c r="X281" s="128">
        <f t="shared" ref="X281" si="1050">IF(X277&gt;0,MIN(X280,X277),0)</f>
        <v>-2104789.6800000002</v>
      </c>
      <c r="Y281" s="128">
        <f t="shared" ref="Y281" si="1051">IF(Y277&gt;0,MIN(Y280,Y277),0)</f>
        <v>0</v>
      </c>
      <c r="Z281" s="128">
        <f t="shared" ref="Z281" si="1052">IF(Z277&gt;0,MIN(Z280,Z277),0)</f>
        <v>-4284679.2766666673</v>
      </c>
      <c r="AA281" s="128">
        <f t="shared" ref="AA281" si="1053">IF(AA277&gt;0,MIN(AA280,AA277),0)</f>
        <v>-8569358.5533333346</v>
      </c>
      <c r="AB281" s="127"/>
      <c r="AC281" s="128">
        <f t="shared" ref="AC281" si="1054">IF(AC277&gt;0,MIN(AC280,AC277),0)</f>
        <v>0</v>
      </c>
      <c r="AD281" s="128">
        <f t="shared" ref="AD281" si="1055">IF(AD277&gt;0,MIN(AD280,AD277),0)</f>
        <v>-17235633.203333337</v>
      </c>
      <c r="AE281" s="128">
        <f t="shared" ref="AE281" si="1056">IF(AE277&gt;0,MIN(AE280,AE277),0)</f>
        <v>-34471266.406666674</v>
      </c>
      <c r="AF281" s="128">
        <f t="shared" ref="AF281" si="1057">IF(AF277&gt;0,MIN(AF280,AF277),0)</f>
        <v>0</v>
      </c>
      <c r="AG281" s="128">
        <f t="shared" ref="AG281" si="1058">IF(AG277&gt;0,MIN(AG280,AG277),0)</f>
        <v>-69012281.780000016</v>
      </c>
      <c r="AH281" s="128">
        <f t="shared" ref="AH281" si="1059">IF(AH277&gt;0,MIN(AH280,AH277),0)</f>
        <v>-138024563.56000003</v>
      </c>
      <c r="AI281" s="128">
        <f t="shared" ref="AI281" si="1060">IF(AI277&gt;0,MIN(AI280,AI277),0)</f>
        <v>0</v>
      </c>
      <c r="AJ281" s="128">
        <f t="shared" ref="AJ281" si="1061">IF(AJ277&gt;0,MIN(AJ280,AJ277),0)</f>
        <v>-276109995.54666674</v>
      </c>
      <c r="AK281" s="128">
        <f t="shared" ref="AK281" si="1062">IF(AK277&gt;0,MIN(AK280,AK277),0)</f>
        <v>-552219991.09333348</v>
      </c>
      <c r="AL281" s="128">
        <f t="shared" ref="AL281" si="1063">IF(AL277&gt;0,MIN(AL280,AL277),0)</f>
        <v>0</v>
      </c>
      <c r="AM281" s="128">
        <f t="shared" ref="AM281" si="1064">IF(AM277&gt;0,MIN(AM280,AM277),0)</f>
        <v>-1104488849.5333335</v>
      </c>
      <c r="AN281" s="128">
        <f t="shared" ref="AN281" si="1065">IF(AN277&gt;0,MIN(AN280,AN277),0)</f>
        <v>-2208977699.0666671</v>
      </c>
      <c r="AO281" s="127"/>
      <c r="AP281" s="128">
        <f t="shared" ref="AP281" si="1066">IF(AP277&gt;0,MIN(AP280,AP277),0)</f>
        <v>0</v>
      </c>
      <c r="AQ281" s="128">
        <f t="shared" ref="AQ281" si="1067">IF(AQ277&gt;0,MIN(AQ280,AQ277),0)</f>
        <v>-4417987426.8250008</v>
      </c>
      <c r="AR281" s="128">
        <f t="shared" ref="AR281" si="1068">IF(AR277&gt;0,MIN(AR280,AR277),0)</f>
        <v>-8835974853.6500015</v>
      </c>
      <c r="AS281" s="128">
        <f t="shared" ref="AS281" si="1069">IF(AS277&gt;0,MIN(AS280,AS277),0)</f>
        <v>0</v>
      </c>
      <c r="AT281" s="128">
        <f t="shared" ref="AT281" si="1070">IF(AT277&gt;0,MIN(AT280,AT277),0)</f>
        <v>-17671954552.216671</v>
      </c>
      <c r="AU281" s="128">
        <f t="shared" ref="AU281" si="1071">IF(AU277&gt;0,MIN(AU280,AU277),0)</f>
        <v>-35343909104.433342</v>
      </c>
      <c r="AV281" s="128">
        <f t="shared" ref="AV281" si="1072">IF(AV277&gt;0,MIN(AV280,AV277),0)</f>
        <v>-70687818208.866684</v>
      </c>
      <c r="AW281" s="128">
        <f t="shared" ref="AW281" si="1073">IF(AW277&gt;0,MIN(AW280,AW277),0)</f>
        <v>-141375636417.73337</v>
      </c>
      <c r="AX281" s="128">
        <f t="shared" ref="AX281" si="1074">IF(AX277&gt;0,MIN(AX280,AX277),0)</f>
        <v>-282751272835.46674</v>
      </c>
      <c r="AY281" s="128">
        <f t="shared" ref="AY281" si="1075">IF(AY277&gt;0,MIN(AY280,AY277),0)</f>
        <v>-565502545670.93347</v>
      </c>
      <c r="AZ281" s="128">
        <f t="shared" ref="AZ281" si="1076">IF(AZ277&gt;0,MIN(AZ280,AZ277),0)</f>
        <v>-1131005091341.8669</v>
      </c>
      <c r="BA281" s="128">
        <f t="shared" ref="BA281" si="1077">IF(BA277&gt;0,MIN(BA280,BA277),0)</f>
        <v>-2262010182683.7339</v>
      </c>
      <c r="BB281" s="127"/>
      <c r="BC281" s="128">
        <f t="shared" ref="BC281" si="1078">IF(BC277&gt;0,MIN(BC280,BC277),0)</f>
        <v>-4524020365367.4678</v>
      </c>
      <c r="BD281" s="128">
        <f t="shared" ref="BD281" si="1079">IF(BD277&gt;0,MIN(BD280,BD277),0)</f>
        <v>-9048040730734.9355</v>
      </c>
      <c r="BE281" s="128">
        <f t="shared" ref="BE281" si="1080">IF(BE277&gt;0,MIN(BE280,BE277),0)</f>
        <v>-18096081461469.871</v>
      </c>
      <c r="BF281" s="128">
        <f t="shared" ref="BF281" si="1081">IF(BF277&gt;0,MIN(BF280,BF277),0)</f>
        <v>-36192162922939.742</v>
      </c>
      <c r="BG281" s="128">
        <f t="shared" ref="BG281" si="1082">IF(BG277&gt;0,MIN(BG280,BG277),0)</f>
        <v>-72384325845879.484</v>
      </c>
      <c r="BH281" s="128">
        <f t="shared" ref="BH281" si="1083">IF(BH277&gt;0,MIN(BH280,BH277),0)</f>
        <v>-144768651691758.97</v>
      </c>
      <c r="BI281" s="128">
        <f t="shared" ref="BI281" si="1084">IF(BI277&gt;0,MIN(BI280,BI277),0)</f>
        <v>-289537303383517.94</v>
      </c>
      <c r="BJ281" s="128">
        <f t="shared" ref="BJ281" si="1085">IF(BJ277&gt;0,MIN(BJ280,BJ277),0)</f>
        <v>-579074606767035.88</v>
      </c>
      <c r="BK281" s="128">
        <f t="shared" ref="BK281" si="1086">IF(BK277&gt;0,MIN(BK280,BK277),0)</f>
        <v>-1158149213534071.8</v>
      </c>
      <c r="BL281" s="128">
        <f t="shared" ref="BL281" si="1087">IF(BL277&gt;0,MIN(BL280,BL277),0)</f>
        <v>-2316298427068143.5</v>
      </c>
      <c r="BM281" s="128">
        <f t="shared" ref="BM281" si="1088">IF(BM277&gt;0,MIN(BM280,BM277),0)</f>
        <v>-4632596854136287</v>
      </c>
      <c r="BN281" s="128">
        <f t="shared" ref="BN281" si="1089">IF(BN277&gt;0,MIN(BN280,BN277),0)</f>
        <v>-9265193708272574</v>
      </c>
      <c r="BO281" s="141"/>
    </row>
    <row r="282" spans="1:67 16370:16384" s="35" customFormat="1" hidden="1" outlineLevel="1" x14ac:dyDescent="0.35">
      <c r="A282" s="35" t="s">
        <v>49</v>
      </c>
      <c r="C282" s="128">
        <f>C280+C281</f>
        <v>-110121.16666666667</v>
      </c>
      <c r="D282" s="128">
        <f>D280+D281</f>
        <v>-133126.17333333334</v>
      </c>
      <c r="E282" s="128">
        <f t="shared" ref="E282:P282" si="1090">E280+E281</f>
        <v>-154493.38</v>
      </c>
      <c r="F282" s="128">
        <f t="shared" si="1090"/>
        <v>-246566.78666666668</v>
      </c>
      <c r="G282" s="128">
        <f t="shared" si="1090"/>
        <v>-265838.45333333337</v>
      </c>
      <c r="H282" s="128">
        <f t="shared" si="1090"/>
        <v>-281965.82000000007</v>
      </c>
      <c r="I282" s="128">
        <f t="shared" si="1090"/>
        <v>-367561.68666666676</v>
      </c>
      <c r="J282" s="128">
        <f t="shared" si="1090"/>
        <v>-376530.35333333345</v>
      </c>
      <c r="K282" s="128">
        <f t="shared" si="1090"/>
        <v>-381918.62000000011</v>
      </c>
      <c r="L282" s="128">
        <f t="shared" si="1090"/>
        <v>-455068.7866666668</v>
      </c>
      <c r="M282" s="128">
        <f t="shared" si="1090"/>
        <v>-910137.5733333336</v>
      </c>
      <c r="N282" s="128">
        <f t="shared" si="1090"/>
        <v>-1820275.1466666672</v>
      </c>
      <c r="O282" s="127"/>
      <c r="P282" s="128">
        <f t="shared" si="1090"/>
        <v>-1920994.2633333339</v>
      </c>
      <c r="Q282" s="128">
        <f t="shared" ref="Q282" si="1091">Q280+Q281</f>
        <v>-1927713.3800000006</v>
      </c>
      <c r="R282" s="128">
        <f t="shared" ref="R282" si="1092">R280+R281</f>
        <v>-1933893.0966666671</v>
      </c>
      <c r="S282" s="128">
        <f t="shared" ref="S282" si="1093">S280+S281</f>
        <v>-2017533.4133333338</v>
      </c>
      <c r="T282" s="128">
        <f t="shared" ref="T282" si="1094">T280+T281</f>
        <v>-2022139.9300000004</v>
      </c>
      <c r="U282" s="128">
        <f t="shared" ref="U282" si="1095">U280+U281</f>
        <v>-2024049.446666667</v>
      </c>
      <c r="V282" s="128">
        <f t="shared" ref="V282" si="1096">V280+V281</f>
        <v>-2103419.5633333335</v>
      </c>
      <c r="W282" s="128">
        <f t="shared" ref="W282" si="1097">W280+W281</f>
        <v>-2104789.6800000002</v>
      </c>
      <c r="X282" s="128">
        <f t="shared" ref="X282" si="1098">X280+X281</f>
        <v>-4209579.3600000003</v>
      </c>
      <c r="Y282" s="128">
        <f t="shared" ref="Y282" si="1099">Y280+Y281</f>
        <v>-4284679.2766666673</v>
      </c>
      <c r="Z282" s="128">
        <f t="shared" ref="Z282" si="1100">Z280+Z281</f>
        <v>-8569358.5533333346</v>
      </c>
      <c r="AA282" s="128">
        <f t="shared" ref="AA282" si="1101">AA280+AA281</f>
        <v>-17138717.106666669</v>
      </c>
      <c r="AB282" s="127"/>
      <c r="AC282" s="128">
        <f>AC280+AC281</f>
        <v>-17235633.203333337</v>
      </c>
      <c r="AD282" s="128">
        <f>AD280+AD281</f>
        <v>-34471266.406666674</v>
      </c>
      <c r="AE282" s="128">
        <f t="shared" ref="AE282" si="1102">AE280+AE281</f>
        <v>-68942532.813333347</v>
      </c>
      <c r="AF282" s="128">
        <f t="shared" ref="AF282" si="1103">AF280+AF281</f>
        <v>-69012281.780000016</v>
      </c>
      <c r="AG282" s="128">
        <f t="shared" ref="AG282" si="1104">AG280+AG281</f>
        <v>-138024563.56000003</v>
      </c>
      <c r="AH282" s="128">
        <f t="shared" ref="AH282" si="1105">AH280+AH281</f>
        <v>-276049127.12000006</v>
      </c>
      <c r="AI282" s="128">
        <f t="shared" ref="AI282" si="1106">AI280+AI281</f>
        <v>-276109995.54666674</v>
      </c>
      <c r="AJ282" s="128">
        <f t="shared" ref="AJ282" si="1107">AJ280+AJ281</f>
        <v>-552219991.09333348</v>
      </c>
      <c r="AK282" s="128">
        <f t="shared" ref="AK282" si="1108">AK280+AK281</f>
        <v>-1104439982.186667</v>
      </c>
      <c r="AL282" s="128">
        <f t="shared" ref="AL282" si="1109">AL280+AL281</f>
        <v>-1104488849.5333335</v>
      </c>
      <c r="AM282" s="128">
        <f t="shared" ref="AM282" si="1110">AM280+AM281</f>
        <v>-2208977699.0666671</v>
      </c>
      <c r="AN282" s="128">
        <f t="shared" ref="AN282" si="1111">AN280+AN281</f>
        <v>-4417955398.1333342</v>
      </c>
      <c r="AO282" s="127"/>
      <c r="AP282" s="128">
        <f t="shared" ref="AP282" si="1112">AP280+AP281</f>
        <v>-4417987426.8250008</v>
      </c>
      <c r="AQ282" s="128">
        <f t="shared" ref="AQ282" si="1113">AQ280+AQ281</f>
        <v>-8835974853.6500015</v>
      </c>
      <c r="AR282" s="128">
        <f t="shared" ref="AR282" si="1114">AR280+AR281</f>
        <v>-17671949707.300003</v>
      </c>
      <c r="AS282" s="128">
        <f t="shared" ref="AS282" si="1115">AS280+AS281</f>
        <v>-17671954552.216671</v>
      </c>
      <c r="AT282" s="128">
        <f t="shared" ref="AT282" si="1116">AT280+AT281</f>
        <v>-35343909104.433342</v>
      </c>
      <c r="AU282" s="128">
        <f t="shared" ref="AU282" si="1117">AU280+AU281</f>
        <v>-70687818208.866684</v>
      </c>
      <c r="AV282" s="128">
        <f t="shared" ref="AV282" si="1118">AV280+AV281</f>
        <v>-141375636417.73337</v>
      </c>
      <c r="AW282" s="128">
        <f t="shared" ref="AW282" si="1119">AW280+AW281</f>
        <v>-282751272835.46674</v>
      </c>
      <c r="AX282" s="128">
        <f t="shared" ref="AX282" si="1120">AX280+AX281</f>
        <v>-565502545670.93347</v>
      </c>
      <c r="AY282" s="128">
        <f t="shared" ref="AY282" si="1121">AY280+AY281</f>
        <v>-1131005091341.8669</v>
      </c>
      <c r="AZ282" s="128">
        <f t="shared" ref="AZ282" si="1122">AZ280+AZ281</f>
        <v>-2262010182683.7339</v>
      </c>
      <c r="BA282" s="128">
        <f t="shared" ref="BA282" si="1123">BA280+BA281</f>
        <v>-4524020365367.4678</v>
      </c>
      <c r="BB282" s="127"/>
      <c r="BC282" s="128">
        <f t="shared" ref="BC282" si="1124">BC280+BC281</f>
        <v>-9048040730734.9355</v>
      </c>
      <c r="BD282" s="128">
        <f t="shared" ref="BD282" si="1125">BD280+BD281</f>
        <v>-18096081461469.871</v>
      </c>
      <c r="BE282" s="128">
        <f t="shared" ref="BE282" si="1126">BE280+BE281</f>
        <v>-36192162922939.742</v>
      </c>
      <c r="BF282" s="128">
        <f t="shared" ref="BF282" si="1127">BF280+BF281</f>
        <v>-72384325845879.484</v>
      </c>
      <c r="BG282" s="128">
        <f t="shared" ref="BG282" si="1128">BG280+BG281</f>
        <v>-144768651691758.97</v>
      </c>
      <c r="BH282" s="128">
        <f t="shared" ref="BH282" si="1129">BH280+BH281</f>
        <v>-289537303383517.94</v>
      </c>
      <c r="BI282" s="128">
        <f t="shared" ref="BI282" si="1130">BI280+BI281</f>
        <v>-579074606767035.88</v>
      </c>
      <c r="BJ282" s="128">
        <f t="shared" ref="BJ282" si="1131">BJ280+BJ281</f>
        <v>-1158149213534071.8</v>
      </c>
      <c r="BK282" s="128">
        <f t="shared" ref="BK282" si="1132">BK280+BK281</f>
        <v>-2316298427068143.5</v>
      </c>
      <c r="BL282" s="128">
        <f t="shared" ref="BL282" si="1133">BL280+BL281</f>
        <v>-4632596854136287</v>
      </c>
      <c r="BM282" s="128">
        <f t="shared" ref="BM282" si="1134">BM280+BM281</f>
        <v>-9265193708272574</v>
      </c>
      <c r="BN282" s="128">
        <f t="shared" ref="BN282" si="1135">BN280+BN281</f>
        <v>-1.8530387416545148E+16</v>
      </c>
      <c r="BO282" s="141"/>
    </row>
    <row r="283" spans="1:67 16370:16384" s="35" customFormat="1" collapsed="1" x14ac:dyDescent="0.35"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7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7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7"/>
      <c r="AP283" s="128"/>
      <c r="AQ283" s="128"/>
      <c r="AR283" s="128"/>
      <c r="AS283" s="128"/>
      <c r="AT283" s="128"/>
      <c r="AU283" s="128"/>
      <c r="AV283" s="128"/>
      <c r="AW283" s="128"/>
      <c r="AX283" s="128"/>
      <c r="AY283" s="128"/>
      <c r="AZ283" s="128"/>
      <c r="BA283" s="128"/>
      <c r="BB283" s="127"/>
      <c r="BC283" s="128"/>
      <c r="BD283" s="128"/>
      <c r="BE283" s="128"/>
      <c r="BF283" s="128"/>
      <c r="BG283" s="128"/>
      <c r="BH283" s="128"/>
      <c r="BI283" s="128"/>
      <c r="BJ283" s="128"/>
      <c r="BK283" s="128"/>
      <c r="BL283" s="128"/>
      <c r="BM283" s="128"/>
      <c r="BN283" s="128"/>
      <c r="BO283" s="141"/>
    </row>
    <row r="284" spans="1:67 16370:16384" s="35" customFormat="1" x14ac:dyDescent="0.35"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7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7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7"/>
      <c r="AP284" s="128"/>
      <c r="AQ284" s="128"/>
      <c r="AR284" s="128"/>
      <c r="AS284" s="128"/>
      <c r="AT284" s="128"/>
      <c r="AU284" s="128"/>
      <c r="AV284" s="128"/>
      <c r="AW284" s="128"/>
      <c r="AX284" s="128"/>
      <c r="AY284" s="128"/>
      <c r="AZ284" s="128"/>
      <c r="BA284" s="128"/>
      <c r="BB284" s="127"/>
      <c r="BC284" s="128"/>
      <c r="BD284" s="128"/>
      <c r="BE284" s="128"/>
      <c r="BF284" s="128"/>
      <c r="BG284" s="128"/>
      <c r="BH284" s="128"/>
      <c r="BI284" s="128"/>
      <c r="BJ284" s="128"/>
      <c r="BK284" s="128"/>
      <c r="BL284" s="128"/>
      <c r="BM284" s="128"/>
      <c r="BN284" s="128"/>
      <c r="BO284" s="141"/>
    </row>
    <row r="285" spans="1:67 16370:16384" s="1" customFormat="1" x14ac:dyDescent="0.35">
      <c r="A285" s="1" t="s">
        <v>170</v>
      </c>
      <c r="C285" s="2"/>
      <c r="D285" s="2"/>
      <c r="E285" s="2"/>
      <c r="F285" s="2"/>
      <c r="G285" s="2"/>
      <c r="O285" s="80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0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0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0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0"/>
      <c r="XEP285"/>
      <c r="XEQ285"/>
      <c r="XER285"/>
      <c r="XES285"/>
      <c r="XET285"/>
      <c r="XEU285"/>
      <c r="XEV285"/>
      <c r="XEW285"/>
      <c r="XEX285"/>
      <c r="XEY285"/>
      <c r="XEZ285"/>
      <c r="XFA285"/>
      <c r="XFB285"/>
      <c r="XFC285"/>
      <c r="XFD285"/>
    </row>
    <row r="286" spans="1:67 16370:16384" hidden="1" outlineLevel="1" x14ac:dyDescent="0.35">
      <c r="O286" s="83"/>
      <c r="AB286" s="83"/>
      <c r="AO286" s="83"/>
      <c r="BB286" s="83"/>
      <c r="BO286" s="83"/>
    </row>
    <row r="287" spans="1:67 16370:16384" hidden="1" outlineLevel="1" x14ac:dyDescent="0.35">
      <c r="O287" s="83"/>
      <c r="AB287" s="83"/>
      <c r="AO287" s="83"/>
      <c r="BB287" s="83"/>
      <c r="BO287" s="83"/>
    </row>
    <row r="288" spans="1:67 16370:16384" collapsed="1" x14ac:dyDescent="0.35">
      <c r="O288" s="83"/>
      <c r="AB288" s="83"/>
      <c r="AO288" s="83"/>
      <c r="BB288" s="83"/>
      <c r="BO288" s="83"/>
    </row>
    <row r="289" spans="1:67 16370:16384" x14ac:dyDescent="0.35">
      <c r="O289" s="83"/>
      <c r="AB289" s="83"/>
      <c r="AO289" s="83"/>
      <c r="BB289" s="83"/>
      <c r="BO289" s="83"/>
    </row>
    <row r="290" spans="1:67 16370:16384" s="1" customFormat="1" x14ac:dyDescent="0.35">
      <c r="A290" s="1" t="s">
        <v>172</v>
      </c>
      <c r="C290" s="2"/>
      <c r="D290" s="2"/>
      <c r="E290" s="2"/>
      <c r="F290" s="2"/>
      <c r="G290" s="2"/>
      <c r="O290" s="80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0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0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0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0"/>
      <c r="XEP290"/>
      <c r="XEQ290"/>
      <c r="XER290"/>
      <c r="XES290"/>
      <c r="XET290"/>
      <c r="XEU290"/>
      <c r="XEV290"/>
      <c r="XEW290"/>
      <c r="XEX290"/>
      <c r="XEY290"/>
      <c r="XEZ290"/>
      <c r="XFA290"/>
      <c r="XFB290"/>
      <c r="XFC290"/>
      <c r="XFD290"/>
    </row>
    <row r="291" spans="1:67 16370:16384" hidden="1" outlineLevel="1" x14ac:dyDescent="0.35">
      <c r="O291" s="83"/>
      <c r="AB291" s="83"/>
      <c r="AO291" s="83"/>
      <c r="BB291" s="83"/>
      <c r="BO291" s="83"/>
    </row>
    <row r="292" spans="1:67 16370:16384" hidden="1" outlineLevel="1" x14ac:dyDescent="0.35">
      <c r="O292" s="83"/>
      <c r="AB292" s="83"/>
      <c r="AO292" s="83"/>
      <c r="BB292" s="83"/>
      <c r="BO292" s="83"/>
    </row>
    <row r="293" spans="1:67 16370:16384" collapsed="1" x14ac:dyDescent="0.35">
      <c r="O293" s="83"/>
      <c r="AB293" s="83"/>
      <c r="AO293" s="83"/>
      <c r="BB293" s="83"/>
      <c r="BO293" s="83"/>
    </row>
    <row r="294" spans="1:67 16370:16384" x14ac:dyDescent="0.35">
      <c r="O294" s="83"/>
      <c r="AB294" s="83"/>
      <c r="AO294" s="83"/>
      <c r="BB294" s="83"/>
      <c r="BO294" s="83"/>
    </row>
    <row r="295" spans="1:67 16370:16384" s="1" customFormat="1" x14ac:dyDescent="0.35">
      <c r="A295" s="1" t="s">
        <v>171</v>
      </c>
      <c r="C295" s="2"/>
      <c r="D295" s="2"/>
      <c r="E295" s="2"/>
      <c r="F295" s="2"/>
      <c r="G295" s="2"/>
      <c r="O295" s="80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0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0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0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0"/>
      <c r="XEP295"/>
      <c r="XEQ295"/>
      <c r="XER295"/>
      <c r="XES295"/>
      <c r="XET295"/>
      <c r="XEU295"/>
      <c r="XEV295"/>
      <c r="XEW295"/>
      <c r="XEX295"/>
      <c r="XEY295"/>
      <c r="XEZ295"/>
      <c r="XFA295"/>
      <c r="XFB295"/>
      <c r="XFC295"/>
      <c r="XFD295"/>
    </row>
    <row r="296" spans="1:67 16370:16384" hidden="1" outlineLevel="1" x14ac:dyDescent="0.35">
      <c r="O296" s="83"/>
      <c r="AB296" s="83"/>
      <c r="AO296" s="83"/>
      <c r="BB296" s="83"/>
      <c r="BO296" s="83"/>
    </row>
    <row r="297" spans="1:67 16370:16384" hidden="1" outlineLevel="1" x14ac:dyDescent="0.35">
      <c r="O297" s="83"/>
      <c r="AB297" s="83"/>
      <c r="AO297" s="83"/>
      <c r="BB297" s="83"/>
      <c r="BO297" s="83"/>
    </row>
    <row r="298" spans="1:67 16370:16384" hidden="1" outlineLevel="1" x14ac:dyDescent="0.35">
      <c r="O298" s="83"/>
      <c r="AB298" s="83"/>
      <c r="AO298" s="83"/>
      <c r="BB298" s="83"/>
      <c r="BO298" s="83"/>
    </row>
    <row r="299" spans="1:67 16370:16384" hidden="1" outlineLevel="1" x14ac:dyDescent="0.35">
      <c r="O299" s="83"/>
      <c r="AB299" s="83"/>
      <c r="AO299" s="83"/>
      <c r="BB299" s="83"/>
      <c r="BO299" s="83"/>
    </row>
    <row r="300" spans="1:67 16370:16384" collapsed="1" x14ac:dyDescent="0.35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Structure</vt:lpstr>
      <vt:lpstr>Debt Information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Biruk Haregwoin</dc:creator>
  <cp:lastModifiedBy>Biruk Haregwoin</cp:lastModifiedBy>
  <dcterms:created xsi:type="dcterms:W3CDTF">2024-04-28T11:46:04Z</dcterms:created>
  <dcterms:modified xsi:type="dcterms:W3CDTF">2024-05-06T10:51:44Z</dcterms:modified>
</cp:coreProperties>
</file>